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NINGBO!$B$355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6"/>
  <c r="E17"/>
  <c r="E18" s="1"/>
  <c r="F25"/>
  <c r="E26"/>
  <c r="E27" s="1"/>
  <c r="F33"/>
  <c r="E34"/>
  <c r="E35" s="1"/>
  <c r="F40"/>
  <c r="E41"/>
  <c r="F41" s="1"/>
  <c r="E42"/>
  <c r="E43" s="1"/>
  <c r="F43" s="1"/>
  <c r="F47"/>
  <c r="E48"/>
  <c r="F48"/>
  <c r="E49"/>
  <c r="E50" s="1"/>
  <c r="F50" s="1"/>
  <c r="F54"/>
  <c r="E55"/>
  <c r="E56" s="1"/>
  <c r="F61"/>
  <c r="E62"/>
  <c r="E63" s="1"/>
  <c r="F68"/>
  <c r="E69"/>
  <c r="E70" s="1"/>
  <c r="E76"/>
  <c r="E77" s="1"/>
  <c r="F83"/>
  <c r="E84"/>
  <c r="E85" s="1"/>
  <c r="F91"/>
  <c r="E92"/>
  <c r="F92" s="1"/>
  <c r="E93"/>
  <c r="E94" s="1"/>
  <c r="F99"/>
  <c r="E100"/>
  <c r="E101" s="1"/>
  <c r="E108"/>
  <c r="E109" s="1"/>
  <c r="F115"/>
  <c r="E116"/>
  <c r="F116" s="1"/>
  <c r="E117"/>
  <c r="E118" s="1"/>
  <c r="F123"/>
  <c r="E124"/>
  <c r="E125" s="1"/>
  <c r="G132"/>
  <c r="E133"/>
  <c r="F133"/>
  <c r="G133"/>
  <c r="G134" s="1"/>
  <c r="G135" s="1"/>
  <c r="G136" s="1"/>
  <c r="E134"/>
  <c r="E135" s="1"/>
  <c r="E136" s="1"/>
  <c r="F134"/>
  <c r="F135" s="1"/>
  <c r="F136" s="1"/>
  <c r="E8" i="15"/>
  <c r="E9" s="1"/>
  <c r="E10" s="1"/>
  <c r="E11" s="1"/>
  <c r="E12" s="1"/>
  <c r="G8"/>
  <c r="F9"/>
  <c r="G9"/>
  <c r="G10" s="1"/>
  <c r="G11" s="1"/>
  <c r="G12" s="1"/>
  <c r="F10"/>
  <c r="F11" s="1"/>
  <c r="F12" s="1"/>
  <c r="G18"/>
  <c r="G19" s="1"/>
  <c r="G20" s="1"/>
  <c r="G21" s="1"/>
  <c r="G22" s="1"/>
  <c r="E19"/>
  <c r="F19"/>
  <c r="F20" s="1"/>
  <c r="F21" s="1"/>
  <c r="F22" s="1"/>
  <c r="E20"/>
  <c r="E21" s="1"/>
  <c r="E22" s="1"/>
  <c r="G28"/>
  <c r="E29"/>
  <c r="E30" s="1"/>
  <c r="E31" s="1"/>
  <c r="E32" s="1"/>
  <c r="F29"/>
  <c r="G29"/>
  <c r="G30" s="1"/>
  <c r="G31" s="1"/>
  <c r="G32" s="1"/>
  <c r="F30"/>
  <c r="F31" s="1"/>
  <c r="F32" s="1"/>
  <c r="E39"/>
  <c r="G39"/>
  <c r="E40"/>
  <c r="F40"/>
  <c r="G40"/>
  <c r="G41" s="1"/>
  <c r="G42" s="1"/>
  <c r="G43" s="1"/>
  <c r="F41"/>
  <c r="E41" s="1"/>
  <c r="E48"/>
  <c r="G48"/>
  <c r="E49"/>
  <c r="F49"/>
  <c r="G49"/>
  <c r="G50" s="1"/>
  <c r="G51" s="1"/>
  <c r="G52" s="1"/>
  <c r="F50"/>
  <c r="E50" s="1"/>
  <c r="E58"/>
  <c r="G58"/>
  <c r="E59"/>
  <c r="E60" s="1"/>
  <c r="E61" s="1"/>
  <c r="E62" s="1"/>
  <c r="F59"/>
  <c r="G59"/>
  <c r="G60" s="1"/>
  <c r="G61" s="1"/>
  <c r="G62" s="1"/>
  <c r="F60"/>
  <c r="F61" s="1"/>
  <c r="F62" s="1"/>
  <c r="E11" i="16" l="1"/>
  <c r="F11" s="1"/>
  <c r="F10"/>
  <c r="E119"/>
  <c r="F119" s="1"/>
  <c r="F118"/>
  <c r="F77"/>
  <c r="E78"/>
  <c r="F78" s="1"/>
  <c r="E19"/>
  <c r="F19" s="1"/>
  <c r="F18"/>
  <c r="E64"/>
  <c r="F64" s="1"/>
  <c r="F63"/>
  <c r="E36"/>
  <c r="F36" s="1"/>
  <c r="F35"/>
  <c r="E95"/>
  <c r="F95" s="1"/>
  <c r="F94"/>
  <c r="E126"/>
  <c r="F125"/>
  <c r="E102"/>
  <c r="F101"/>
  <c r="E57"/>
  <c r="F57" s="1"/>
  <c r="F56"/>
  <c r="F70"/>
  <c r="E71"/>
  <c r="F71" s="1"/>
  <c r="E110"/>
  <c r="F110" s="1"/>
  <c r="F109"/>
  <c r="E86"/>
  <c r="F86" s="1"/>
  <c r="F85"/>
  <c r="F27"/>
  <c r="E28"/>
  <c r="F28" s="1"/>
  <c r="F117"/>
  <c r="F93"/>
  <c r="F55"/>
  <c r="F42"/>
  <c r="F9"/>
  <c r="F124"/>
  <c r="F100"/>
  <c r="F62"/>
  <c r="F49"/>
  <c r="F17"/>
  <c r="F76"/>
  <c r="F69"/>
  <c r="F26"/>
  <c r="F108"/>
  <c r="F84"/>
  <c r="F34"/>
  <c r="F42" i="15"/>
  <c r="F51"/>
  <c r="E8" i="13"/>
  <c r="G8"/>
  <c r="E9"/>
  <c r="F9"/>
  <c r="G9" s="1"/>
  <c r="F10"/>
  <c r="E10" s="1"/>
  <c r="E16"/>
  <c r="G16"/>
  <c r="E17"/>
  <c r="F17"/>
  <c r="G17"/>
  <c r="E18"/>
  <c r="F18"/>
  <c r="F19" s="1"/>
  <c r="E23"/>
  <c r="G23"/>
  <c r="E24"/>
  <c r="F24"/>
  <c r="F25" s="1"/>
  <c r="E30"/>
  <c r="G30"/>
  <c r="F31"/>
  <c r="E31" s="1"/>
  <c r="E38"/>
  <c r="G38"/>
  <c r="E39"/>
  <c r="F39"/>
  <c r="F40" s="1"/>
  <c r="E46"/>
  <c r="G46"/>
  <c r="E47"/>
  <c r="F47"/>
  <c r="G47" s="1"/>
  <c r="E48"/>
  <c r="F48"/>
  <c r="F49" s="1"/>
  <c r="E54"/>
  <c r="G54"/>
  <c r="F55"/>
  <c r="E55" s="1"/>
  <c r="E62"/>
  <c r="G62"/>
  <c r="E63"/>
  <c r="F63"/>
  <c r="F64" s="1"/>
  <c r="E69"/>
  <c r="G69"/>
  <c r="F70"/>
  <c r="G70" s="1"/>
  <c r="E71"/>
  <c r="F71"/>
  <c r="F72" s="1"/>
  <c r="E76"/>
  <c r="G76"/>
  <c r="F77"/>
  <c r="E77" s="1"/>
  <c r="E84"/>
  <c r="G84"/>
  <c r="E85"/>
  <c r="F85"/>
  <c r="F86" s="1"/>
  <c r="E91"/>
  <c r="G91"/>
  <c r="F92"/>
  <c r="G92" s="1"/>
  <c r="E93"/>
  <c r="F93"/>
  <c r="F94" s="1"/>
  <c r="E98"/>
  <c r="G98"/>
  <c r="F99"/>
  <c r="E99" s="1"/>
  <c r="E106"/>
  <c r="G106"/>
  <c r="E107"/>
  <c r="F107"/>
  <c r="G107"/>
  <c r="F108"/>
  <c r="E108" s="1"/>
  <c r="G108"/>
  <c r="E114"/>
  <c r="G114"/>
  <c r="F115"/>
  <c r="G115" s="1"/>
  <c r="E116"/>
  <c r="F116"/>
  <c r="F117" s="1"/>
  <c r="E122"/>
  <c r="G122"/>
  <c r="F123"/>
  <c r="E123" s="1"/>
  <c r="E129"/>
  <c r="G129"/>
  <c r="E130"/>
  <c r="F130"/>
  <c r="G130"/>
  <c r="F131"/>
  <c r="E131" s="1"/>
  <c r="G131"/>
  <c r="E136"/>
  <c r="G136"/>
  <c r="F137"/>
  <c r="E137" s="1"/>
  <c r="G137"/>
  <c r="E138"/>
  <c r="F138"/>
  <c r="F139" s="1"/>
  <c r="E143"/>
  <c r="G143"/>
  <c r="F144"/>
  <c r="E144" s="1"/>
  <c r="E151"/>
  <c r="G151"/>
  <c r="F152"/>
  <c r="G152" s="1"/>
  <c r="F153"/>
  <c r="E153" s="1"/>
  <c r="F154"/>
  <c r="G154" s="1"/>
  <c r="F155"/>
  <c r="E155" s="1"/>
  <c r="E158"/>
  <c r="G158"/>
  <c r="F159"/>
  <c r="E159" s="1"/>
  <c r="G159"/>
  <c r="F160"/>
  <c r="G160" s="1"/>
  <c r="F161"/>
  <c r="G161" s="1"/>
  <c r="E165"/>
  <c r="G165"/>
  <c r="F166"/>
  <c r="E166" s="1"/>
  <c r="E173"/>
  <c r="G173"/>
  <c r="E174"/>
  <c r="F174"/>
  <c r="G174"/>
  <c r="F175"/>
  <c r="E175" s="1"/>
  <c r="E180"/>
  <c r="G180"/>
  <c r="F181"/>
  <c r="G181" s="1"/>
  <c r="F182"/>
  <c r="F183" s="1"/>
  <c r="E188"/>
  <c r="G188"/>
  <c r="F189"/>
  <c r="E189" s="1"/>
  <c r="E196"/>
  <c r="G196"/>
  <c r="E197"/>
  <c r="F197"/>
  <c r="G197" s="1"/>
  <c r="F198"/>
  <c r="E198" s="1"/>
  <c r="E205"/>
  <c r="G205"/>
  <c r="F206"/>
  <c r="E206" s="1"/>
  <c r="G206"/>
  <c r="F207"/>
  <c r="G207" s="1"/>
  <c r="F208"/>
  <c r="G208" s="1"/>
  <c r="E213"/>
  <c r="G213"/>
  <c r="F214"/>
  <c r="E214" s="1"/>
  <c r="F215"/>
  <c r="G215" s="1"/>
  <c r="E220"/>
  <c r="G220"/>
  <c r="F221"/>
  <c r="F222" s="1"/>
  <c r="G221"/>
  <c r="E228"/>
  <c r="G228"/>
  <c r="E229"/>
  <c r="F229"/>
  <c r="G229"/>
  <c r="F230"/>
  <c r="F231" s="1"/>
  <c r="E235"/>
  <c r="G235"/>
  <c r="F236"/>
  <c r="E236" s="1"/>
  <c r="G236"/>
  <c r="F237"/>
  <c r="G237" s="1"/>
  <c r="E243"/>
  <c r="G243"/>
  <c r="E244"/>
  <c r="F244"/>
  <c r="G244"/>
  <c r="F245"/>
  <c r="E245" s="1"/>
  <c r="E251"/>
  <c r="G251"/>
  <c r="E252"/>
  <c r="F252"/>
  <c r="G252"/>
  <c r="F253"/>
  <c r="F254" s="1"/>
  <c r="E258"/>
  <c r="G258"/>
  <c r="F259"/>
  <c r="E259" s="1"/>
  <c r="G259"/>
  <c r="F260"/>
  <c r="G260" s="1"/>
  <c r="F261"/>
  <c r="E261" s="1"/>
  <c r="E265"/>
  <c r="G265"/>
  <c r="E266"/>
  <c r="F266"/>
  <c r="G266"/>
  <c r="F267"/>
  <c r="E267" s="1"/>
  <c r="E272"/>
  <c r="G272"/>
  <c r="F273"/>
  <c r="E273" s="1"/>
  <c r="G273"/>
  <c r="F274"/>
  <c r="F275" s="1"/>
  <c r="E279"/>
  <c r="G279"/>
  <c r="F280"/>
  <c r="E280" s="1"/>
  <c r="E286"/>
  <c r="G286"/>
  <c r="E287"/>
  <c r="F287"/>
  <c r="G287"/>
  <c r="F288"/>
  <c r="E288" s="1"/>
  <c r="E293"/>
  <c r="G293"/>
  <c r="F294"/>
  <c r="G294" s="1"/>
  <c r="E301"/>
  <c r="G301"/>
  <c r="F302"/>
  <c r="E302" s="1"/>
  <c r="F303"/>
  <c r="G303" s="1"/>
  <c r="E308"/>
  <c r="G308"/>
  <c r="F309"/>
  <c r="E309" s="1"/>
  <c r="G309"/>
  <c r="F310"/>
  <c r="E310" s="1"/>
  <c r="E316"/>
  <c r="G316"/>
  <c r="F317"/>
  <c r="G317" s="1"/>
  <c r="E323"/>
  <c r="G323"/>
  <c r="F324"/>
  <c r="E324" s="1"/>
  <c r="F325"/>
  <c r="E325" s="1"/>
  <c r="G325"/>
  <c r="E331"/>
  <c r="G331"/>
  <c r="F332"/>
  <c r="E332" s="1"/>
  <c r="G332"/>
  <c r="F333"/>
  <c r="E333" s="1"/>
  <c r="E338"/>
  <c r="G338"/>
  <c r="F339"/>
  <c r="G339" s="1"/>
  <c r="F340"/>
  <c r="E340" s="1"/>
  <c r="G340"/>
  <c r="F341"/>
  <c r="G341" s="1"/>
  <c r="E345"/>
  <c r="G345"/>
  <c r="F346"/>
  <c r="E346" s="1"/>
  <c r="E352"/>
  <c r="G352"/>
  <c r="F353"/>
  <c r="F354" s="1"/>
  <c r="E359"/>
  <c r="G359"/>
  <c r="E360"/>
  <c r="F360"/>
  <c r="G360"/>
  <c r="F361"/>
  <c r="F362" s="1"/>
  <c r="E367"/>
  <c r="G367"/>
  <c r="F368"/>
  <c r="E368" s="1"/>
  <c r="E375"/>
  <c r="G375"/>
  <c r="F376"/>
  <c r="G376" s="1"/>
  <c r="F377"/>
  <c r="E377" s="1"/>
  <c r="E382"/>
  <c r="G382"/>
  <c r="E383"/>
  <c r="F383"/>
  <c r="G383"/>
  <c r="F384"/>
  <c r="F385" s="1"/>
  <c r="E390"/>
  <c r="G390"/>
  <c r="F391"/>
  <c r="E391" s="1"/>
  <c r="E398"/>
  <c r="G398"/>
  <c r="F399"/>
  <c r="E399" s="1"/>
  <c r="G399"/>
  <c r="F400"/>
  <c r="E400" s="1"/>
  <c r="G400"/>
  <c r="E405"/>
  <c r="G405"/>
  <c r="E406"/>
  <c r="F406"/>
  <c r="G406"/>
  <c r="F407"/>
  <c r="F408" s="1"/>
  <c r="E413"/>
  <c r="G413"/>
  <c r="F414"/>
  <c r="E414" s="1"/>
  <c r="G414"/>
  <c r="F415"/>
  <c r="G415" s="1"/>
  <c r="E421"/>
  <c r="G421"/>
  <c r="E422"/>
  <c r="F422"/>
  <c r="G422"/>
  <c r="F423"/>
  <c r="E423" s="1"/>
  <c r="G423"/>
  <c r="E428"/>
  <c r="G428"/>
  <c r="E429"/>
  <c r="F429"/>
  <c r="G429"/>
  <c r="F430"/>
  <c r="F431" s="1"/>
  <c r="E436"/>
  <c r="G436"/>
  <c r="F437"/>
  <c r="E437" s="1"/>
  <c r="E443"/>
  <c r="G443"/>
  <c r="E444"/>
  <c r="F444"/>
  <c r="G444"/>
  <c r="F445"/>
  <c r="E445" s="1"/>
  <c r="G445"/>
  <c r="E451"/>
  <c r="G451"/>
  <c r="E452"/>
  <c r="F452"/>
  <c r="G452"/>
  <c r="F453"/>
  <c r="F454" s="1"/>
  <c r="E459"/>
  <c r="G459"/>
  <c r="E460"/>
  <c r="F460"/>
  <c r="G460"/>
  <c r="F461"/>
  <c r="G461" s="1"/>
  <c r="E466"/>
  <c r="G466"/>
  <c r="E467"/>
  <c r="F467"/>
  <c r="G467"/>
  <c r="F468"/>
  <c r="E468" s="1"/>
  <c r="E473"/>
  <c r="G473"/>
  <c r="E474"/>
  <c r="F474"/>
  <c r="G474"/>
  <c r="F475"/>
  <c r="F476" s="1"/>
  <c r="E480"/>
  <c r="G480"/>
  <c r="E481"/>
  <c r="F481"/>
  <c r="G481"/>
  <c r="F482"/>
  <c r="G482" s="1"/>
  <c r="E488"/>
  <c r="G488"/>
  <c r="E489"/>
  <c r="F489"/>
  <c r="G489"/>
  <c r="F490"/>
  <c r="E490" s="1"/>
  <c r="E495"/>
  <c r="G495"/>
  <c r="E496"/>
  <c r="F496"/>
  <c r="G496"/>
  <c r="F497"/>
  <c r="F498" s="1"/>
  <c r="E502"/>
  <c r="G502"/>
  <c r="F503"/>
  <c r="E503" s="1"/>
  <c r="E509"/>
  <c r="G509"/>
  <c r="E510"/>
  <c r="F510"/>
  <c r="G510"/>
  <c r="F511"/>
  <c r="E511" s="1"/>
  <c r="G511"/>
  <c r="E517"/>
  <c r="G517"/>
  <c r="E518"/>
  <c r="F518"/>
  <c r="G518"/>
  <c r="E519"/>
  <c r="F519"/>
  <c r="F520" s="1"/>
  <c r="E526"/>
  <c r="G526"/>
  <c r="F527"/>
  <c r="E527" s="1"/>
  <c r="G527"/>
  <c r="E533"/>
  <c r="G533"/>
  <c r="E534"/>
  <c r="F534"/>
  <c r="G534"/>
  <c r="F535"/>
  <c r="E535" s="1"/>
  <c r="G535"/>
  <c r="E540"/>
  <c r="G540"/>
  <c r="E541"/>
  <c r="F541"/>
  <c r="G541"/>
  <c r="F542"/>
  <c r="F543" s="1"/>
  <c r="E548"/>
  <c r="G548"/>
  <c r="F549"/>
  <c r="E549" s="1"/>
  <c r="E553"/>
  <c r="E554"/>
  <c r="E555"/>
  <c r="E556"/>
  <c r="G556"/>
  <c r="F557"/>
  <c r="E557" s="1"/>
  <c r="G557"/>
  <c r="E564"/>
  <c r="G564"/>
  <c r="E565"/>
  <c r="F565"/>
  <c r="F566" s="1"/>
  <c r="E571"/>
  <c r="G571"/>
  <c r="F572"/>
  <c r="G572" s="1"/>
  <c r="F573"/>
  <c r="E573" s="1"/>
  <c r="E579"/>
  <c r="G579"/>
  <c r="F580"/>
  <c r="E580" s="1"/>
  <c r="G580"/>
  <c r="E587"/>
  <c r="G587"/>
  <c r="E588"/>
  <c r="F588"/>
  <c r="F589" s="1"/>
  <c r="E595"/>
  <c r="G595"/>
  <c r="F596"/>
  <c r="G596" s="1"/>
  <c r="F597"/>
  <c r="E597" s="1"/>
  <c r="E603"/>
  <c r="G603"/>
  <c r="F604"/>
  <c r="E604" s="1"/>
  <c r="G604"/>
  <c r="E610"/>
  <c r="G610"/>
  <c r="E611"/>
  <c r="F611"/>
  <c r="F612" s="1"/>
  <c r="E618"/>
  <c r="G618"/>
  <c r="F619"/>
  <c r="G619" s="1"/>
  <c r="F620"/>
  <c r="E620" s="1"/>
  <c r="E625"/>
  <c r="G625"/>
  <c r="F626"/>
  <c r="E626" s="1"/>
  <c r="G626"/>
  <c r="E633"/>
  <c r="G633"/>
  <c r="E634"/>
  <c r="F634"/>
  <c r="F635" s="1"/>
  <c r="E641"/>
  <c r="G641"/>
  <c r="F642"/>
  <c r="G642" s="1"/>
  <c r="F643"/>
  <c r="E643" s="1"/>
  <c r="E649"/>
  <c r="G649"/>
  <c r="F650"/>
  <c r="E650" s="1"/>
  <c r="G650"/>
  <c r="E658"/>
  <c r="G658"/>
  <c r="E659"/>
  <c r="F659"/>
  <c r="F660" s="1"/>
  <c r="E666"/>
  <c r="G666"/>
  <c r="F667"/>
  <c r="G667" s="1"/>
  <c r="F668"/>
  <c r="E668" s="1"/>
  <c r="E674"/>
  <c r="G674"/>
  <c r="F675"/>
  <c r="E675" s="1"/>
  <c r="G675"/>
  <c r="E681"/>
  <c r="G681"/>
  <c r="E682"/>
  <c r="F682"/>
  <c r="F683" s="1"/>
  <c r="E688"/>
  <c r="G688"/>
  <c r="F689"/>
  <c r="G689" s="1"/>
  <c r="F690"/>
  <c r="E690" s="1"/>
  <c r="E696"/>
  <c r="G696"/>
  <c r="F697"/>
  <c r="E697" s="1"/>
  <c r="G697"/>
  <c r="E703"/>
  <c r="G703"/>
  <c r="E704"/>
  <c r="F704"/>
  <c r="F705" s="1"/>
  <c r="E711"/>
  <c r="G711"/>
  <c r="F712"/>
  <c r="G712" s="1"/>
  <c r="F713"/>
  <c r="E713" s="1"/>
  <c r="E718"/>
  <c r="G718"/>
  <c r="F719"/>
  <c r="E719" s="1"/>
  <c r="G719"/>
  <c r="G723"/>
  <c r="G724"/>
  <c r="E725"/>
  <c r="G725"/>
  <c r="F726"/>
  <c r="E726" s="1"/>
  <c r="G726"/>
  <c r="F727"/>
  <c r="E727" s="1"/>
  <c r="E733"/>
  <c r="G733"/>
  <c r="E734"/>
  <c r="F734"/>
  <c r="F735" s="1"/>
  <c r="G734"/>
  <c r="E740"/>
  <c r="G740"/>
  <c r="E741"/>
  <c r="F741"/>
  <c r="F742" s="1"/>
  <c r="E748"/>
  <c r="G748"/>
  <c r="F749"/>
  <c r="E749" s="1"/>
  <c r="G749"/>
  <c r="F750"/>
  <c r="E750" s="1"/>
  <c r="E756"/>
  <c r="G756"/>
  <c r="F757"/>
  <c r="E757" s="1"/>
  <c r="G757"/>
  <c r="E763"/>
  <c r="G763"/>
  <c r="E764"/>
  <c r="F764"/>
  <c r="F765" s="1"/>
  <c r="E771"/>
  <c r="G771"/>
  <c r="F772"/>
  <c r="E772" s="1"/>
  <c r="G772"/>
  <c r="F773"/>
  <c r="E773" s="1"/>
  <c r="E779"/>
  <c r="G779"/>
  <c r="F780"/>
  <c r="E780" s="1"/>
  <c r="G780"/>
  <c r="E786"/>
  <c r="G786"/>
  <c r="E787"/>
  <c r="F787"/>
  <c r="F788" s="1"/>
  <c r="E793"/>
  <c r="G793"/>
  <c r="F794"/>
  <c r="E794" s="1"/>
  <c r="G794"/>
  <c r="F795"/>
  <c r="E795" s="1"/>
  <c r="E802"/>
  <c r="G802"/>
  <c r="F803"/>
  <c r="E803" s="1"/>
  <c r="G803"/>
  <c r="E809"/>
  <c r="G809"/>
  <c r="E810"/>
  <c r="F810"/>
  <c r="F811" s="1"/>
  <c r="E816"/>
  <c r="G816"/>
  <c r="F817"/>
  <c r="E817" s="1"/>
  <c r="G817"/>
  <c r="F818"/>
  <c r="E818" s="1"/>
  <c r="E824"/>
  <c r="G824"/>
  <c r="F825"/>
  <c r="E825" s="1"/>
  <c r="G825"/>
  <c r="E831"/>
  <c r="G831"/>
  <c r="E832"/>
  <c r="F832"/>
  <c r="F833" s="1"/>
  <c r="E839"/>
  <c r="G839"/>
  <c r="F840"/>
  <c r="E840" s="1"/>
  <c r="G840"/>
  <c r="F841"/>
  <c r="E841" s="1"/>
  <c r="E847"/>
  <c r="G847"/>
  <c r="F848"/>
  <c r="E848" s="1"/>
  <c r="G848"/>
  <c r="E855"/>
  <c r="G855"/>
  <c r="E856"/>
  <c r="F856"/>
  <c r="F857" s="1"/>
  <c r="E862"/>
  <c r="G862"/>
  <c r="F863"/>
  <c r="E863" s="1"/>
  <c r="G863"/>
  <c r="F864"/>
  <c r="E864" s="1"/>
  <c r="E870"/>
  <c r="G870"/>
  <c r="F871"/>
  <c r="E871" s="1"/>
  <c r="G871"/>
  <c r="E878"/>
  <c r="G878"/>
  <c r="E879"/>
  <c r="F879"/>
  <c r="F880" s="1"/>
  <c r="E886"/>
  <c r="G886"/>
  <c r="E887"/>
  <c r="F887"/>
  <c r="G887"/>
  <c r="F888"/>
  <c r="E888" s="1"/>
  <c r="E894"/>
  <c r="G894"/>
  <c r="E895"/>
  <c r="F895"/>
  <c r="F896" s="1"/>
  <c r="G895"/>
  <c r="E903"/>
  <c r="G903"/>
  <c r="E904"/>
  <c r="F904"/>
  <c r="G904" s="1"/>
  <c r="F905"/>
  <c r="G905" s="1"/>
  <c r="E911"/>
  <c r="G911"/>
  <c r="F912"/>
  <c r="E912" s="1"/>
  <c r="G912"/>
  <c r="F913"/>
  <c r="E913" s="1"/>
  <c r="E919"/>
  <c r="G919"/>
  <c r="E920"/>
  <c r="G920"/>
  <c r="E921"/>
  <c r="F921"/>
  <c r="G921" s="1"/>
  <c r="F922"/>
  <c r="G922" s="1"/>
  <c r="E923"/>
  <c r="F923"/>
  <c r="F925" s="1"/>
  <c r="F924"/>
  <c r="E924" s="1"/>
  <c r="G924"/>
  <c r="F926"/>
  <c r="E926" s="1"/>
  <c r="G926"/>
  <c r="E127" i="16" l="1"/>
  <c r="F127" s="1"/>
  <c r="F126"/>
  <c r="E103"/>
  <c r="F103" s="1"/>
  <c r="F102"/>
  <c r="E51" i="15"/>
  <c r="F52"/>
  <c r="E52" s="1"/>
  <c r="F43"/>
  <c r="E43" s="1"/>
  <c r="E42"/>
  <c r="F897" i="13"/>
  <c r="G896"/>
  <c r="E896"/>
  <c r="G833"/>
  <c r="E833"/>
  <c r="F834"/>
  <c r="E354"/>
  <c r="F355"/>
  <c r="G354"/>
  <c r="G857"/>
  <c r="E857"/>
  <c r="F858"/>
  <c r="G385"/>
  <c r="E385"/>
  <c r="F386"/>
  <c r="G94"/>
  <c r="E94"/>
  <c r="F95"/>
  <c r="G72"/>
  <c r="E72"/>
  <c r="F73"/>
  <c r="G49"/>
  <c r="E49"/>
  <c r="F50"/>
  <c r="E40"/>
  <c r="F41"/>
  <c r="G40"/>
  <c r="G925"/>
  <c r="E925"/>
  <c r="G742"/>
  <c r="E742"/>
  <c r="F743"/>
  <c r="G705"/>
  <c r="E705"/>
  <c r="F706"/>
  <c r="G635"/>
  <c r="E635"/>
  <c r="F636"/>
  <c r="G612"/>
  <c r="E612"/>
  <c r="F613"/>
  <c r="G589"/>
  <c r="E589"/>
  <c r="F590"/>
  <c r="G498"/>
  <c r="E498"/>
  <c r="F499"/>
  <c r="G454"/>
  <c r="E454"/>
  <c r="F455"/>
  <c r="G275"/>
  <c r="E275"/>
  <c r="F276"/>
  <c r="G139"/>
  <c r="E139"/>
  <c r="F140"/>
  <c r="E86"/>
  <c r="F87"/>
  <c r="G86"/>
  <c r="E64"/>
  <c r="F65"/>
  <c r="G64"/>
  <c r="G765"/>
  <c r="E765"/>
  <c r="F766"/>
  <c r="G254"/>
  <c r="E254"/>
  <c r="F255"/>
  <c r="E222"/>
  <c r="F223"/>
  <c r="G222"/>
  <c r="G788"/>
  <c r="E788"/>
  <c r="F789"/>
  <c r="G431"/>
  <c r="E431"/>
  <c r="F432"/>
  <c r="G408"/>
  <c r="E408"/>
  <c r="F409"/>
  <c r="G231"/>
  <c r="E231"/>
  <c r="F232"/>
  <c r="G117"/>
  <c r="E117"/>
  <c r="F118"/>
  <c r="G543"/>
  <c r="E543"/>
  <c r="F544"/>
  <c r="G362"/>
  <c r="E362"/>
  <c r="F363"/>
  <c r="G183"/>
  <c r="E183"/>
  <c r="F184"/>
  <c r="G25"/>
  <c r="E25"/>
  <c r="F26"/>
  <c r="G520"/>
  <c r="E520"/>
  <c r="F521"/>
  <c r="G880"/>
  <c r="E880"/>
  <c r="F881"/>
  <c r="G683"/>
  <c r="E683"/>
  <c r="F684"/>
  <c r="G660"/>
  <c r="E660"/>
  <c r="F661"/>
  <c r="G566"/>
  <c r="E566"/>
  <c r="F567"/>
  <c r="G476"/>
  <c r="E476"/>
  <c r="F477"/>
  <c r="E19"/>
  <c r="F20"/>
  <c r="G19"/>
  <c r="F736"/>
  <c r="G735"/>
  <c r="E735"/>
  <c r="G811"/>
  <c r="E811"/>
  <c r="F812"/>
  <c r="E542"/>
  <c r="E497"/>
  <c r="G490"/>
  <c r="F483"/>
  <c r="E475"/>
  <c r="G468"/>
  <c r="F462"/>
  <c r="E453"/>
  <c r="E430"/>
  <c r="F416"/>
  <c r="E407"/>
  <c r="E384"/>
  <c r="G377"/>
  <c r="E361"/>
  <c r="G333"/>
  <c r="F326"/>
  <c r="G310"/>
  <c r="F304"/>
  <c r="G288"/>
  <c r="E274"/>
  <c r="G267"/>
  <c r="E253"/>
  <c r="G245"/>
  <c r="F238"/>
  <c r="E230"/>
  <c r="F216"/>
  <c r="E207"/>
  <c r="G198"/>
  <c r="E182"/>
  <c r="G175"/>
  <c r="E160"/>
  <c r="G155"/>
  <c r="G153"/>
  <c r="G888"/>
  <c r="G864"/>
  <c r="G818"/>
  <c r="G773"/>
  <c r="G668"/>
  <c r="G620"/>
  <c r="G549"/>
  <c r="G503"/>
  <c r="G437"/>
  <c r="G391"/>
  <c r="E376"/>
  <c r="G368"/>
  <c r="E353"/>
  <c r="G346"/>
  <c r="F342"/>
  <c r="G324"/>
  <c r="F318"/>
  <c r="G302"/>
  <c r="F295"/>
  <c r="G280"/>
  <c r="G261"/>
  <c r="E221"/>
  <c r="G214"/>
  <c r="F209"/>
  <c r="G189"/>
  <c r="G166"/>
  <c r="F162"/>
  <c r="E154"/>
  <c r="E152"/>
  <c r="G144"/>
  <c r="G123"/>
  <c r="G99"/>
  <c r="G77"/>
  <c r="G55"/>
  <c r="G31"/>
  <c r="G10"/>
  <c r="G913"/>
  <c r="G841"/>
  <c r="G795"/>
  <c r="G750"/>
  <c r="G727"/>
  <c r="G713"/>
  <c r="G573"/>
  <c r="G923"/>
  <c r="G879"/>
  <c r="F872"/>
  <c r="G856"/>
  <c r="F849"/>
  <c r="G832"/>
  <c r="F826"/>
  <c r="G810"/>
  <c r="F804"/>
  <c r="G787"/>
  <c r="F781"/>
  <c r="G764"/>
  <c r="F758"/>
  <c r="G741"/>
  <c r="F720"/>
  <c r="E712"/>
  <c r="G704"/>
  <c r="F698"/>
  <c r="E689"/>
  <c r="G682"/>
  <c r="F676"/>
  <c r="E667"/>
  <c r="G659"/>
  <c r="F651"/>
  <c r="E642"/>
  <c r="G634"/>
  <c r="F627"/>
  <c r="E619"/>
  <c r="G611"/>
  <c r="F605"/>
  <c r="E596"/>
  <c r="G588"/>
  <c r="F581"/>
  <c r="E572"/>
  <c r="G565"/>
  <c r="F558"/>
  <c r="G542"/>
  <c r="F536"/>
  <c r="G519"/>
  <c r="F512"/>
  <c r="G497"/>
  <c r="F491"/>
  <c r="E482"/>
  <c r="G475"/>
  <c r="F469"/>
  <c r="E461"/>
  <c r="G453"/>
  <c r="F446"/>
  <c r="G430"/>
  <c r="F424"/>
  <c r="E415"/>
  <c r="G407"/>
  <c r="F401"/>
  <c r="G384"/>
  <c r="F378"/>
  <c r="G361"/>
  <c r="F334"/>
  <c r="F311"/>
  <c r="E303"/>
  <c r="F289"/>
  <c r="G274"/>
  <c r="F268"/>
  <c r="E260"/>
  <c r="G253"/>
  <c r="F246"/>
  <c r="E237"/>
  <c r="G230"/>
  <c r="E215"/>
  <c r="F199"/>
  <c r="G182"/>
  <c r="F176"/>
  <c r="G138"/>
  <c r="F132"/>
  <c r="G116"/>
  <c r="F109"/>
  <c r="G93"/>
  <c r="G71"/>
  <c r="G48"/>
  <c r="G24"/>
  <c r="F906"/>
  <c r="G690"/>
  <c r="G643"/>
  <c r="G597"/>
  <c r="E922"/>
  <c r="F914"/>
  <c r="E905"/>
  <c r="F889"/>
  <c r="F865"/>
  <c r="F842"/>
  <c r="F819"/>
  <c r="F796"/>
  <c r="F774"/>
  <c r="F751"/>
  <c r="F728"/>
  <c r="F714"/>
  <c r="F691"/>
  <c r="F669"/>
  <c r="F644"/>
  <c r="F621"/>
  <c r="F598"/>
  <c r="F574"/>
  <c r="F550"/>
  <c r="F528"/>
  <c r="F504"/>
  <c r="F438"/>
  <c r="F392"/>
  <c r="F369"/>
  <c r="G353"/>
  <c r="F347"/>
  <c r="E341"/>
  <c r="E339"/>
  <c r="E317"/>
  <c r="E294"/>
  <c r="F281"/>
  <c r="F262"/>
  <c r="E208"/>
  <c r="F190"/>
  <c r="E181"/>
  <c r="F167"/>
  <c r="E161"/>
  <c r="F145"/>
  <c r="F124"/>
  <c r="E115"/>
  <c r="F100"/>
  <c r="E92"/>
  <c r="G85"/>
  <c r="F78"/>
  <c r="E70"/>
  <c r="G63"/>
  <c r="F56"/>
  <c r="G39"/>
  <c r="F32"/>
  <c r="G18"/>
  <c r="F11"/>
  <c r="E216" i="12"/>
  <c r="F216"/>
  <c r="F217" s="1"/>
  <c r="F218" s="1"/>
  <c r="F219" s="1"/>
  <c r="F220" s="1"/>
  <c r="G216"/>
  <c r="G217" s="1"/>
  <c r="G218" s="1"/>
  <c r="G219" s="1"/>
  <c r="G220" s="1"/>
  <c r="E217"/>
  <c r="E218" s="1"/>
  <c r="E219" s="1"/>
  <c r="E220" s="1"/>
  <c r="E293"/>
  <c r="E294" s="1"/>
  <c r="E295" s="1"/>
  <c r="E296" s="1"/>
  <c r="F293"/>
  <c r="G293"/>
  <c r="F294"/>
  <c r="F295" s="1"/>
  <c r="F296" s="1"/>
  <c r="G294"/>
  <c r="G295" s="1"/>
  <c r="G296" s="1"/>
  <c r="E301"/>
  <c r="E302" s="1"/>
  <c r="E303" s="1"/>
  <c r="E304" s="1"/>
  <c r="F301"/>
  <c r="G301"/>
  <c r="F302"/>
  <c r="F303" s="1"/>
  <c r="F304" s="1"/>
  <c r="G302"/>
  <c r="G303" s="1"/>
  <c r="G304" s="1"/>
  <c r="E309"/>
  <c r="E310" s="1"/>
  <c r="E311" s="1"/>
  <c r="E312" s="1"/>
  <c r="E313" s="1"/>
  <c r="F309"/>
  <c r="G309"/>
  <c r="F310"/>
  <c r="F311" s="1"/>
  <c r="F312" s="1"/>
  <c r="F313" s="1"/>
  <c r="G310"/>
  <c r="G311" s="1"/>
  <c r="G312" s="1"/>
  <c r="G313" s="1"/>
  <c r="E407"/>
  <c r="F407"/>
  <c r="F408" s="1"/>
  <c r="F409" s="1"/>
  <c r="F410" s="1"/>
  <c r="G407"/>
  <c r="G408" s="1"/>
  <c r="G409" s="1"/>
  <c r="G410" s="1"/>
  <c r="E408"/>
  <c r="E409" s="1"/>
  <c r="E410" s="1"/>
  <c r="G78" i="13" l="1"/>
  <c r="E78"/>
  <c r="F79"/>
  <c r="G528"/>
  <c r="E528"/>
  <c r="F529"/>
  <c r="F133"/>
  <c r="G132"/>
  <c r="E132"/>
  <c r="G644"/>
  <c r="E644"/>
  <c r="F645"/>
  <c r="G774"/>
  <c r="E774"/>
  <c r="F775"/>
  <c r="F907"/>
  <c r="G906"/>
  <c r="E906"/>
  <c r="F269"/>
  <c r="G268"/>
  <c r="E268"/>
  <c r="F537"/>
  <c r="G536"/>
  <c r="E536"/>
  <c r="G162"/>
  <c r="E162"/>
  <c r="E238"/>
  <c r="F239"/>
  <c r="G238"/>
  <c r="F813"/>
  <c r="G812"/>
  <c r="E812"/>
  <c r="F568"/>
  <c r="G567"/>
  <c r="E567"/>
  <c r="G521"/>
  <c r="E521"/>
  <c r="G544"/>
  <c r="E544"/>
  <c r="G432"/>
  <c r="E432"/>
  <c r="F767"/>
  <c r="G766"/>
  <c r="E766"/>
  <c r="G276"/>
  <c r="E276"/>
  <c r="F614"/>
  <c r="G613"/>
  <c r="E613"/>
  <c r="F707"/>
  <c r="G706"/>
  <c r="E706"/>
  <c r="G751"/>
  <c r="E751"/>
  <c r="F752"/>
  <c r="F110"/>
  <c r="G109"/>
  <c r="E109"/>
  <c r="F335"/>
  <c r="G334"/>
  <c r="E334"/>
  <c r="F470"/>
  <c r="G469"/>
  <c r="E469"/>
  <c r="F628"/>
  <c r="G627"/>
  <c r="E627"/>
  <c r="F677"/>
  <c r="G676"/>
  <c r="E676"/>
  <c r="F805"/>
  <c r="G804"/>
  <c r="E804"/>
  <c r="F873"/>
  <c r="G872"/>
  <c r="E872"/>
  <c r="E736"/>
  <c r="F737"/>
  <c r="G736"/>
  <c r="F835"/>
  <c r="G834"/>
  <c r="E834"/>
  <c r="G56"/>
  <c r="E56"/>
  <c r="F57"/>
  <c r="G392"/>
  <c r="E392"/>
  <c r="F393"/>
  <c r="G598"/>
  <c r="E598"/>
  <c r="F599"/>
  <c r="G728"/>
  <c r="E728"/>
  <c r="F729"/>
  <c r="F312"/>
  <c r="G311"/>
  <c r="E311"/>
  <c r="F513"/>
  <c r="G512"/>
  <c r="E512"/>
  <c r="F319"/>
  <c r="G318"/>
  <c r="E318"/>
  <c r="E216"/>
  <c r="F217"/>
  <c r="G216"/>
  <c r="F66"/>
  <c r="G65"/>
  <c r="E65"/>
  <c r="G369"/>
  <c r="E369"/>
  <c r="F370"/>
  <c r="G574"/>
  <c r="E574"/>
  <c r="F575"/>
  <c r="G842"/>
  <c r="E842"/>
  <c r="F843"/>
  <c r="F177"/>
  <c r="G176"/>
  <c r="E176"/>
  <c r="F247"/>
  <c r="G246"/>
  <c r="E246"/>
  <c r="F402"/>
  <c r="G401"/>
  <c r="E401"/>
  <c r="F782"/>
  <c r="G781"/>
  <c r="E781"/>
  <c r="F850"/>
  <c r="G849"/>
  <c r="E849"/>
  <c r="G209"/>
  <c r="E209"/>
  <c r="G477"/>
  <c r="E477"/>
  <c r="F662"/>
  <c r="G661"/>
  <c r="E661"/>
  <c r="F882"/>
  <c r="G881"/>
  <c r="E881"/>
  <c r="G26"/>
  <c r="E26"/>
  <c r="G363"/>
  <c r="E363"/>
  <c r="G118"/>
  <c r="E118"/>
  <c r="G409"/>
  <c r="E409"/>
  <c r="F790"/>
  <c r="G789"/>
  <c r="E789"/>
  <c r="G255"/>
  <c r="E255"/>
  <c r="G140"/>
  <c r="E140"/>
  <c r="G455"/>
  <c r="E455"/>
  <c r="F591"/>
  <c r="G590"/>
  <c r="E590"/>
  <c r="F637"/>
  <c r="G636"/>
  <c r="E636"/>
  <c r="F744"/>
  <c r="G743"/>
  <c r="E743"/>
  <c r="F42"/>
  <c r="G41"/>
  <c r="E41"/>
  <c r="F356"/>
  <c r="G355"/>
  <c r="E355"/>
  <c r="G145"/>
  <c r="E145"/>
  <c r="F146"/>
  <c r="G262"/>
  <c r="E262"/>
  <c r="G347"/>
  <c r="E347"/>
  <c r="F348"/>
  <c r="G669"/>
  <c r="E669"/>
  <c r="F670"/>
  <c r="G796"/>
  <c r="E796"/>
  <c r="F797"/>
  <c r="G914"/>
  <c r="F915"/>
  <c r="E914"/>
  <c r="F379"/>
  <c r="G378"/>
  <c r="E378"/>
  <c r="F759"/>
  <c r="G758"/>
  <c r="E758"/>
  <c r="F827"/>
  <c r="G826"/>
  <c r="E826"/>
  <c r="G20"/>
  <c r="E20"/>
  <c r="F224"/>
  <c r="G223"/>
  <c r="E223"/>
  <c r="F88"/>
  <c r="G87"/>
  <c r="E87"/>
  <c r="G11"/>
  <c r="E11"/>
  <c r="F12"/>
  <c r="G124"/>
  <c r="E124"/>
  <c r="F125"/>
  <c r="G504"/>
  <c r="E504"/>
  <c r="F505"/>
  <c r="F425"/>
  <c r="G424"/>
  <c r="E424"/>
  <c r="G342"/>
  <c r="E342"/>
  <c r="E304"/>
  <c r="F305"/>
  <c r="G304"/>
  <c r="F685"/>
  <c r="G684"/>
  <c r="E684"/>
  <c r="G184"/>
  <c r="E184"/>
  <c r="G232"/>
  <c r="E232"/>
  <c r="G499"/>
  <c r="E499"/>
  <c r="G190"/>
  <c r="E190"/>
  <c r="F191"/>
  <c r="G438"/>
  <c r="E438"/>
  <c r="F439"/>
  <c r="G621"/>
  <c r="E621"/>
  <c r="F622"/>
  <c r="F890"/>
  <c r="G889"/>
  <c r="E889"/>
  <c r="F200"/>
  <c r="G199"/>
  <c r="E199"/>
  <c r="F582"/>
  <c r="G581"/>
  <c r="E581"/>
  <c r="F721"/>
  <c r="G720"/>
  <c r="E720"/>
  <c r="E462"/>
  <c r="F463"/>
  <c r="G462"/>
  <c r="G50"/>
  <c r="E50"/>
  <c r="G95"/>
  <c r="E95"/>
  <c r="F859"/>
  <c r="E858"/>
  <c r="G858"/>
  <c r="G100"/>
  <c r="E100"/>
  <c r="F101"/>
  <c r="G865"/>
  <c r="E865"/>
  <c r="F866"/>
  <c r="E897"/>
  <c r="G897"/>
  <c r="F898"/>
  <c r="G167"/>
  <c r="E167"/>
  <c r="F168"/>
  <c r="G714"/>
  <c r="E714"/>
  <c r="F715"/>
  <c r="G32"/>
  <c r="E32"/>
  <c r="F33"/>
  <c r="G281"/>
  <c r="E281"/>
  <c r="F282"/>
  <c r="G550"/>
  <c r="E550"/>
  <c r="F551"/>
  <c r="G691"/>
  <c r="E691"/>
  <c r="F692"/>
  <c r="G819"/>
  <c r="E819"/>
  <c r="F820"/>
  <c r="F290"/>
  <c r="G289"/>
  <c r="E289"/>
  <c r="F447"/>
  <c r="G446"/>
  <c r="E446"/>
  <c r="F492"/>
  <c r="G491"/>
  <c r="E491"/>
  <c r="F559"/>
  <c r="G558"/>
  <c r="E558"/>
  <c r="F606"/>
  <c r="G605"/>
  <c r="E605"/>
  <c r="F652"/>
  <c r="G651"/>
  <c r="E651"/>
  <c r="F699"/>
  <c r="G698"/>
  <c r="E698"/>
  <c r="F296"/>
  <c r="G295"/>
  <c r="E295"/>
  <c r="E326"/>
  <c r="F327"/>
  <c r="G326"/>
  <c r="E416"/>
  <c r="F417"/>
  <c r="G416"/>
  <c r="E483"/>
  <c r="F484"/>
  <c r="G483"/>
  <c r="G73"/>
  <c r="E73"/>
  <c r="G386"/>
  <c r="E386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8"/>
  <c r="G158"/>
  <c r="E159"/>
  <c r="G159"/>
  <c r="E160"/>
  <c r="G160"/>
  <c r="E166"/>
  <c r="G166"/>
  <c r="E167"/>
  <c r="G167"/>
  <c r="E168"/>
  <c r="G168"/>
  <c r="E169"/>
  <c r="G169"/>
  <c r="E175"/>
  <c r="G175"/>
  <c r="E176"/>
  <c r="G176"/>
  <c r="E177"/>
  <c r="G177"/>
  <c r="E184"/>
  <c r="G184"/>
  <c r="E185"/>
  <c r="G185"/>
  <c r="E186"/>
  <c r="G186"/>
  <c r="E187"/>
  <c r="G187"/>
  <c r="E188"/>
  <c r="G188"/>
  <c r="E189"/>
  <c r="G189"/>
  <c r="E194"/>
  <c r="G194"/>
  <c r="E195"/>
  <c r="G195"/>
  <c r="E196"/>
  <c r="G196"/>
  <c r="E197"/>
  <c r="G197"/>
  <c r="E198"/>
  <c r="G198"/>
  <c r="E199"/>
  <c r="G199"/>
  <c r="E204"/>
  <c r="G204"/>
  <c r="E205"/>
  <c r="G205"/>
  <c r="E206"/>
  <c r="G206"/>
  <c r="E207"/>
  <c r="G207"/>
  <c r="E208"/>
  <c r="G208"/>
  <c r="E209"/>
  <c r="G209"/>
  <c r="E214"/>
  <c r="G214"/>
  <c r="E215"/>
  <c r="G215"/>
  <c r="E216"/>
  <c r="G216"/>
  <c r="E217"/>
  <c r="G217"/>
  <c r="E218"/>
  <c r="G218"/>
  <c r="E219"/>
  <c r="G219"/>
  <c r="E224"/>
  <c r="G224"/>
  <c r="E225"/>
  <c r="G225"/>
  <c r="E226"/>
  <c r="G226"/>
  <c r="E227"/>
  <c r="G227"/>
  <c r="E228"/>
  <c r="G228"/>
  <c r="E229"/>
  <c r="G229"/>
  <c r="E234"/>
  <c r="G234"/>
  <c r="E235"/>
  <c r="G235"/>
  <c r="E236"/>
  <c r="G236"/>
  <c r="E237"/>
  <c r="G237"/>
  <c r="E238"/>
  <c r="G238"/>
  <c r="E239"/>
  <c r="G239"/>
  <c r="E244"/>
  <c r="G244"/>
  <c r="E245"/>
  <c r="G245"/>
  <c r="E246"/>
  <c r="G246"/>
  <c r="E247"/>
  <c r="G247"/>
  <c r="E248"/>
  <c r="G248"/>
  <c r="E249"/>
  <c r="G249"/>
  <c r="E254"/>
  <c r="G254"/>
  <c r="E255"/>
  <c r="G255"/>
  <c r="E256"/>
  <c r="G256"/>
  <c r="E257"/>
  <c r="G257"/>
  <c r="E258"/>
  <c r="G258"/>
  <c r="E259"/>
  <c r="G259"/>
  <c r="E264"/>
  <c r="G264"/>
  <c r="E265"/>
  <c r="G265"/>
  <c r="E266"/>
  <c r="G266"/>
  <c r="E267"/>
  <c r="G267"/>
  <c r="E268"/>
  <c r="G268"/>
  <c r="E269"/>
  <c r="G269"/>
  <c r="E274"/>
  <c r="G274"/>
  <c r="E275"/>
  <c r="G275"/>
  <c r="E276"/>
  <c r="G276"/>
  <c r="E283"/>
  <c r="G283"/>
  <c r="E284"/>
  <c r="G284"/>
  <c r="E285"/>
  <c r="G285"/>
  <c r="E293"/>
  <c r="G293"/>
  <c r="E294"/>
  <c r="E295" s="1"/>
  <c r="E296" s="1"/>
  <c r="E297" s="1"/>
  <c r="G294"/>
  <c r="G295"/>
  <c r="G296"/>
  <c r="G297"/>
  <c r="E301"/>
  <c r="G301"/>
  <c r="E302"/>
  <c r="G302"/>
  <c r="E303"/>
  <c r="G303"/>
  <c r="E304"/>
  <c r="G304"/>
  <c r="E305"/>
  <c r="G305"/>
  <c r="E309"/>
  <c r="G309"/>
  <c r="E310"/>
  <c r="G310"/>
  <c r="E311"/>
  <c r="G311"/>
  <c r="E312"/>
  <c r="G312"/>
  <c r="E313"/>
  <c r="G313"/>
  <c r="E318"/>
  <c r="G318"/>
  <c r="E319"/>
  <c r="G319"/>
  <c r="E320"/>
  <c r="G320"/>
  <c r="E321"/>
  <c r="G321"/>
  <c r="E322"/>
  <c r="G322"/>
  <c r="E326"/>
  <c r="G326"/>
  <c r="F327"/>
  <c r="F328" s="1"/>
  <c r="E336"/>
  <c r="G336"/>
  <c r="E337"/>
  <c r="G337"/>
  <c r="E338"/>
  <c r="G338"/>
  <c r="E339"/>
  <c r="G339"/>
  <c r="E340"/>
  <c r="G340"/>
  <c r="E344"/>
  <c r="G344"/>
  <c r="E345"/>
  <c r="G345"/>
  <c r="E346"/>
  <c r="G346"/>
  <c r="E347"/>
  <c r="G347"/>
  <c r="E348"/>
  <c r="G348"/>
  <c r="E353"/>
  <c r="G353"/>
  <c r="E354"/>
  <c r="G354"/>
  <c r="E355"/>
  <c r="G355"/>
  <c r="E356"/>
  <c r="G356"/>
  <c r="E357"/>
  <c r="G357"/>
  <c r="E361"/>
  <c r="G361"/>
  <c r="E362"/>
  <c r="G362"/>
  <c r="E363"/>
  <c r="G363"/>
  <c r="E364"/>
  <c r="G364"/>
  <c r="E365"/>
  <c r="G365"/>
  <c r="E370"/>
  <c r="G370"/>
  <c r="E371"/>
  <c r="G371"/>
  <c r="E372"/>
  <c r="G372"/>
  <c r="E373"/>
  <c r="G373"/>
  <c r="E374"/>
  <c r="G374"/>
  <c r="E379"/>
  <c r="G379"/>
  <c r="E380"/>
  <c r="G380"/>
  <c r="E381"/>
  <c r="G381"/>
  <c r="E382"/>
  <c r="G382"/>
  <c r="E383"/>
  <c r="G383"/>
  <c r="E387"/>
  <c r="G387"/>
  <c r="E388"/>
  <c r="G388"/>
  <c r="E389"/>
  <c r="G389"/>
  <c r="E390"/>
  <c r="G390"/>
  <c r="E391"/>
  <c r="G391"/>
  <c r="E396"/>
  <c r="G396"/>
  <c r="E397"/>
  <c r="G397"/>
  <c r="E398"/>
  <c r="G398"/>
  <c r="E399"/>
  <c r="G399"/>
  <c r="E400"/>
  <c r="G400"/>
  <c r="E405"/>
  <c r="G405"/>
  <c r="E406"/>
  <c r="G406"/>
  <c r="E407"/>
  <c r="G407"/>
  <c r="E408"/>
  <c r="G408"/>
  <c r="E409"/>
  <c r="G409"/>
  <c r="E414"/>
  <c r="G414"/>
  <c r="E415"/>
  <c r="G415"/>
  <c r="E416"/>
  <c r="G416"/>
  <c r="E417"/>
  <c r="G417"/>
  <c r="E418"/>
  <c r="G418"/>
  <c r="E423"/>
  <c r="G423"/>
  <c r="E424"/>
  <c r="G424"/>
  <c r="E425"/>
  <c r="G425"/>
  <c r="E426"/>
  <c r="G426"/>
  <c r="E427"/>
  <c r="G427"/>
  <c r="E432"/>
  <c r="G432"/>
  <c r="E433"/>
  <c r="G433"/>
  <c r="E434"/>
  <c r="G434"/>
  <c r="E435"/>
  <c r="G435"/>
  <c r="E436"/>
  <c r="G436"/>
  <c r="E440"/>
  <c r="G440"/>
  <c r="E441"/>
  <c r="G441"/>
  <c r="E442"/>
  <c r="G442"/>
  <c r="E443"/>
  <c r="G443"/>
  <c r="E444"/>
  <c r="G444"/>
  <c r="E448"/>
  <c r="G448"/>
  <c r="E449"/>
  <c r="G449"/>
  <c r="E450"/>
  <c r="G450"/>
  <c r="E451"/>
  <c r="G451"/>
  <c r="E457"/>
  <c r="G457"/>
  <c r="E458"/>
  <c r="G458"/>
  <c r="E459"/>
  <c r="G459"/>
  <c r="E460"/>
  <c r="G460"/>
  <c r="E466"/>
  <c r="G466"/>
  <c r="E467"/>
  <c r="G467"/>
  <c r="E468"/>
  <c r="G468"/>
  <c r="E469"/>
  <c r="G469"/>
  <c r="E470"/>
  <c r="G470"/>
  <c r="E474"/>
  <c r="G474"/>
  <c r="E475"/>
  <c r="G475"/>
  <c r="E476"/>
  <c r="G476"/>
  <c r="E477"/>
  <c r="G477"/>
  <c r="E478"/>
  <c r="G478"/>
  <c r="E482"/>
  <c r="G482"/>
  <c r="E483"/>
  <c r="G483"/>
  <c r="E484"/>
  <c r="G484"/>
  <c r="E485"/>
  <c r="G485"/>
  <c r="E486"/>
  <c r="G486"/>
  <c r="E491"/>
  <c r="G491"/>
  <c r="E492"/>
  <c r="G492"/>
  <c r="E493"/>
  <c r="G493"/>
  <c r="E494"/>
  <c r="G494"/>
  <c r="E495"/>
  <c r="G495"/>
  <c r="E499"/>
  <c r="G499"/>
  <c r="E500"/>
  <c r="G500"/>
  <c r="E501"/>
  <c r="G501"/>
  <c r="E502"/>
  <c r="G502"/>
  <c r="E503"/>
  <c r="G503"/>
  <c r="E507"/>
  <c r="G507"/>
  <c r="E508"/>
  <c r="G508"/>
  <c r="E509"/>
  <c r="G509"/>
  <c r="E510"/>
  <c r="G510"/>
  <c r="E511"/>
  <c r="G511"/>
  <c r="E516"/>
  <c r="G516"/>
  <c r="E517"/>
  <c r="G517"/>
  <c r="E518"/>
  <c r="G518"/>
  <c r="E519"/>
  <c r="G519"/>
  <c r="E520"/>
  <c r="G520"/>
  <c r="E525"/>
  <c r="G525"/>
  <c r="E526"/>
  <c r="G526"/>
  <c r="E527"/>
  <c r="G527"/>
  <c r="E528"/>
  <c r="G528"/>
  <c r="E529"/>
  <c r="G529"/>
  <c r="E534"/>
  <c r="G534"/>
  <c r="E535"/>
  <c r="G535"/>
  <c r="E536"/>
  <c r="G536"/>
  <c r="E537"/>
  <c r="F537"/>
  <c r="G537" s="1"/>
  <c r="E538"/>
  <c r="F538"/>
  <c r="G538"/>
  <c r="E543"/>
  <c r="G543"/>
  <c r="E544"/>
  <c r="G544"/>
  <c r="E545"/>
  <c r="G545"/>
  <c r="E546"/>
  <c r="G546"/>
  <c r="E552"/>
  <c r="G552"/>
  <c r="E553"/>
  <c r="G553"/>
  <c r="E554"/>
  <c r="G554"/>
  <c r="E555"/>
  <c r="G555"/>
  <c r="E556"/>
  <c r="G556"/>
  <c r="E557"/>
  <c r="G557"/>
  <c r="E562"/>
  <c r="G562"/>
  <c r="E563"/>
  <c r="G563"/>
  <c r="E564"/>
  <c r="G564"/>
  <c r="E565"/>
  <c r="G565"/>
  <c r="E566"/>
  <c r="G566"/>
  <c r="E571"/>
  <c r="G571"/>
  <c r="E572"/>
  <c r="G572"/>
  <c r="E573"/>
  <c r="G573"/>
  <c r="E574"/>
  <c r="G574"/>
  <c r="E575"/>
  <c r="G575"/>
  <c r="E576"/>
  <c r="G576"/>
  <c r="E581"/>
  <c r="G581"/>
  <c r="E582"/>
  <c r="G582"/>
  <c r="E583"/>
  <c r="G583"/>
  <c r="E584"/>
  <c r="G584"/>
  <c r="E585"/>
  <c r="G585"/>
  <c r="E586"/>
  <c r="G586"/>
  <c r="E591"/>
  <c r="G591"/>
  <c r="E592"/>
  <c r="G592"/>
  <c r="E593"/>
  <c r="G593"/>
  <c r="E594"/>
  <c r="G594"/>
  <c r="E595"/>
  <c r="G595"/>
  <c r="E596"/>
  <c r="G596"/>
  <c r="E601"/>
  <c r="G601"/>
  <c r="F602"/>
  <c r="G602" s="1"/>
  <c r="E611"/>
  <c r="G611"/>
  <c r="E612"/>
  <c r="G612"/>
  <c r="E613"/>
  <c r="G613"/>
  <c r="E614"/>
  <c r="G614"/>
  <c r="E615"/>
  <c r="G615"/>
  <c r="E619"/>
  <c r="G619"/>
  <c r="E620"/>
  <c r="G620"/>
  <c r="F621"/>
  <c r="G621" s="1"/>
  <c r="E629"/>
  <c r="G629"/>
  <c r="E630"/>
  <c r="G630"/>
  <c r="E631"/>
  <c r="G631"/>
  <c r="E632"/>
  <c r="G632"/>
  <c r="E633"/>
  <c r="G633"/>
  <c r="E637"/>
  <c r="G637"/>
  <c r="E638"/>
  <c r="G638"/>
  <c r="E639"/>
  <c r="F639"/>
  <c r="G639" s="1"/>
  <c r="E640"/>
  <c r="F640"/>
  <c r="F641" s="1"/>
  <c r="G640"/>
  <c r="E647"/>
  <c r="G647"/>
  <c r="E648"/>
  <c r="G648"/>
  <c r="E649"/>
  <c r="G649"/>
  <c r="E650"/>
  <c r="G650"/>
  <c r="E651"/>
  <c r="G651"/>
  <c r="E652"/>
  <c r="G652"/>
  <c r="E657"/>
  <c r="G657"/>
  <c r="E658"/>
  <c r="G658"/>
  <c r="E659"/>
  <c r="G659"/>
  <c r="E660"/>
  <c r="G660"/>
  <c r="E661"/>
  <c r="G661"/>
  <c r="E662"/>
  <c r="G662"/>
  <c r="E669"/>
  <c r="G669"/>
  <c r="F670"/>
  <c r="F671" s="1"/>
  <c r="E677"/>
  <c r="G677"/>
  <c r="E678"/>
  <c r="G678"/>
  <c r="E679"/>
  <c r="G679"/>
  <c r="E680"/>
  <c r="G680"/>
  <c r="E681"/>
  <c r="G681"/>
  <c r="E682"/>
  <c r="G682"/>
  <c r="E686"/>
  <c r="G686"/>
  <c r="E687"/>
  <c r="F687"/>
  <c r="G687"/>
  <c r="F688"/>
  <c r="G688" s="1"/>
  <c r="E690"/>
  <c r="G690"/>
  <c r="E696"/>
  <c r="G696"/>
  <c r="F697"/>
  <c r="F698" s="1"/>
  <c r="E703"/>
  <c r="G703"/>
  <c r="E704"/>
  <c r="G704"/>
  <c r="E705"/>
  <c r="G705"/>
  <c r="E706"/>
  <c r="G706"/>
  <c r="E707"/>
  <c r="G707"/>
  <c r="E712"/>
  <c r="G712"/>
  <c r="E713"/>
  <c r="G713"/>
  <c r="E714"/>
  <c r="G714"/>
  <c r="E715"/>
  <c r="G715"/>
  <c r="E716"/>
  <c r="G716"/>
  <c r="E721"/>
  <c r="G721"/>
  <c r="E722"/>
  <c r="G722"/>
  <c r="E723"/>
  <c r="G723"/>
  <c r="E724"/>
  <c r="G724"/>
  <c r="E725"/>
  <c r="G725"/>
  <c r="E730"/>
  <c r="G730"/>
  <c r="E731"/>
  <c r="G731"/>
  <c r="E732"/>
  <c r="G732"/>
  <c r="E733"/>
  <c r="G733"/>
  <c r="E734"/>
  <c r="G734"/>
  <c r="E740"/>
  <c r="G740"/>
  <c r="E741"/>
  <c r="F741"/>
  <c r="G741" s="1"/>
  <c r="F742"/>
  <c r="F743" s="1"/>
  <c r="E749"/>
  <c r="G749"/>
  <c r="F750"/>
  <c r="E750" s="1"/>
  <c r="E757"/>
  <c r="G757"/>
  <c r="E758"/>
  <c r="G758"/>
  <c r="E759"/>
  <c r="G759"/>
  <c r="E760"/>
  <c r="G760"/>
  <c r="E761"/>
  <c r="G761"/>
  <c r="E762"/>
  <c r="G762"/>
  <c r="E767"/>
  <c r="G767"/>
  <c r="E768"/>
  <c r="G768"/>
  <c r="E769"/>
  <c r="G769"/>
  <c r="E770"/>
  <c r="G770"/>
  <c r="E771"/>
  <c r="G771"/>
  <c r="E772"/>
  <c r="G772"/>
  <c r="E777"/>
  <c r="G777"/>
  <c r="E778"/>
  <c r="G778"/>
  <c r="E779"/>
  <c r="G779"/>
  <c r="E780"/>
  <c r="G780"/>
  <c r="E781"/>
  <c r="G781"/>
  <c r="E782"/>
  <c r="G782"/>
  <c r="E787"/>
  <c r="G787"/>
  <c r="E788"/>
  <c r="F788"/>
  <c r="F789" s="1"/>
  <c r="G788"/>
  <c r="E795"/>
  <c r="G795"/>
  <c r="E796"/>
  <c r="G796"/>
  <c r="E797"/>
  <c r="G797"/>
  <c r="E798"/>
  <c r="G798"/>
  <c r="E799"/>
  <c r="G799"/>
  <c r="E800"/>
  <c r="G800"/>
  <c r="E805"/>
  <c r="G805"/>
  <c r="E806"/>
  <c r="G806"/>
  <c r="E807"/>
  <c r="G807"/>
  <c r="E808"/>
  <c r="G808"/>
  <c r="E809"/>
  <c r="G809"/>
  <c r="E810"/>
  <c r="G810"/>
  <c r="E815"/>
  <c r="G815"/>
  <c r="E816"/>
  <c r="G816"/>
  <c r="E817"/>
  <c r="G817"/>
  <c r="E818"/>
  <c r="G818"/>
  <c r="E819"/>
  <c r="G819"/>
  <c r="E820"/>
  <c r="G820"/>
  <c r="E825"/>
  <c r="G825"/>
  <c r="E826"/>
  <c r="G826"/>
  <c r="E827"/>
  <c r="G827"/>
  <c r="E828"/>
  <c r="G828"/>
  <c r="E834"/>
  <c r="G834"/>
  <c r="E835"/>
  <c r="G835"/>
  <c r="E836"/>
  <c r="G836"/>
  <c r="E837"/>
  <c r="G837"/>
  <c r="E838"/>
  <c r="G838"/>
  <c r="E844"/>
  <c r="G844"/>
  <c r="E845"/>
  <c r="G845"/>
  <c r="E846"/>
  <c r="G846"/>
  <c r="E847"/>
  <c r="G847"/>
  <c r="E853"/>
  <c r="G853"/>
  <c r="E854"/>
  <c r="G854"/>
  <c r="E855"/>
  <c r="G855"/>
  <c r="E856"/>
  <c r="G856"/>
  <c r="E857"/>
  <c r="G857"/>
  <c r="E861"/>
  <c r="G861"/>
  <c r="E862"/>
  <c r="F862"/>
  <c r="G862" s="1"/>
  <c r="F863"/>
  <c r="F864" s="1"/>
  <c r="E869"/>
  <c r="G869"/>
  <c r="E870"/>
  <c r="F870"/>
  <c r="G870"/>
  <c r="F871"/>
  <c r="G871" s="1"/>
  <c r="E878"/>
  <c r="G878"/>
  <c r="E879"/>
  <c r="E880" s="1"/>
  <c r="E881" s="1"/>
  <c r="G879"/>
  <c r="G880" s="1"/>
  <c r="G881" s="1"/>
  <c r="E886"/>
  <c r="E887" s="1"/>
  <c r="E888" s="1"/>
  <c r="E889" s="1"/>
  <c r="E890" s="1"/>
  <c r="G886"/>
  <c r="G887"/>
  <c r="G888"/>
  <c r="G889"/>
  <c r="G890"/>
  <c r="E894"/>
  <c r="G894"/>
  <c r="E895"/>
  <c r="E896" s="1"/>
  <c r="E897" s="1"/>
  <c r="E898" s="1"/>
  <c r="G895"/>
  <c r="G896" s="1"/>
  <c r="G897" s="1"/>
  <c r="G898" s="1"/>
  <c r="E903"/>
  <c r="E904" s="1"/>
  <c r="E905" s="1"/>
  <c r="E906" s="1"/>
  <c r="E907" s="1"/>
  <c r="G903"/>
  <c r="G904"/>
  <c r="G905"/>
  <c r="G906"/>
  <c r="G907"/>
  <c r="E911"/>
  <c r="G911"/>
  <c r="E912"/>
  <c r="G912"/>
  <c r="E913"/>
  <c r="G913"/>
  <c r="E914"/>
  <c r="G914"/>
  <c r="E915"/>
  <c r="G915"/>
  <c r="E919"/>
  <c r="G919"/>
  <c r="E920"/>
  <c r="E921" s="1"/>
  <c r="E922" s="1"/>
  <c r="E923" s="1"/>
  <c r="G920"/>
  <c r="G921" s="1"/>
  <c r="G922" s="1"/>
  <c r="G923" s="1"/>
  <c r="E927"/>
  <c r="G927"/>
  <c r="E928"/>
  <c r="F928"/>
  <c r="G928"/>
  <c r="F929"/>
  <c r="G929" s="1"/>
  <c r="E935"/>
  <c r="G935"/>
  <c r="E936"/>
  <c r="F936"/>
  <c r="F937" s="1"/>
  <c r="G936"/>
  <c r="E944"/>
  <c r="G944"/>
  <c r="E945"/>
  <c r="G945"/>
  <c r="E946"/>
  <c r="G946"/>
  <c r="E947"/>
  <c r="G947"/>
  <c r="E948"/>
  <c r="G948"/>
  <c r="E952"/>
  <c r="G952"/>
  <c r="E953"/>
  <c r="F953"/>
  <c r="G953" s="1"/>
  <c r="E954"/>
  <c r="F954"/>
  <c r="F955" s="1"/>
  <c r="G954"/>
  <c r="E961"/>
  <c r="G961"/>
  <c r="F962"/>
  <c r="G962" s="1"/>
  <c r="E969"/>
  <c r="G969"/>
  <c r="E970"/>
  <c r="G970"/>
  <c r="E971"/>
  <c r="G971"/>
  <c r="E972"/>
  <c r="G972"/>
  <c r="E973"/>
  <c r="G973"/>
  <c r="E977"/>
  <c r="G977"/>
  <c r="E978"/>
  <c r="G978"/>
  <c r="E979"/>
  <c r="G979"/>
  <c r="E980"/>
  <c r="G980"/>
  <c r="E984"/>
  <c r="G984"/>
  <c r="F985"/>
  <c r="E985" s="1"/>
  <c r="E995"/>
  <c r="G995"/>
  <c r="E996"/>
  <c r="G996"/>
  <c r="E997"/>
  <c r="G997"/>
  <c r="E998"/>
  <c r="G998"/>
  <c r="E999"/>
  <c r="G999"/>
  <c r="E1003"/>
  <c r="G1003"/>
  <c r="E1004"/>
  <c r="G1004"/>
  <c r="E1005"/>
  <c r="G1005"/>
  <c r="E1006"/>
  <c r="G1006"/>
  <c r="E1007"/>
  <c r="G1007"/>
  <c r="E1008"/>
  <c r="G1008"/>
  <c r="E1012"/>
  <c r="G1012"/>
  <c r="E1013"/>
  <c r="G1013"/>
  <c r="E1014"/>
  <c r="G1014"/>
  <c r="E1015"/>
  <c r="G1015"/>
  <c r="E1016"/>
  <c r="G1016"/>
  <c r="E1020"/>
  <c r="G1020"/>
  <c r="E1021"/>
  <c r="G1021"/>
  <c r="E1022"/>
  <c r="G1022"/>
  <c r="E1023"/>
  <c r="G1023"/>
  <c r="E1024"/>
  <c r="G1024"/>
  <c r="E1025"/>
  <c r="G1025"/>
  <c r="E1029"/>
  <c r="G1029"/>
  <c r="F1030"/>
  <c r="G1030" s="1"/>
  <c r="E1036"/>
  <c r="G1036"/>
  <c r="E1037"/>
  <c r="F1037"/>
  <c r="G1037"/>
  <c r="F1038"/>
  <c r="E1038" s="1"/>
  <c r="E1043"/>
  <c r="G1043"/>
  <c r="E1044"/>
  <c r="F1044"/>
  <c r="G1044" s="1"/>
  <c r="E1045"/>
  <c r="F1045"/>
  <c r="F1046" s="1"/>
  <c r="G1045"/>
  <c r="E1052"/>
  <c r="G1052"/>
  <c r="E1053"/>
  <c r="G1053"/>
  <c r="E1054"/>
  <c r="G1054"/>
  <c r="E1055"/>
  <c r="G1055"/>
  <c r="E1056"/>
  <c r="G1056"/>
  <c r="E1061"/>
  <c r="G1061"/>
  <c r="E1062"/>
  <c r="G1062"/>
  <c r="E1063"/>
  <c r="G1063"/>
  <c r="E1064"/>
  <c r="G1064"/>
  <c r="E1065"/>
  <c r="G1065"/>
  <c r="E1069"/>
  <c r="G1069"/>
  <c r="E1070"/>
  <c r="G1070"/>
  <c r="E1071"/>
  <c r="G1071"/>
  <c r="E1072"/>
  <c r="G1072"/>
  <c r="E1073"/>
  <c r="G1073"/>
  <c r="E1078"/>
  <c r="G1078"/>
  <c r="E1079"/>
  <c r="G1079"/>
  <c r="E1080"/>
  <c r="G1080"/>
  <c r="E1081"/>
  <c r="G1081"/>
  <c r="E1082"/>
  <c r="G1082"/>
  <c r="E1083"/>
  <c r="G1083"/>
  <c r="E1087"/>
  <c r="G1087"/>
  <c r="E1088"/>
  <c r="G1088"/>
  <c r="E1089"/>
  <c r="G1089"/>
  <c r="E1090"/>
  <c r="G1090"/>
  <c r="E1091"/>
  <c r="G1091"/>
  <c r="E1095"/>
  <c r="G1095"/>
  <c r="E1096"/>
  <c r="G1096"/>
  <c r="E1097"/>
  <c r="G1097"/>
  <c r="E1098"/>
  <c r="G1098"/>
  <c r="E1099"/>
  <c r="G1099"/>
  <c r="E1104"/>
  <c r="G1104"/>
  <c r="E1105"/>
  <c r="G1105"/>
  <c r="E1106"/>
  <c r="G1106"/>
  <c r="E1107"/>
  <c r="G1107"/>
  <c r="E1108"/>
  <c r="G1108"/>
  <c r="E1109"/>
  <c r="G1109"/>
  <c r="E1114"/>
  <c r="G1114"/>
  <c r="G1115" s="1"/>
  <c r="G1116" s="1"/>
  <c r="G1117" s="1"/>
  <c r="G1118" s="1"/>
  <c r="E1115"/>
  <c r="E1116"/>
  <c r="E1117"/>
  <c r="E1118"/>
  <c r="E1123"/>
  <c r="G1123"/>
  <c r="E1124"/>
  <c r="G1124"/>
  <c r="E1125"/>
  <c r="G1125"/>
  <c r="E1126"/>
  <c r="G1126"/>
  <c r="E1127"/>
  <c r="G1127"/>
  <c r="E1128"/>
  <c r="G1128"/>
  <c r="E1135"/>
  <c r="G1135"/>
  <c r="E1136"/>
  <c r="G1136"/>
  <c r="E1137"/>
  <c r="G1137"/>
  <c r="E1138"/>
  <c r="G1138"/>
  <c r="E1139"/>
  <c r="G1139"/>
  <c r="E1140"/>
  <c r="G1140"/>
  <c r="E1145"/>
  <c r="G1145"/>
  <c r="E1146"/>
  <c r="G1146"/>
  <c r="E1147"/>
  <c r="G1147"/>
  <c r="E1148"/>
  <c r="G1148"/>
  <c r="E1149"/>
  <c r="G1149"/>
  <c r="E1154"/>
  <c r="G1154"/>
  <c r="E1155"/>
  <c r="G1155"/>
  <c r="E1156"/>
  <c r="G1156"/>
  <c r="E1157"/>
  <c r="G1157"/>
  <c r="E1158"/>
  <c r="G1158"/>
  <c r="E1159"/>
  <c r="G1159"/>
  <c r="E1164"/>
  <c r="G1164"/>
  <c r="E1165"/>
  <c r="G1165"/>
  <c r="E1166"/>
  <c r="G1166"/>
  <c r="E1167"/>
  <c r="G1167"/>
  <c r="E1168"/>
  <c r="G1168"/>
  <c r="E1169"/>
  <c r="G1169"/>
  <c r="E1174"/>
  <c r="G1174"/>
  <c r="E1175"/>
  <c r="G1175"/>
  <c r="E1176"/>
  <c r="G1176"/>
  <c r="E1177"/>
  <c r="G1177"/>
  <c r="E1178"/>
  <c r="G1178"/>
  <c r="E1182"/>
  <c r="G1182"/>
  <c r="E1183"/>
  <c r="G1183"/>
  <c r="E1184"/>
  <c r="G1184"/>
  <c r="E1185"/>
  <c r="G1185"/>
  <c r="E1186"/>
  <c r="G1186"/>
  <c r="E1187"/>
  <c r="G1187"/>
  <c r="E1192"/>
  <c r="G1192"/>
  <c r="E1193"/>
  <c r="G1193"/>
  <c r="E1194"/>
  <c r="G1194"/>
  <c r="E1201"/>
  <c r="G1201"/>
  <c r="E1202"/>
  <c r="G1202"/>
  <c r="E1203"/>
  <c r="G1203"/>
  <c r="E1213"/>
  <c r="G1213"/>
  <c r="G1214" s="1"/>
  <c r="G1215" s="1"/>
  <c r="G1216" s="1"/>
  <c r="G1217" s="1"/>
  <c r="G1218" s="1"/>
  <c r="E1214"/>
  <c r="E1215" s="1"/>
  <c r="E1216" s="1"/>
  <c r="E1217" s="1"/>
  <c r="E1218" s="1"/>
  <c r="E1222"/>
  <c r="G1222"/>
  <c r="G1223" s="1"/>
  <c r="G1224" s="1"/>
  <c r="G1225" s="1"/>
  <c r="G1226" s="1"/>
  <c r="E1223"/>
  <c r="E1224" s="1"/>
  <c r="E1225" s="1"/>
  <c r="E1226" s="1"/>
  <c r="F1223"/>
  <c r="F1224" s="1"/>
  <c r="F1225" s="1"/>
  <c r="F1226" s="1"/>
  <c r="E1231"/>
  <c r="G1231"/>
  <c r="E1234"/>
  <c r="G1234"/>
  <c r="E1239"/>
  <c r="E1241"/>
  <c r="G1241"/>
  <c r="E1242"/>
  <c r="G1242"/>
  <c r="E1247"/>
  <c r="G1247"/>
  <c r="E1248"/>
  <c r="G1248"/>
  <c r="E1249"/>
  <c r="G1249"/>
  <c r="E1250"/>
  <c r="G1250"/>
  <c r="E1251"/>
  <c r="G1251"/>
  <c r="E1257"/>
  <c r="G1257"/>
  <c r="E1258"/>
  <c r="G1258"/>
  <c r="E1264"/>
  <c r="G1264"/>
  <c r="E1267"/>
  <c r="G1267"/>
  <c r="E1274"/>
  <c r="G1274"/>
  <c r="E1275"/>
  <c r="G1275"/>
  <c r="E1276"/>
  <c r="G1276"/>
  <c r="E1282"/>
  <c r="G1282"/>
  <c r="E1283"/>
  <c r="G1283"/>
  <c r="E1284"/>
  <c r="G1284"/>
  <c r="E1292"/>
  <c r="G1292"/>
  <c r="E1293"/>
  <c r="G1293"/>
  <c r="E1302"/>
  <c r="G1302"/>
  <c r="E1303"/>
  <c r="G1303"/>
  <c r="E1308"/>
  <c r="G1308"/>
  <c r="E1311"/>
  <c r="G1311"/>
  <c r="E1317"/>
  <c r="G1317"/>
  <c r="E1318"/>
  <c r="G1318"/>
  <c r="E1319"/>
  <c r="G1319"/>
  <c r="E1320"/>
  <c r="G1320"/>
  <c r="E1321"/>
  <c r="G1321"/>
  <c r="E1325"/>
  <c r="G1325"/>
  <c r="E1326"/>
  <c r="G1326"/>
  <c r="E1327"/>
  <c r="G1327"/>
  <c r="E1328"/>
  <c r="G1328"/>
  <c r="E1329"/>
  <c r="G1329"/>
  <c r="E1333"/>
  <c r="G1333"/>
  <c r="E1334"/>
  <c r="G1334"/>
  <c r="E1335"/>
  <c r="G1335"/>
  <c r="E1336"/>
  <c r="G1336"/>
  <c r="E1337"/>
  <c r="G1337"/>
  <c r="E1341"/>
  <c r="G1341"/>
  <c r="E1342"/>
  <c r="G1342"/>
  <c r="E1343"/>
  <c r="G1343"/>
  <c r="E1344"/>
  <c r="G1344"/>
  <c r="E1345"/>
  <c r="G1345"/>
  <c r="E1350"/>
  <c r="G1350"/>
  <c r="E1351"/>
  <c r="G1351"/>
  <c r="E1352"/>
  <c r="G1352"/>
  <c r="E1353"/>
  <c r="G1353"/>
  <c r="E1354"/>
  <c r="G1354"/>
  <c r="E1358"/>
  <c r="G1358"/>
  <c r="E1359"/>
  <c r="G1359"/>
  <c r="E1360"/>
  <c r="G1360"/>
  <c r="E1361"/>
  <c r="G1361"/>
  <c r="E1362"/>
  <c r="G1362"/>
  <c r="E1367"/>
  <c r="G1367"/>
  <c r="E1368"/>
  <c r="G1368"/>
  <c r="E1369"/>
  <c r="G1369"/>
  <c r="E1370"/>
  <c r="G1370"/>
  <c r="E1378"/>
  <c r="G1378"/>
  <c r="E1379"/>
  <c r="G1379"/>
  <c r="E1380"/>
  <c r="F1380"/>
  <c r="G1380"/>
  <c r="E1381"/>
  <c r="G1381"/>
  <c r="E1386"/>
  <c r="G1386"/>
  <c r="E1387"/>
  <c r="G1387"/>
  <c r="E1388"/>
  <c r="G1388"/>
  <c r="E1394"/>
  <c r="G1394"/>
  <c r="E1395"/>
  <c r="G1395"/>
  <c r="E1396"/>
  <c r="G1396"/>
  <c r="E1397"/>
  <c r="G1397"/>
  <c r="E1398"/>
  <c r="G1398"/>
  <c r="E1399"/>
  <c r="G1399"/>
  <c r="E1405"/>
  <c r="G1405"/>
  <c r="E1406"/>
  <c r="G1406"/>
  <c r="E1407"/>
  <c r="G1407"/>
  <c r="E1408"/>
  <c r="G1408"/>
  <c r="E1409"/>
  <c r="G1409"/>
  <c r="E1410"/>
  <c r="G1410"/>
  <c r="E827" i="13" l="1"/>
  <c r="F828"/>
  <c r="G827"/>
  <c r="E379"/>
  <c r="G379"/>
  <c r="E599"/>
  <c r="G599"/>
  <c r="E752"/>
  <c r="G752"/>
  <c r="E269"/>
  <c r="G269"/>
  <c r="E133"/>
  <c r="G133"/>
  <c r="E551"/>
  <c r="F552"/>
  <c r="G551"/>
  <c r="E33"/>
  <c r="F34"/>
  <c r="G33"/>
  <c r="E12"/>
  <c r="G12"/>
  <c r="G637"/>
  <c r="E637"/>
  <c r="G790"/>
  <c r="E790"/>
  <c r="E247"/>
  <c r="G247"/>
  <c r="E110"/>
  <c r="G110"/>
  <c r="E699"/>
  <c r="F700"/>
  <c r="G699"/>
  <c r="E606"/>
  <c r="F607"/>
  <c r="G606"/>
  <c r="E492"/>
  <c r="G492"/>
  <c r="E290"/>
  <c r="G290"/>
  <c r="G305"/>
  <c r="E305"/>
  <c r="E425"/>
  <c r="G425"/>
  <c r="E88"/>
  <c r="G88"/>
  <c r="E797"/>
  <c r="G797"/>
  <c r="E348"/>
  <c r="F349"/>
  <c r="G348"/>
  <c r="G882"/>
  <c r="E882"/>
  <c r="G217"/>
  <c r="E217"/>
  <c r="G568"/>
  <c r="E568"/>
  <c r="E775"/>
  <c r="G775"/>
  <c r="E79"/>
  <c r="F80"/>
  <c r="G79"/>
  <c r="G484"/>
  <c r="E484"/>
  <c r="G327"/>
  <c r="E327"/>
  <c r="E622"/>
  <c r="G622"/>
  <c r="E191"/>
  <c r="F192"/>
  <c r="G191"/>
  <c r="E759"/>
  <c r="F760"/>
  <c r="G759"/>
  <c r="E146"/>
  <c r="F147"/>
  <c r="G146"/>
  <c r="E843"/>
  <c r="G843"/>
  <c r="E370"/>
  <c r="F371"/>
  <c r="G370"/>
  <c r="E729"/>
  <c r="G729"/>
  <c r="E393"/>
  <c r="F394"/>
  <c r="G393"/>
  <c r="G239"/>
  <c r="E239"/>
  <c r="E537"/>
  <c r="G537"/>
  <c r="G907"/>
  <c r="E907"/>
  <c r="E866"/>
  <c r="G866"/>
  <c r="E200"/>
  <c r="G200"/>
  <c r="E513"/>
  <c r="G513"/>
  <c r="G835"/>
  <c r="E835"/>
  <c r="E470"/>
  <c r="G470"/>
  <c r="E692"/>
  <c r="G692"/>
  <c r="E282"/>
  <c r="F283"/>
  <c r="G282"/>
  <c r="E715"/>
  <c r="G715"/>
  <c r="G898"/>
  <c r="E898"/>
  <c r="E101"/>
  <c r="F102"/>
  <c r="G101"/>
  <c r="E582"/>
  <c r="F583"/>
  <c r="G582"/>
  <c r="E890"/>
  <c r="G890"/>
  <c r="G685"/>
  <c r="E685"/>
  <c r="E125"/>
  <c r="F126"/>
  <c r="G125"/>
  <c r="E915"/>
  <c r="G915"/>
  <c r="E356"/>
  <c r="G356"/>
  <c r="G744"/>
  <c r="E744"/>
  <c r="G591"/>
  <c r="E591"/>
  <c r="E850"/>
  <c r="F851"/>
  <c r="G850"/>
  <c r="E402"/>
  <c r="G402"/>
  <c r="E177"/>
  <c r="G177"/>
  <c r="E66"/>
  <c r="G66"/>
  <c r="G319"/>
  <c r="E319"/>
  <c r="F320"/>
  <c r="E312"/>
  <c r="G312"/>
  <c r="E805"/>
  <c r="F806"/>
  <c r="G805"/>
  <c r="E628"/>
  <c r="F629"/>
  <c r="G628"/>
  <c r="E335"/>
  <c r="G335"/>
  <c r="G614"/>
  <c r="E614"/>
  <c r="G417"/>
  <c r="E417"/>
  <c r="E439"/>
  <c r="F440"/>
  <c r="G439"/>
  <c r="E575"/>
  <c r="G575"/>
  <c r="E57"/>
  <c r="F58"/>
  <c r="G57"/>
  <c r="E820"/>
  <c r="G820"/>
  <c r="E168"/>
  <c r="F169"/>
  <c r="G168"/>
  <c r="E721"/>
  <c r="F722"/>
  <c r="G721"/>
  <c r="E505"/>
  <c r="F506"/>
  <c r="G505"/>
  <c r="E42"/>
  <c r="G42"/>
  <c r="E782"/>
  <c r="F783"/>
  <c r="G782"/>
  <c r="E873"/>
  <c r="F874"/>
  <c r="G873"/>
  <c r="E677"/>
  <c r="F678"/>
  <c r="G677"/>
  <c r="G707"/>
  <c r="E707"/>
  <c r="G296"/>
  <c r="E296"/>
  <c r="F297"/>
  <c r="E652"/>
  <c r="F653"/>
  <c r="G652"/>
  <c r="E559"/>
  <c r="F560"/>
  <c r="G559"/>
  <c r="E447"/>
  <c r="G447"/>
  <c r="G859"/>
  <c r="E859"/>
  <c r="G463"/>
  <c r="E463"/>
  <c r="E224"/>
  <c r="G224"/>
  <c r="E670"/>
  <c r="G670"/>
  <c r="G662"/>
  <c r="E662"/>
  <c r="G737"/>
  <c r="E737"/>
  <c r="G767"/>
  <c r="E767"/>
  <c r="G813"/>
  <c r="E813"/>
  <c r="E645"/>
  <c r="G645"/>
  <c r="E529"/>
  <c r="F530"/>
  <c r="G529"/>
  <c r="G864" i="11"/>
  <c r="E864"/>
  <c r="F865"/>
  <c r="E789"/>
  <c r="F790"/>
  <c r="G789"/>
  <c r="E1046"/>
  <c r="F1047"/>
  <c r="G1046"/>
  <c r="E955"/>
  <c r="F956"/>
  <c r="G955"/>
  <c r="E937"/>
  <c r="F938"/>
  <c r="G937"/>
  <c r="G698"/>
  <c r="E698"/>
  <c r="F699"/>
  <c r="G328"/>
  <c r="E328"/>
  <c r="F329"/>
  <c r="G671"/>
  <c r="E671"/>
  <c r="F672"/>
  <c r="G743"/>
  <c r="E743"/>
  <c r="E641"/>
  <c r="F642"/>
  <c r="G641"/>
  <c r="G1038"/>
  <c r="F1031"/>
  <c r="G985"/>
  <c r="F963"/>
  <c r="G750"/>
  <c r="F603"/>
  <c r="F1039"/>
  <c r="E1030"/>
  <c r="F986"/>
  <c r="E962"/>
  <c r="F930"/>
  <c r="F872"/>
  <c r="E863"/>
  <c r="F751"/>
  <c r="E742"/>
  <c r="E697"/>
  <c r="F689"/>
  <c r="E670"/>
  <c r="F622"/>
  <c r="E602"/>
  <c r="E327"/>
  <c r="E929"/>
  <c r="E871"/>
  <c r="G863"/>
  <c r="G742"/>
  <c r="G697"/>
  <c r="E688"/>
  <c r="G670"/>
  <c r="E621"/>
  <c r="G327"/>
  <c r="E828" i="1"/>
  <c r="G678" i="13" l="1"/>
  <c r="E678"/>
  <c r="G394"/>
  <c r="E394"/>
  <c r="G349"/>
  <c r="E349"/>
  <c r="G700"/>
  <c r="E700"/>
  <c r="G506"/>
  <c r="E506"/>
  <c r="G169"/>
  <c r="E169"/>
  <c r="G851"/>
  <c r="E851"/>
  <c r="G583"/>
  <c r="E583"/>
  <c r="G371"/>
  <c r="E371"/>
  <c r="G828"/>
  <c r="E828"/>
  <c r="G653"/>
  <c r="E653"/>
  <c r="G58"/>
  <c r="E58"/>
  <c r="G126"/>
  <c r="E126"/>
  <c r="G147"/>
  <c r="E147"/>
  <c r="G192"/>
  <c r="E192"/>
  <c r="G552"/>
  <c r="E552"/>
  <c r="G297"/>
  <c r="E297"/>
  <c r="G783"/>
  <c r="E783"/>
  <c r="G629"/>
  <c r="E629"/>
  <c r="G874"/>
  <c r="E874"/>
  <c r="G440"/>
  <c r="E440"/>
  <c r="G806"/>
  <c r="E806"/>
  <c r="G283"/>
  <c r="E283"/>
  <c r="G607"/>
  <c r="E607"/>
  <c r="G530"/>
  <c r="E530"/>
  <c r="G722"/>
  <c r="E722"/>
  <c r="G102"/>
  <c r="E102"/>
  <c r="G560"/>
  <c r="E560"/>
  <c r="G320"/>
  <c r="E320"/>
  <c r="G760"/>
  <c r="E760"/>
  <c r="G80"/>
  <c r="E80"/>
  <c r="G34"/>
  <c r="E34"/>
  <c r="G865" i="11"/>
  <c r="E865"/>
  <c r="E751"/>
  <c r="F752"/>
  <c r="G751"/>
  <c r="E986"/>
  <c r="F987"/>
  <c r="G986"/>
  <c r="G1047"/>
  <c r="E1047"/>
  <c r="F330"/>
  <c r="G329"/>
  <c r="E329"/>
  <c r="F939"/>
  <c r="G938"/>
  <c r="E938"/>
  <c r="G963"/>
  <c r="F964"/>
  <c r="E963"/>
  <c r="E689"/>
  <c r="G689"/>
  <c r="G642"/>
  <c r="E642"/>
  <c r="E872"/>
  <c r="F873"/>
  <c r="G872"/>
  <c r="G956"/>
  <c r="E956"/>
  <c r="F791"/>
  <c r="G790"/>
  <c r="E790"/>
  <c r="G1031"/>
  <c r="E1031"/>
  <c r="F1032"/>
  <c r="E930"/>
  <c r="F931"/>
  <c r="G930"/>
  <c r="G603"/>
  <c r="E603"/>
  <c r="F604"/>
  <c r="E622"/>
  <c r="F623"/>
  <c r="G622"/>
  <c r="E1039"/>
  <c r="G1039"/>
  <c r="G672"/>
  <c r="E672"/>
  <c r="G699"/>
  <c r="E699"/>
  <c r="F226" i="1"/>
  <c r="F227" s="1"/>
  <c r="F228" s="1"/>
  <c r="F229" s="1"/>
  <c r="F230" s="1"/>
  <c r="E227"/>
  <c r="E228" s="1"/>
  <c r="E229" s="1"/>
  <c r="E230" s="1"/>
  <c r="F605" i="11" l="1"/>
  <c r="G604"/>
  <c r="E604"/>
  <c r="G752"/>
  <c r="E752"/>
  <c r="E873"/>
  <c r="G873"/>
  <c r="F940"/>
  <c r="G939"/>
  <c r="E939"/>
  <c r="G1032"/>
  <c r="E1032"/>
  <c r="G791"/>
  <c r="E791"/>
  <c r="G330"/>
  <c r="E330"/>
  <c r="E987"/>
  <c r="F988"/>
  <c r="G987"/>
  <c r="G623"/>
  <c r="E623"/>
  <c r="F624"/>
  <c r="G931"/>
  <c r="E931"/>
  <c r="F965"/>
  <c r="G964"/>
  <c r="E964"/>
  <c r="F1153" i="1"/>
  <c r="G1153" s="1"/>
  <c r="G1154" s="1"/>
  <c r="G1155" s="1"/>
  <c r="G1156" s="1"/>
  <c r="G1157" s="1"/>
  <c r="E1154"/>
  <c r="E1155" s="1"/>
  <c r="E1156" s="1"/>
  <c r="E1157" s="1"/>
  <c r="G965" i="11" l="1"/>
  <c r="E965"/>
  <c r="G940"/>
  <c r="E940"/>
  <c r="G605"/>
  <c r="E605"/>
  <c r="E624"/>
  <c r="G624"/>
  <c r="E988"/>
  <c r="G988"/>
  <c r="F1154" i="1"/>
  <c r="F1155" s="1"/>
  <c r="F1156" s="1"/>
  <c r="F1157" s="1"/>
  <c r="E938"/>
  <c r="E811" l="1"/>
  <c r="E812" s="1"/>
  <c r="E813" s="1"/>
  <c r="E814" s="1"/>
  <c r="F810"/>
  <c r="F811" s="1"/>
  <c r="F812" s="1"/>
  <c r="F813" s="1"/>
  <c r="F814" s="1"/>
  <c r="E803"/>
  <c r="E804" s="1"/>
  <c r="E805" s="1"/>
  <c r="E806" s="1"/>
  <c r="F802"/>
  <c r="F803" s="1"/>
  <c r="F804" s="1"/>
  <c r="F805" s="1"/>
  <c r="F806" s="1"/>
  <c r="G802" l="1"/>
  <c r="G803" s="1"/>
  <c r="G804" s="1"/>
  <c r="G805" s="1"/>
  <c r="G806" s="1"/>
  <c r="G810"/>
  <c r="G811" s="1"/>
  <c r="G812" s="1"/>
  <c r="G813" s="1"/>
  <c r="G814" s="1"/>
  <c r="E776"/>
  <c r="E631" l="1"/>
  <c r="E632" s="1"/>
  <c r="E633" s="1"/>
  <c r="E634" s="1"/>
  <c r="F630"/>
  <c r="F631" s="1"/>
  <c r="F632" s="1"/>
  <c r="F633" s="1"/>
  <c r="F634" s="1"/>
  <c r="G630" l="1"/>
  <c r="G631" s="1"/>
  <c r="G632" s="1"/>
  <c r="G633" s="1"/>
  <c r="G634" s="1"/>
  <c r="E1258" l="1"/>
  <c r="E1259" s="1"/>
  <c r="E1260" s="1"/>
  <c r="E1261" s="1"/>
  <c r="F1257"/>
  <c r="F1258" s="1"/>
  <c r="F1259" s="1"/>
  <c r="F1260" s="1"/>
  <c r="F1261" s="1"/>
  <c r="E1250"/>
  <c r="E1251" s="1"/>
  <c r="E1252" s="1"/>
  <c r="E1253" s="1"/>
  <c r="F1249"/>
  <c r="E1241"/>
  <c r="E1242" s="1"/>
  <c r="E1243" s="1"/>
  <c r="E1244" s="1"/>
  <c r="F1240"/>
  <c r="E1233"/>
  <c r="E1234" s="1"/>
  <c r="E1235" s="1"/>
  <c r="E1236" s="1"/>
  <c r="F1232"/>
  <c r="F1233" s="1"/>
  <c r="E1225"/>
  <c r="E1226" s="1"/>
  <c r="E1227" s="1"/>
  <c r="E1228" s="1"/>
  <c r="F1224"/>
  <c r="F1225" s="1"/>
  <c r="E1216"/>
  <c r="E1217" s="1"/>
  <c r="E1218" s="1"/>
  <c r="E1219" s="1"/>
  <c r="F1215"/>
  <c r="F1216" s="1"/>
  <c r="F1217" s="1"/>
  <c r="F1218" s="1"/>
  <c r="F1219" s="1"/>
  <c r="E1205"/>
  <c r="E1206" s="1"/>
  <c r="E1207" s="1"/>
  <c r="E1208" s="1"/>
  <c r="F1204"/>
  <c r="F1205" s="1"/>
  <c r="F1206" s="1"/>
  <c r="F1207" s="1"/>
  <c r="F1208" s="1"/>
  <c r="E1197"/>
  <c r="E1198" s="1"/>
  <c r="E1199" s="1"/>
  <c r="E1200" s="1"/>
  <c r="F1196"/>
  <c r="F1197" s="1"/>
  <c r="F1198" s="1"/>
  <c r="F1199" s="1"/>
  <c r="F1200" s="1"/>
  <c r="E1189"/>
  <c r="E1190" s="1"/>
  <c r="E1191" s="1"/>
  <c r="E1192" s="1"/>
  <c r="F1188"/>
  <c r="F1189" s="1"/>
  <c r="F1190" s="1"/>
  <c r="F1191" s="1"/>
  <c r="F1192" s="1"/>
  <c r="E1180"/>
  <c r="E1181" s="1"/>
  <c r="E1182" s="1"/>
  <c r="E1183" s="1"/>
  <c r="F1179"/>
  <c r="F1180" s="1"/>
  <c r="F1181" s="1"/>
  <c r="F1182" s="1"/>
  <c r="F1183" s="1"/>
  <c r="E1171"/>
  <c r="E1172" s="1"/>
  <c r="E1173" s="1"/>
  <c r="E1174" s="1"/>
  <c r="F1170"/>
  <c r="F1171" s="1"/>
  <c r="F1172" s="1"/>
  <c r="F1173" s="1"/>
  <c r="F1174" s="1"/>
  <c r="E1162"/>
  <c r="E1163" s="1"/>
  <c r="E1164" s="1"/>
  <c r="E1165" s="1"/>
  <c r="F1161"/>
  <c r="F1162" s="1"/>
  <c r="F1163" s="1"/>
  <c r="F1164" s="1"/>
  <c r="F1165" s="1"/>
  <c r="E1146"/>
  <c r="E1147" s="1"/>
  <c r="E1148" s="1"/>
  <c r="E1149" s="1"/>
  <c r="F1145"/>
  <c r="F1146" s="1"/>
  <c r="F1147" s="1"/>
  <c r="F1148" s="1"/>
  <c r="F1149" s="1"/>
  <c r="E1138"/>
  <c r="E1139" s="1"/>
  <c r="E1140" s="1"/>
  <c r="E1141" s="1"/>
  <c r="F1137"/>
  <c r="F1138" s="1"/>
  <c r="F1139" s="1"/>
  <c r="F1140" s="1"/>
  <c r="F1141" s="1"/>
  <c r="E1130"/>
  <c r="E1131" s="1"/>
  <c r="E1132" s="1"/>
  <c r="E1133" s="1"/>
  <c r="F1129"/>
  <c r="F1130" s="1"/>
  <c r="F1131" s="1"/>
  <c r="F1132" s="1"/>
  <c r="F1133" s="1"/>
  <c r="E1122"/>
  <c r="E1123" s="1"/>
  <c r="E1124" s="1"/>
  <c r="E1125" s="1"/>
  <c r="F1121"/>
  <c r="F1122" s="1"/>
  <c r="F1123" s="1"/>
  <c r="F1124" s="1"/>
  <c r="F1125" s="1"/>
  <c r="E1114"/>
  <c r="E1115" s="1"/>
  <c r="E1116" s="1"/>
  <c r="E1117" s="1"/>
  <c r="F1113"/>
  <c r="F1114" s="1"/>
  <c r="F1115" s="1"/>
  <c r="F1116" s="1"/>
  <c r="F1117" s="1"/>
  <c r="E1106"/>
  <c r="E1107" s="1"/>
  <c r="E1108" s="1"/>
  <c r="E1109" s="1"/>
  <c r="F1105"/>
  <c r="F1106" s="1"/>
  <c r="F1107" s="1"/>
  <c r="F1108" s="1"/>
  <c r="F1109" s="1"/>
  <c r="E1096"/>
  <c r="E1097" s="1"/>
  <c r="E1098" s="1"/>
  <c r="E1099" s="1"/>
  <c r="F1095"/>
  <c r="F1096" s="1"/>
  <c r="F1097" s="1"/>
  <c r="F1098" s="1"/>
  <c r="F1099" s="1"/>
  <c r="E1087"/>
  <c r="E1088" s="1"/>
  <c r="E1089" s="1"/>
  <c r="E1090" s="1"/>
  <c r="F1086"/>
  <c r="F1087" s="1"/>
  <c r="F1088" s="1"/>
  <c r="F1089" s="1"/>
  <c r="F1090" s="1"/>
  <c r="F1078"/>
  <c r="E1079"/>
  <c r="E1080" s="1"/>
  <c r="E1081" s="1"/>
  <c r="E1082" s="1"/>
  <c r="E1070"/>
  <c r="E1071" s="1"/>
  <c r="E1072" s="1"/>
  <c r="E1073" s="1"/>
  <c r="F1069"/>
  <c r="E1060"/>
  <c r="E1061" s="1"/>
  <c r="E1062" s="1"/>
  <c r="E1063" s="1"/>
  <c r="F1059"/>
  <c r="E1050"/>
  <c r="E1051" s="1"/>
  <c r="E1052" s="1"/>
  <c r="E1053" s="1"/>
  <c r="F1049"/>
  <c r="E1042"/>
  <c r="E1043" s="1"/>
  <c r="E1044" s="1"/>
  <c r="E1045" s="1"/>
  <c r="F1041"/>
  <c r="F1032"/>
  <c r="G1032" s="1"/>
  <c r="G1033" s="1"/>
  <c r="G1034" s="1"/>
  <c r="G1035" s="1"/>
  <c r="G1036" s="1"/>
  <c r="E1033"/>
  <c r="E1034" s="1"/>
  <c r="E1035" s="1"/>
  <c r="E1036" s="1"/>
  <c r="E1025"/>
  <c r="E1026" s="1"/>
  <c r="E1027" s="1"/>
  <c r="E1028" s="1"/>
  <c r="F1024"/>
  <c r="F1025" s="1"/>
  <c r="F1026" s="1"/>
  <c r="F1027" s="1"/>
  <c r="F1028" s="1"/>
  <c r="E1015"/>
  <c r="E1016" s="1"/>
  <c r="E1017" s="1"/>
  <c r="E1018" s="1"/>
  <c r="F1014"/>
  <c r="F1015" s="1"/>
  <c r="F1016" s="1"/>
  <c r="F1017" s="1"/>
  <c r="F1018" s="1"/>
  <c r="F1003"/>
  <c r="E1004"/>
  <c r="E1005" s="1"/>
  <c r="E1006" s="1"/>
  <c r="E1007" s="1"/>
  <c r="E993"/>
  <c r="E994" s="1"/>
  <c r="E995" s="1"/>
  <c r="E996" s="1"/>
  <c r="F992"/>
  <c r="F982"/>
  <c r="E983"/>
  <c r="E984" s="1"/>
  <c r="E985" s="1"/>
  <c r="E986" s="1"/>
  <c r="F971"/>
  <c r="G971" s="1"/>
  <c r="G972" s="1"/>
  <c r="G973" s="1"/>
  <c r="G974" s="1"/>
  <c r="G975" s="1"/>
  <c r="E972"/>
  <c r="E973" s="1"/>
  <c r="E974" s="1"/>
  <c r="E975" s="1"/>
  <c r="E964"/>
  <c r="E965" s="1"/>
  <c r="E966" s="1"/>
  <c r="E967" s="1"/>
  <c r="F963"/>
  <c r="F964" s="1"/>
  <c r="F965" s="1"/>
  <c r="F966" s="1"/>
  <c r="F967" s="1"/>
  <c r="F954"/>
  <c r="G954" s="1"/>
  <c r="G955" s="1"/>
  <c r="G956" s="1"/>
  <c r="G957" s="1"/>
  <c r="G958" s="1"/>
  <c r="E955"/>
  <c r="E956" s="1"/>
  <c r="E957" s="1"/>
  <c r="E958" s="1"/>
  <c r="E946"/>
  <c r="E947" s="1"/>
  <c r="E948" s="1"/>
  <c r="E949" s="1"/>
  <c r="F945"/>
  <c r="E939"/>
  <c r="E940" s="1"/>
  <c r="E941" s="1"/>
  <c r="F937"/>
  <c r="E930"/>
  <c r="E931" s="1"/>
  <c r="E932" s="1"/>
  <c r="E933" s="1"/>
  <c r="F929"/>
  <c r="F930" s="1"/>
  <c r="F931" s="1"/>
  <c r="F932" s="1"/>
  <c r="F933" s="1"/>
  <c r="E922"/>
  <c r="E923" s="1"/>
  <c r="E924" s="1"/>
  <c r="E925" s="1"/>
  <c r="F921"/>
  <c r="F922" s="1"/>
  <c r="F923" s="1"/>
  <c r="F924" s="1"/>
  <c r="F925" s="1"/>
  <c r="E914"/>
  <c r="E915" s="1"/>
  <c r="E916" s="1"/>
  <c r="E917" s="1"/>
  <c r="F913"/>
  <c r="E905"/>
  <c r="E906" s="1"/>
  <c r="E907" s="1"/>
  <c r="E908" s="1"/>
  <c r="F904"/>
  <c r="E897"/>
  <c r="E898" s="1"/>
  <c r="E899" s="1"/>
  <c r="E900" s="1"/>
  <c r="F896"/>
  <c r="F897" s="1"/>
  <c r="F898" s="1"/>
  <c r="F899" s="1"/>
  <c r="F900" s="1"/>
  <c r="E883"/>
  <c r="E884" s="1"/>
  <c r="E885" s="1"/>
  <c r="E886" s="1"/>
  <c r="F882"/>
  <c r="F883" s="1"/>
  <c r="F884" s="1"/>
  <c r="F885" s="1"/>
  <c r="F886" s="1"/>
  <c r="F874"/>
  <c r="E875"/>
  <c r="E876" s="1"/>
  <c r="E877" s="1"/>
  <c r="E878" s="1"/>
  <c r="F864"/>
  <c r="G864" s="1"/>
  <c r="G865" s="1"/>
  <c r="G866" s="1"/>
  <c r="G867" s="1"/>
  <c r="G868" s="1"/>
  <c r="E865"/>
  <c r="E866" s="1"/>
  <c r="E867" s="1"/>
  <c r="E868" s="1"/>
  <c r="F854"/>
  <c r="E855"/>
  <c r="E856" s="1"/>
  <c r="E857" s="1"/>
  <c r="E858" s="1"/>
  <c r="F845"/>
  <c r="G845" s="1"/>
  <c r="G846" s="1"/>
  <c r="G847" s="1"/>
  <c r="G848" s="1"/>
  <c r="G849" s="1"/>
  <c r="E846"/>
  <c r="E847" s="1"/>
  <c r="E848" s="1"/>
  <c r="E849" s="1"/>
  <c r="F836"/>
  <c r="E837"/>
  <c r="E838" s="1"/>
  <c r="E839" s="1"/>
  <c r="E840" s="1"/>
  <c r="F827"/>
  <c r="G827" s="1"/>
  <c r="G828" s="1"/>
  <c r="G829" s="1"/>
  <c r="G830" s="1"/>
  <c r="G831" s="1"/>
  <c r="E829"/>
  <c r="E830" s="1"/>
  <c r="E831" s="1"/>
  <c r="E819"/>
  <c r="E820" s="1"/>
  <c r="E821" s="1"/>
  <c r="E822" s="1"/>
  <c r="F818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65"/>
  <c r="F866" s="1"/>
  <c r="F867" s="1"/>
  <c r="F868" s="1"/>
  <c r="G1014"/>
  <c r="G1015" s="1"/>
  <c r="G1016" s="1"/>
  <c r="G1017" s="1"/>
  <c r="G1018" s="1"/>
  <c r="G1024"/>
  <c r="G1025" s="1"/>
  <c r="G1026" s="1"/>
  <c r="G1027" s="1"/>
  <c r="G1028" s="1"/>
  <c r="F1033"/>
  <c r="F1034" s="1"/>
  <c r="F1035" s="1"/>
  <c r="F1036" s="1"/>
  <c r="G1086"/>
  <c r="G1087" s="1"/>
  <c r="G1088" s="1"/>
  <c r="G1089" s="1"/>
  <c r="G1090" s="1"/>
  <c r="G1095"/>
  <c r="G1096" s="1"/>
  <c r="G1097" s="1"/>
  <c r="G1098" s="1"/>
  <c r="G1099" s="1"/>
  <c r="G1113"/>
  <c r="G1114" s="1"/>
  <c r="G1115" s="1"/>
  <c r="G1116" s="1"/>
  <c r="G1117" s="1"/>
  <c r="G1129"/>
  <c r="G1130" s="1"/>
  <c r="G1131" s="1"/>
  <c r="G1132" s="1"/>
  <c r="G1133" s="1"/>
  <c r="G1137"/>
  <c r="G1138" s="1"/>
  <c r="G1139" s="1"/>
  <c r="G1140" s="1"/>
  <c r="G1141" s="1"/>
  <c r="G1145"/>
  <c r="G1146" s="1"/>
  <c r="G1147" s="1"/>
  <c r="G1148" s="1"/>
  <c r="G1149" s="1"/>
  <c r="G1161"/>
  <c r="G1162" s="1"/>
  <c r="G1163" s="1"/>
  <c r="G1164" s="1"/>
  <c r="G1165" s="1"/>
  <c r="G1170"/>
  <c r="G1171" s="1"/>
  <c r="G1172" s="1"/>
  <c r="G1173" s="1"/>
  <c r="G1174" s="1"/>
  <c r="G1179"/>
  <c r="G1180" s="1"/>
  <c r="G1181" s="1"/>
  <c r="G1182" s="1"/>
  <c r="G1183" s="1"/>
  <c r="G1188"/>
  <c r="G1189" s="1"/>
  <c r="G1190" s="1"/>
  <c r="G1191" s="1"/>
  <c r="G1192" s="1"/>
  <c r="G1215"/>
  <c r="G1216" s="1"/>
  <c r="G1217" s="1"/>
  <c r="G1218" s="1"/>
  <c r="G1219" s="1"/>
  <c r="G1232"/>
  <c r="G1257"/>
  <c r="G1258" s="1"/>
  <c r="G1259" s="1"/>
  <c r="G1260" s="1"/>
  <c r="G1261" s="1"/>
  <c r="G1204"/>
  <c r="G1205" s="1"/>
  <c r="G1206" s="1"/>
  <c r="G1207" s="1"/>
  <c r="G1208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96"/>
  <c r="G1197" s="1"/>
  <c r="G1198" s="1"/>
  <c r="G1199" s="1"/>
  <c r="G1200" s="1"/>
  <c r="G1121"/>
  <c r="G1122" s="1"/>
  <c r="G1123" s="1"/>
  <c r="G1124" s="1"/>
  <c r="G1125" s="1"/>
  <c r="F325"/>
  <c r="F326" s="1"/>
  <c r="F327" s="1"/>
  <c r="F328" s="1"/>
  <c r="F481"/>
  <c r="F482" s="1"/>
  <c r="F483" s="1"/>
  <c r="F484" s="1"/>
  <c r="F828"/>
  <c r="F829" s="1"/>
  <c r="F830" s="1"/>
  <c r="F831" s="1"/>
  <c r="G882"/>
  <c r="G883" s="1"/>
  <c r="G884" s="1"/>
  <c r="G885" s="1"/>
  <c r="G886" s="1"/>
  <c r="G896"/>
  <c r="G897" s="1"/>
  <c r="G898" s="1"/>
  <c r="G899" s="1"/>
  <c r="G900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21"/>
  <c r="G922" s="1"/>
  <c r="G923" s="1"/>
  <c r="G924" s="1"/>
  <c r="G925" s="1"/>
  <c r="G929"/>
  <c r="G930" s="1"/>
  <c r="G931" s="1"/>
  <c r="G932" s="1"/>
  <c r="G933" s="1"/>
  <c r="G963"/>
  <c r="G964" s="1"/>
  <c r="G965" s="1"/>
  <c r="G966" s="1"/>
  <c r="G967" s="1"/>
  <c r="G1105"/>
  <c r="G1106" s="1"/>
  <c r="G1107" s="1"/>
  <c r="G1108" s="1"/>
  <c r="G1109" s="1"/>
  <c r="F758"/>
  <c r="F759" s="1"/>
  <c r="F760" s="1"/>
  <c r="F761" s="1"/>
  <c r="G757"/>
  <c r="G758" s="1"/>
  <c r="G759" s="1"/>
  <c r="F819"/>
  <c r="F820" s="1"/>
  <c r="F821" s="1"/>
  <c r="F822" s="1"/>
  <c r="G818"/>
  <c r="G819" s="1"/>
  <c r="G820" s="1"/>
  <c r="G821" s="1"/>
  <c r="G822" s="1"/>
  <c r="F905"/>
  <c r="F906" s="1"/>
  <c r="F907" s="1"/>
  <c r="F908" s="1"/>
  <c r="G904"/>
  <c r="G905" s="1"/>
  <c r="G906" s="1"/>
  <c r="G907" s="1"/>
  <c r="G908" s="1"/>
  <c r="F946"/>
  <c r="F947" s="1"/>
  <c r="F948" s="1"/>
  <c r="F949" s="1"/>
  <c r="G945"/>
  <c r="G946" s="1"/>
  <c r="G947" s="1"/>
  <c r="G948" s="1"/>
  <c r="G949" s="1"/>
  <c r="F1050"/>
  <c r="F1051" s="1"/>
  <c r="F1052" s="1"/>
  <c r="F1053" s="1"/>
  <c r="G1049"/>
  <c r="G1050" s="1"/>
  <c r="G1051" s="1"/>
  <c r="G1052" s="1"/>
  <c r="G1053" s="1"/>
  <c r="F1070"/>
  <c r="F1071" s="1"/>
  <c r="F1072" s="1"/>
  <c r="F1073" s="1"/>
  <c r="G1069"/>
  <c r="G1070" s="1"/>
  <c r="G1071" s="1"/>
  <c r="G1072" s="1"/>
  <c r="G1073" s="1"/>
  <c r="F1250"/>
  <c r="F1251" s="1"/>
  <c r="F1252" s="1"/>
  <c r="G1249"/>
  <c r="G1250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46"/>
  <c r="F847" s="1"/>
  <c r="F848" s="1"/>
  <c r="F849" s="1"/>
  <c r="F914"/>
  <c r="F915" s="1"/>
  <c r="F916" s="1"/>
  <c r="F917" s="1"/>
  <c r="G913"/>
  <c r="G914" s="1"/>
  <c r="G915" s="1"/>
  <c r="G916" s="1"/>
  <c r="G917" s="1"/>
  <c r="F938"/>
  <c r="F939" s="1"/>
  <c r="F940" s="1"/>
  <c r="F941" s="1"/>
  <c r="G937"/>
  <c r="G938" s="1"/>
  <c r="G939" s="1"/>
  <c r="G940" s="1"/>
  <c r="G941" s="1"/>
  <c r="F955"/>
  <c r="F956" s="1"/>
  <c r="F957" s="1"/>
  <c r="F958" s="1"/>
  <c r="F972"/>
  <c r="F973" s="1"/>
  <c r="F974" s="1"/>
  <c r="F975" s="1"/>
  <c r="F993"/>
  <c r="F994" s="1"/>
  <c r="F995" s="1"/>
  <c r="F996" s="1"/>
  <c r="G992"/>
  <c r="G993" s="1"/>
  <c r="G994" s="1"/>
  <c r="G995" s="1"/>
  <c r="G996" s="1"/>
  <c r="F1042"/>
  <c r="F1043" s="1"/>
  <c r="F1044" s="1"/>
  <c r="F1045" s="1"/>
  <c r="G1041"/>
  <c r="G1042" s="1"/>
  <c r="G1043" s="1"/>
  <c r="G1044" s="1"/>
  <c r="G1045" s="1"/>
  <c r="F1060"/>
  <c r="F1061" s="1"/>
  <c r="F1062" s="1"/>
  <c r="F1063" s="1"/>
  <c r="G1059"/>
  <c r="G1060" s="1"/>
  <c r="G1061" s="1"/>
  <c r="G1062" s="1"/>
  <c r="G1063" s="1"/>
  <c r="G1233"/>
  <c r="F1234"/>
  <c r="F1235" s="1"/>
  <c r="F1241"/>
  <c r="F1242" s="1"/>
  <c r="F1243" s="1"/>
  <c r="F1244" s="1"/>
  <c r="G1240"/>
  <c r="G1241" s="1"/>
  <c r="G1242" s="1"/>
  <c r="G1243" s="1"/>
  <c r="G1244" s="1"/>
  <c r="G1224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36"/>
  <c r="G837" s="1"/>
  <c r="G838" s="1"/>
  <c r="G839" s="1"/>
  <c r="G840" s="1"/>
  <c r="F837"/>
  <c r="F838" s="1"/>
  <c r="F839" s="1"/>
  <c r="F840" s="1"/>
  <c r="G874"/>
  <c r="G875" s="1"/>
  <c r="G876" s="1"/>
  <c r="G877" s="1"/>
  <c r="G878" s="1"/>
  <c r="F875"/>
  <c r="F876" s="1"/>
  <c r="F877" s="1"/>
  <c r="F878" s="1"/>
  <c r="G982"/>
  <c r="G983" s="1"/>
  <c r="G984" s="1"/>
  <c r="G985" s="1"/>
  <c r="G986" s="1"/>
  <c r="F983"/>
  <c r="F984" s="1"/>
  <c r="F985" s="1"/>
  <c r="F986" s="1"/>
  <c r="G1003"/>
  <c r="G1004" s="1"/>
  <c r="G1005" s="1"/>
  <c r="G1006" s="1"/>
  <c r="G1007" s="1"/>
  <c r="F1004"/>
  <c r="F1005" s="1"/>
  <c r="F1006" s="1"/>
  <c r="F1007" s="1"/>
  <c r="G1234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54"/>
  <c r="G855" s="1"/>
  <c r="G856" s="1"/>
  <c r="G857" s="1"/>
  <c r="G858" s="1"/>
  <c r="F855"/>
  <c r="F856" s="1"/>
  <c r="F857" s="1"/>
  <c r="F858" s="1"/>
  <c r="G1078"/>
  <c r="G1079" s="1"/>
  <c r="G1080" s="1"/>
  <c r="G1081" s="1"/>
  <c r="G1082" s="1"/>
  <c r="F1079"/>
  <c r="F1080" s="1"/>
  <c r="F1081" s="1"/>
  <c r="F1082" s="1"/>
  <c r="G1225"/>
  <c r="F1226"/>
  <c r="G760" l="1"/>
  <c r="G761" s="1"/>
  <c r="G1251"/>
  <c r="F1253"/>
  <c r="G1253" s="1"/>
  <c r="G1252"/>
  <c r="F1236"/>
  <c r="G1236" s="1"/>
  <c r="G1235"/>
  <c r="G1226"/>
  <c r="F1227"/>
  <c r="F1228" s="1"/>
  <c r="G1228" s="1"/>
  <c r="G122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HBB航线
LA中转
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4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6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6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793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</t>
        </r>
      </text>
    </comment>
    <comment ref="D8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2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47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CI5</t>
        </r>
      </text>
    </comment>
    <comment ref="D8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86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9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0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KQS2</t>
        </r>
      </text>
    </comment>
    <comment ref="D9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<sst xmlns="http://schemas.openxmlformats.org/spreadsheetml/2006/main" count="10448" uniqueCount="2963">
  <si>
    <t xml:space="preserve">DAMMAN </t>
  </si>
  <si>
    <t>CHENNAI</t>
  </si>
  <si>
    <t>SAN ANTONIO</t>
  </si>
  <si>
    <t>014E</t>
  </si>
  <si>
    <t>HYUNDAI SINGAPORE</t>
  </si>
  <si>
    <t>030E</t>
  </si>
  <si>
    <t>CARRIER</t>
  </si>
  <si>
    <t>CNTAO</t>
  </si>
  <si>
    <t>REVERENCE</t>
  </si>
  <si>
    <t>020E</t>
  </si>
  <si>
    <t>STX</t>
  </si>
  <si>
    <t>023E</t>
  </si>
  <si>
    <t>066S</t>
  </si>
  <si>
    <t>-</t>
  </si>
  <si>
    <t>CNCAN</t>
  </si>
  <si>
    <t>UMM SALAL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</si>
  <si>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</si>
  <si>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</si>
  <si>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</si>
  <si>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</si>
  <si>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</si>
  <si>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</si>
  <si>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</si>
  <si>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</si>
  <si>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</si>
  <si>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</si>
  <si>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</si>
  <si>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</si>
  <si>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</si>
  <si>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</si>
  <si>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001W</t>
  </si>
  <si>
    <t>023W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</si>
  <si>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</si>
  <si>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</si>
  <si>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</si>
  <si>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</si>
  <si>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</si>
  <si>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</si>
  <si>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</si>
  <si>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</si>
  <si>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</si>
  <si>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</si>
  <si>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</si>
  <si>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</si>
  <si>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</si>
  <si>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</si>
  <si>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</si>
  <si>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</si>
  <si>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</si>
  <si>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</si>
  <si>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</si>
  <si>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027E</t>
  </si>
  <si>
    <t xml:space="preserve">VALENCIA  </t>
  </si>
  <si>
    <t>PIRAEUS</t>
  </si>
  <si>
    <t>COSCO HELLAS</t>
  </si>
  <si>
    <t xml:space="preserve">GENOA </t>
  </si>
  <si>
    <t>OOCL TOKYO</t>
  </si>
  <si>
    <t xml:space="preserve">ISTANBUL(k) </t>
  </si>
  <si>
    <t>040W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</si>
  <si>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</si>
  <si>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</si>
  <si>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</si>
  <si>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</si>
  <si>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</si>
  <si>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</si>
  <si>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</si>
  <si>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</si>
  <si>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024W</t>
  </si>
  <si>
    <t>021E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</si>
  <si>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</si>
  <si>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</si>
  <si>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</si>
  <si>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</si>
  <si>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</si>
  <si>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</si>
  <si>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</si>
  <si>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</si>
  <si>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</si>
  <si>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</si>
  <si>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</si>
  <si>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</si>
  <si>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</si>
  <si>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</si>
  <si>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</si>
  <si>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</si>
  <si>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</si>
  <si>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</si>
  <si>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</si>
  <si>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</si>
  <si>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</si>
  <si>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</si>
  <si>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</si>
  <si>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</si>
  <si>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</si>
  <si>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</si>
  <si>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</si>
  <si>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</si>
  <si>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</si>
  <si>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</si>
  <si>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</si>
  <si>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</si>
  <si>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</si>
  <si>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</si>
  <si>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</si>
  <si>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</si>
  <si>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</si>
  <si>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</si>
  <si>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</si>
  <si>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</si>
  <si>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</si>
  <si>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</si>
  <si>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</si>
  <si>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</si>
  <si>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</si>
  <si>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</si>
  <si>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</si>
  <si>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</si>
  <si>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</si>
  <si>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</si>
  <si>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</si>
  <si>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</si>
  <si>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</si>
  <si>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</si>
  <si>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</si>
  <si>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</si>
  <si>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</si>
  <si>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</si>
  <si>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</si>
  <si>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</si>
  <si>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</si>
  <si>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</si>
  <si>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</si>
  <si>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</si>
  <si>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</si>
  <si>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</si>
  <si>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</si>
  <si>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</si>
  <si>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</si>
  <si>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</si>
  <si>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</si>
  <si>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</si>
  <si>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</si>
  <si>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</si>
  <si>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</si>
  <si>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026E</t>
  </si>
  <si>
    <t>MIAMI,FL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</si>
  <si>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</si>
  <si>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</si>
  <si>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</si>
  <si>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</si>
  <si>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</si>
  <si>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</si>
  <si>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</si>
  <si>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</si>
  <si>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</si>
  <si>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</si>
  <si>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</si>
  <si>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</si>
  <si>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COSCO EXCELLENCE</t>
  </si>
  <si>
    <t>COSCO DEVELOPMENT</t>
  </si>
  <si>
    <t>COSCO FRANCE</t>
  </si>
  <si>
    <t>FELIXSTOWE</t>
  </si>
  <si>
    <t>CMA CGM MUSCA</t>
  </si>
  <si>
    <t>VARNA</t>
  </si>
  <si>
    <t>MEDITERRANEAN ROUTE</t>
  </si>
  <si>
    <t>BARCELONA</t>
  </si>
  <si>
    <t>019W</t>
  </si>
  <si>
    <t>MSK</t>
  </si>
  <si>
    <t>CMA</t>
  </si>
  <si>
    <t>PIR</t>
  </si>
  <si>
    <t>BEIRUT</t>
  </si>
  <si>
    <t>087W</t>
  </si>
  <si>
    <t>131W</t>
  </si>
  <si>
    <t>140W</t>
  </si>
  <si>
    <t>CMA CGM RACINE</t>
  </si>
  <si>
    <t>LIMASSOL</t>
  </si>
  <si>
    <t>AFRICA ROUTE</t>
  </si>
  <si>
    <t>141W</t>
  </si>
  <si>
    <t>AUSTRALIA &amp; NEW ZEALAND ROUTE</t>
  </si>
  <si>
    <t>CANCEL</t>
  </si>
  <si>
    <t>PKG(N)</t>
  </si>
  <si>
    <t>KMTC</t>
  </si>
  <si>
    <t>PENANG</t>
  </si>
  <si>
    <t>SITC LAEM CHABANG</t>
  </si>
  <si>
    <t>HAIPHONG</t>
  </si>
  <si>
    <t>SITC FANGCHENG</t>
  </si>
  <si>
    <t>SUR</t>
  </si>
  <si>
    <t>106S</t>
  </si>
  <si>
    <t>LAEM CHABANG</t>
  </si>
  <si>
    <t>071W</t>
  </si>
  <si>
    <t>014W</t>
  </si>
  <si>
    <t>RCL</t>
  </si>
  <si>
    <t>049W</t>
  </si>
  <si>
    <t>092W</t>
  </si>
  <si>
    <t>INDIAN ROUTE</t>
  </si>
  <si>
    <t>CLT</t>
  </si>
  <si>
    <t>NEW DELHI/(P )</t>
  </si>
  <si>
    <t>DOLPHIN II</t>
  </si>
  <si>
    <t>NHAVA SHEVA</t>
  </si>
  <si>
    <t>039W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</si>
  <si>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</si>
  <si>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</si>
  <si>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</si>
  <si>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</si>
  <si>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</si>
  <si>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</si>
  <si>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</si>
  <si>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</si>
  <si>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</si>
  <si>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</si>
  <si>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</si>
  <si>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056E</t>
  </si>
  <si>
    <t>CALLAO</t>
  </si>
  <si>
    <t>MANZANILLO</t>
  </si>
  <si>
    <t>031E</t>
  </si>
  <si>
    <t>SINGAPORE</t>
  </si>
  <si>
    <t>100E</t>
  </si>
  <si>
    <t>025W</t>
  </si>
  <si>
    <t>017W</t>
  </si>
  <si>
    <t>COSCO HOUSTON</t>
  </si>
  <si>
    <t>COSCO YINGKOU</t>
  </si>
  <si>
    <t>053E</t>
  </si>
  <si>
    <t>COLON FREE ZONE</t>
  </si>
  <si>
    <t>050E</t>
  </si>
  <si>
    <t>044E</t>
  </si>
  <si>
    <t>055E</t>
  </si>
  <si>
    <t>172W</t>
  </si>
  <si>
    <t>NYC</t>
  </si>
  <si>
    <t>058W</t>
  </si>
  <si>
    <t>HYUNDAI INTEGRAL</t>
  </si>
  <si>
    <t>033W</t>
  </si>
  <si>
    <t>CHICAGO</t>
  </si>
  <si>
    <t>038W</t>
  </si>
  <si>
    <t>MIAMI</t>
  </si>
  <si>
    <t>CMA CGM PUGET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</si>
  <si>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</si>
  <si>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</si>
  <si>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</si>
  <si>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</si>
  <si>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</si>
  <si>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</si>
  <si>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</si>
  <si>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OMIT</t>
  </si>
  <si>
    <t>BANGKOK</t>
  </si>
  <si>
    <t>022W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</si>
  <si>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</si>
  <si>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</si>
  <si>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</si>
  <si>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</si>
  <si>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PANCON GLORY</t>
  </si>
  <si>
    <t>ONE MD1</t>
  </si>
  <si>
    <t xml:space="preserve">EUROPEAN ROUTE </t>
    <phoneticPr fontId="35" type="noConversion"/>
  </si>
  <si>
    <t>BLANK SAILING</t>
  </si>
  <si>
    <t>SITC NANSHA</t>
  </si>
  <si>
    <t xml:space="preserve">HAMBURG </t>
    <phoneticPr fontId="35" type="noConversion"/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</si>
  <si>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</si>
  <si>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</si>
  <si>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</si>
  <si>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</si>
  <si>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</si>
  <si>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</si>
  <si>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</si>
  <si>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</si>
  <si>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</si>
  <si>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</si>
  <si>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</si>
  <si>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</si>
  <si>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</si>
  <si>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</si>
  <si>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</si>
  <si>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</si>
  <si>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</si>
  <si>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</si>
  <si>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</si>
  <si>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</si>
  <si>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</si>
  <si>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</si>
  <si>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</si>
  <si>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</si>
  <si>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</si>
  <si>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</si>
  <si>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</si>
  <si>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</si>
  <si>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</si>
  <si>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</si>
  <si>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</si>
  <si>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</si>
  <si>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</si>
  <si>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</si>
  <si>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</si>
  <si>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</si>
  <si>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</si>
  <si>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</si>
  <si>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</si>
  <si>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</si>
  <si>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</si>
  <si>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</si>
  <si>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</si>
  <si>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</si>
  <si>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</si>
  <si>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</si>
  <si>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</si>
  <si>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</si>
  <si>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</si>
  <si>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</si>
  <si>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</si>
  <si>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</si>
  <si>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</si>
  <si>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</si>
  <si>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</si>
  <si>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</si>
  <si>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</si>
  <si>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</si>
  <si>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</si>
  <si>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</si>
  <si>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</si>
  <si>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</si>
  <si>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</si>
  <si>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</si>
  <si>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</si>
  <si>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</si>
  <si>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</si>
  <si>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</si>
  <si>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</si>
  <si>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</si>
  <si>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</si>
  <si>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</si>
  <si>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</si>
  <si>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</si>
  <si>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</si>
  <si>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</si>
  <si>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</si>
  <si>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</si>
  <si>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</si>
  <si>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</si>
  <si>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</si>
  <si>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</si>
  <si>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</si>
  <si>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</si>
  <si>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</si>
  <si>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</si>
  <si>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</si>
  <si>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</si>
  <si>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</si>
  <si>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</si>
  <si>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</si>
  <si>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</si>
  <si>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</si>
  <si>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</si>
  <si>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</si>
  <si>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</si>
  <si>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</si>
  <si>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</si>
  <si>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</si>
  <si>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CNNGB</t>
    <phoneticPr fontId="35" type="noConversion"/>
  </si>
  <si>
    <t>WAREHOUSE CUT OFF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</si>
  <si>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</si>
  <si>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</si>
  <si>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</si>
  <si>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</si>
  <si>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</si>
  <si>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</si>
  <si>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</si>
  <si>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</si>
  <si>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</si>
  <si>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</si>
  <si>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</si>
  <si>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</si>
  <si>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</si>
  <si>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</si>
  <si>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</si>
  <si>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</si>
  <si>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</si>
  <si>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</si>
  <si>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</si>
  <si>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</si>
  <si>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</si>
  <si>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</si>
  <si>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</si>
  <si>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</si>
  <si>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</si>
  <si>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NOSCO NBX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</si>
  <si>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</si>
  <si>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</si>
  <si>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</si>
  <si>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</si>
  <si>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</si>
  <si>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</si>
  <si>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</si>
  <si>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</si>
  <si>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</si>
  <si>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</si>
  <si>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</si>
  <si>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 xml:space="preserve">KEELUNG </t>
    <phoneticPr fontId="35" type="noConversion"/>
  </si>
  <si>
    <t>KEELUNG</t>
    <phoneticPr fontId="35" type="noConversion"/>
  </si>
  <si>
    <t>NOSCO NTW1 1/2</t>
    <phoneticPr fontId="35" type="noConversion"/>
  </si>
  <si>
    <t>NEW MINGZHOU 60</t>
    <phoneticPr fontId="35" type="noConversion"/>
  </si>
  <si>
    <t>NOSCO NTW2   4/5</t>
    <phoneticPr fontId="35" type="noConversion"/>
  </si>
  <si>
    <t>NEW MINGZHOU 60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</si>
  <si>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</si>
  <si>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</si>
  <si>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</si>
  <si>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</si>
  <si>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</si>
  <si>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</si>
  <si>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</si>
  <si>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</si>
  <si>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</si>
  <si>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</si>
  <si>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</si>
  <si>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</si>
  <si>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</si>
  <si>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</si>
  <si>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</si>
  <si>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</si>
  <si>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</si>
  <si>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</si>
  <si>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</si>
  <si>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</si>
  <si>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</si>
  <si>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</si>
  <si>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</si>
  <si>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</si>
  <si>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</si>
  <si>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</si>
  <si>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</si>
  <si>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</si>
  <si>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</si>
  <si>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</si>
  <si>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</si>
  <si>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</si>
  <si>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</si>
  <si>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</si>
  <si>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</si>
  <si>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</si>
  <si>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</si>
  <si>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</si>
  <si>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</si>
  <si>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</si>
  <si>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</si>
  <si>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</si>
  <si>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</si>
  <si>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</si>
  <si>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</si>
  <si>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</si>
  <si>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</si>
  <si>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</si>
  <si>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</si>
  <si>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</si>
  <si>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</si>
  <si>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</si>
  <si>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</si>
  <si>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</si>
  <si>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</si>
  <si>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</si>
  <si>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</si>
  <si>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</si>
  <si>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</si>
  <si>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</si>
  <si>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</si>
  <si>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</si>
  <si>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</si>
  <si>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</si>
  <si>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</si>
  <si>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</si>
  <si>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</si>
  <si>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</si>
  <si>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HSD  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</si>
  <si>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</si>
  <si>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</si>
  <si>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</si>
  <si>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</si>
  <si>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</si>
  <si>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</si>
  <si>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</si>
  <si>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CNNGB</t>
    <phoneticPr fontId="11" type="noConversion"/>
  </si>
  <si>
    <t>COSCO AAC2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</si>
  <si>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</si>
  <si>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</si>
  <si>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</si>
  <si>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</si>
  <si>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</si>
  <si>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</si>
  <si>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</si>
  <si>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</si>
  <si>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</si>
  <si>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</si>
  <si>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</si>
  <si>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</si>
  <si>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</si>
  <si>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</si>
  <si>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</si>
  <si>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</si>
  <si>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</si>
  <si>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</si>
  <si>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</si>
  <si>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</si>
  <si>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</si>
  <si>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</si>
  <si>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</si>
  <si>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</si>
  <si>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</si>
  <si>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</si>
  <si>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</si>
  <si>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 xml:space="preserve">BRISBANE  </t>
    <phoneticPr fontId="35" type="noConversion"/>
  </si>
  <si>
    <t xml:space="preserve">LE HAVRE  </t>
    <phoneticPr fontId="11" type="noConversion"/>
  </si>
  <si>
    <t xml:space="preserve">KOBE </t>
    <phoneticPr fontId="35" type="noConversion"/>
  </si>
  <si>
    <t>CNNGB</t>
    <phoneticPr fontId="11" type="noConversion"/>
  </si>
  <si>
    <t>CHITTAGONG</t>
    <phoneticPr fontId="35" type="noConversion"/>
  </si>
  <si>
    <t>HPL/JCS</t>
    <phoneticPr fontId="35" type="noConversion"/>
  </si>
  <si>
    <t>CMA /HPL/JCS</t>
    <phoneticPr fontId="35" type="noConversion"/>
  </si>
  <si>
    <t>CMA /HPL JCS</t>
    <phoneticPr fontId="35" type="noConversion"/>
  </si>
  <si>
    <t>HPL  JCS</t>
    <phoneticPr fontId="35" type="noConversion"/>
  </si>
  <si>
    <t xml:space="preserve">DALLAS, TX </t>
    <phoneticPr fontId="11" type="noConversion"/>
  </si>
  <si>
    <t xml:space="preserve"> </t>
  </si>
  <si>
    <t>OOCL CANADA</t>
  </si>
  <si>
    <t>XIN QUAN ZHOU</t>
  </si>
  <si>
    <t>BLANK VOYAGE</t>
  </si>
  <si>
    <t>COSCO/WSA2</t>
    <phoneticPr fontId="35" type="noConversion"/>
  </si>
  <si>
    <t>DONGYOUN/
KMTC  NCS</t>
    <phoneticPr fontId="35" type="noConversion"/>
  </si>
  <si>
    <t>DONGYOUNG/
KMTC INS</t>
    <phoneticPr fontId="35" type="noConversion"/>
  </si>
  <si>
    <t>VESSEL</t>
    <phoneticPr fontId="11" type="noConversion"/>
  </si>
  <si>
    <t>CONTESSA</t>
  </si>
  <si>
    <t>DONGYOUNG/
KMTC/EAS CJ1</t>
    <phoneticPr fontId="35" type="noConversion"/>
  </si>
  <si>
    <t>NOSCO/COSCO
EAS  AK12</t>
    <phoneticPr fontId="35" type="noConversion"/>
  </si>
  <si>
    <t>CONTESSA</t>
    <phoneticPr fontId="11" type="noConversion"/>
  </si>
  <si>
    <t>DONG FANG FU</t>
    <phoneticPr fontId="11" type="noConversion"/>
  </si>
  <si>
    <t>PENANG</t>
    <phoneticPr fontId="35" type="noConversion"/>
  </si>
  <si>
    <t>ONE PS6</t>
    <phoneticPr fontId="35" type="noConversion"/>
  </si>
  <si>
    <t>HSD  ASIA1</t>
    <phoneticPr fontId="35" type="noConversion"/>
  </si>
  <si>
    <t>COSCO RES1</t>
    <phoneticPr fontId="35" type="noConversion"/>
  </si>
  <si>
    <t>ONE AG2</t>
    <phoneticPr fontId="35" type="noConversion"/>
  </si>
  <si>
    <t>XIN HUI ZHOU</t>
  </si>
  <si>
    <t>COSCO/IAL  PMX</t>
    <phoneticPr fontId="35" type="noConversion"/>
  </si>
  <si>
    <t>HOCHIMINH VOYAGER</t>
  </si>
  <si>
    <t>KMTC GCS/RCL RCG</t>
    <phoneticPr fontId="11" type="noConversion"/>
  </si>
  <si>
    <t>KMTC AIM/RCL RIM</t>
    <phoneticPr fontId="11" type="noConversion"/>
  </si>
  <si>
    <t>059E</t>
  </si>
  <si>
    <t>NOSCO  NBT3/ 
SITC VTX2 /SNL NJ1</t>
    <phoneticPr fontId="35" type="noConversion"/>
  </si>
  <si>
    <t xml:space="preserve">MCC SH1 </t>
    <phoneticPr fontId="35" type="noConversion"/>
  </si>
  <si>
    <t>SURABAYA</t>
    <phoneticPr fontId="11" type="noConversion"/>
  </si>
  <si>
    <t>ASL  CHN1/KMTC CH1</t>
    <phoneticPr fontId="35" type="noConversion"/>
  </si>
  <si>
    <t>HONGKONG</t>
    <phoneticPr fontId="35" type="noConversion"/>
  </si>
  <si>
    <t>YM MUTUALITY</t>
  </si>
  <si>
    <t>YM MANDATE</t>
  </si>
  <si>
    <t>2203S</t>
  </si>
  <si>
    <t>2204S</t>
  </si>
  <si>
    <t>060E</t>
  </si>
  <si>
    <t>COSCO SHIPPING PLANET</t>
  </si>
  <si>
    <t>CSCL INDIAN OCEAN</t>
  </si>
  <si>
    <t>OOCL MIAMI</t>
  </si>
  <si>
    <t>TONGVA</t>
  </si>
  <si>
    <t>ACTUARIA</t>
  </si>
  <si>
    <t>HANSA COLOMBO</t>
  </si>
  <si>
    <t>INTERASIA MOMENTUM</t>
  </si>
  <si>
    <t>SIMA SAHBA</t>
  </si>
  <si>
    <t>HANSA RENDSBURG</t>
  </si>
  <si>
    <t xml:space="preserve">TAICHUNG </t>
    <phoneticPr fontId="35" type="noConversion"/>
  </si>
  <si>
    <t>2206S</t>
  </si>
  <si>
    <t>076W</t>
  </si>
  <si>
    <t>JPO AQUARIUS</t>
  </si>
  <si>
    <t>MSC CARLA 3</t>
  </si>
  <si>
    <t>MSC ADITI</t>
  </si>
  <si>
    <t>OPERATOR</t>
    <phoneticPr fontId="35" type="noConversion"/>
  </si>
  <si>
    <t>OOCL DURBAN</t>
  </si>
  <si>
    <t>VANCOUVER</t>
  </si>
  <si>
    <t>KMTC COLOMBO</t>
  </si>
  <si>
    <t>HE YUAN 1</t>
  </si>
  <si>
    <t>SKY PRIDE</t>
  </si>
  <si>
    <t>SKY PRIDE</t>
    <phoneticPr fontId="11" type="noConversion"/>
  </si>
  <si>
    <t>NIL</t>
  </si>
  <si>
    <t>BRISBANE</t>
    <phoneticPr fontId="11" type="noConversion"/>
  </si>
  <si>
    <t>HSD  NERA 3</t>
    <phoneticPr fontId="11" type="noConversion"/>
  </si>
  <si>
    <t>HF SPIRIT</t>
  </si>
  <si>
    <t>018W</t>
    <phoneticPr fontId="11" type="noConversion"/>
  </si>
  <si>
    <t>016W</t>
    <phoneticPr fontId="11" type="noConversion"/>
  </si>
  <si>
    <t>021W</t>
  </si>
  <si>
    <t>077W</t>
  </si>
  <si>
    <t>OPERATOR</t>
    <phoneticPr fontId="11" type="noConversion"/>
  </si>
  <si>
    <t>BOMAR SPRING</t>
  </si>
  <si>
    <t>TO BE NOMINATED</t>
  </si>
  <si>
    <t>KQ213A</t>
  </si>
  <si>
    <t>COSCO ASHDOD</t>
  </si>
  <si>
    <t>EVER DAINTY</t>
  </si>
  <si>
    <t>066W</t>
  </si>
  <si>
    <t>2212E</t>
  </si>
  <si>
    <t>2213E</t>
  </si>
  <si>
    <t>MSC AGRIGENTO</t>
  </si>
  <si>
    <t>FI212A</t>
  </si>
  <si>
    <t>OOCL TAIPEI</t>
  </si>
  <si>
    <t>OPERATOR</t>
    <phoneticPr fontId="11" type="noConversion"/>
  </si>
  <si>
    <t xml:space="preserve">CMA CGM ARGENTINA </t>
  </si>
  <si>
    <t>COSCO GLORY</t>
  </si>
  <si>
    <t>064W</t>
  </si>
  <si>
    <t>CSCL ATLANTIC OCEAN</t>
  </si>
  <si>
    <t>OOCL SCANDINAVIA</t>
  </si>
  <si>
    <t>019W</t>
    <phoneticPr fontId="11" type="noConversion"/>
  </si>
  <si>
    <t>020W</t>
    <phoneticPr fontId="11" type="noConversion"/>
  </si>
  <si>
    <t xml:space="preserve">CMA CGM JACQUES SAADE </t>
  </si>
  <si>
    <t>0FLBXW1</t>
  </si>
  <si>
    <t>EVER GOLDEN</t>
  </si>
  <si>
    <t>COSCO SHIPPING AQUARIUS</t>
  </si>
  <si>
    <t>OOCL BEIJING</t>
  </si>
  <si>
    <t>095S</t>
  </si>
  <si>
    <t>090S</t>
  </si>
  <si>
    <t>YM MATURITY</t>
  </si>
  <si>
    <t>080W</t>
  </si>
  <si>
    <t>158S</t>
  </si>
  <si>
    <t>2214E</t>
  </si>
  <si>
    <t>ZHONG HANG SHENG</t>
  </si>
  <si>
    <t>AS PENELOPE</t>
  </si>
  <si>
    <t>AS PAMELA</t>
  </si>
  <si>
    <t>NZ NINGBO</t>
  </si>
  <si>
    <t>145W</t>
  </si>
  <si>
    <t>XIN WEN ZHOU</t>
  </si>
  <si>
    <t>XIN YAN TIAN</t>
  </si>
  <si>
    <t>2202W</t>
  </si>
  <si>
    <t>076E</t>
  </si>
  <si>
    <t>028E</t>
  </si>
  <si>
    <t>DONG FANG FU</t>
    <phoneticPr fontId="11" type="noConversion"/>
  </si>
  <si>
    <t>2212S</t>
  </si>
  <si>
    <t>WAN HAI 285</t>
  </si>
  <si>
    <t>WHL CT3</t>
    <phoneticPr fontId="11" type="noConversion"/>
  </si>
  <si>
    <t>MSC JADE</t>
    <phoneticPr fontId="11" type="noConversion"/>
  </si>
  <si>
    <t>213W</t>
    <phoneticPr fontId="11" type="noConversion"/>
  </si>
  <si>
    <t xml:space="preserve">MAERSK LA PAZ </t>
    <phoneticPr fontId="11" type="noConversion"/>
  </si>
  <si>
    <t>2214S</t>
  </si>
  <si>
    <t>MCC QINGDAO  </t>
  </si>
  <si>
    <t>MAERSK XIAMEN  </t>
  </si>
  <si>
    <t>MCC CEBU  </t>
  </si>
  <si>
    <t>MCC MEDAN  </t>
  </si>
  <si>
    <t>206A  </t>
  </si>
  <si>
    <t>2213S</t>
  </si>
  <si>
    <t>APL OREGON</t>
  </si>
  <si>
    <t>CMA CGM MAUPASSANT</t>
  </si>
  <si>
    <t>TSL/SITC  FEM</t>
    <phoneticPr fontId="35" type="noConversion"/>
  </si>
  <si>
    <t>CHENNAI VOYAGER</t>
  </si>
  <si>
    <t>2203S</t>
    <phoneticPr fontId="11" type="noConversion"/>
  </si>
  <si>
    <t>2207W</t>
  </si>
  <si>
    <t>Apr.</t>
    <phoneticPr fontId="35" type="noConversion"/>
  </si>
  <si>
    <t>COSCO/AEU2</t>
    <phoneticPr fontId="35" type="noConversion"/>
  </si>
  <si>
    <t xml:space="preserve">SEATTLE BRIDGE </t>
    <phoneticPr fontId="11" type="noConversion"/>
  </si>
  <si>
    <t>MOL PREMIUM</t>
    <phoneticPr fontId="11" type="noConversion"/>
  </si>
  <si>
    <t>TBN</t>
    <phoneticPr fontId="11" type="noConversion"/>
  </si>
  <si>
    <t>071E</t>
    <phoneticPr fontId="11" type="noConversion"/>
  </si>
  <si>
    <t>064E</t>
    <phoneticPr fontId="11" type="noConversion"/>
  </si>
  <si>
    <t>ONE COSMOS</t>
    <phoneticPr fontId="11" type="noConversion"/>
  </si>
  <si>
    <t xml:space="preserve">HYUNDAI BRAVE </t>
    <phoneticPr fontId="11" type="noConversion"/>
  </si>
  <si>
    <t>HYUNDAI TOKYO</t>
    <phoneticPr fontId="11" type="noConversion"/>
  </si>
  <si>
    <t>085E</t>
    <phoneticPr fontId="11" type="noConversion"/>
  </si>
  <si>
    <t>099E</t>
    <phoneticPr fontId="11" type="noConversion"/>
  </si>
  <si>
    <t>136E</t>
    <phoneticPr fontId="11" type="noConversion"/>
  </si>
  <si>
    <t>YM TRAVEL</t>
    <phoneticPr fontId="11" type="noConversion"/>
  </si>
  <si>
    <t xml:space="preserve">YM TOTALITY </t>
    <phoneticPr fontId="11" type="noConversion"/>
  </si>
  <si>
    <t>YM TARGET</t>
    <phoneticPr fontId="11" type="noConversion"/>
  </si>
  <si>
    <t>004E</t>
    <phoneticPr fontId="11" type="noConversion"/>
  </si>
  <si>
    <t>009E</t>
    <phoneticPr fontId="11" type="noConversion"/>
  </si>
  <si>
    <t>007E</t>
    <phoneticPr fontId="11" type="noConversion"/>
  </si>
  <si>
    <t>MOL TREASURE</t>
  </si>
  <si>
    <t>MOL TRUTH</t>
  </si>
  <si>
    <t>MOL TRUST</t>
  </si>
  <si>
    <t>017W</t>
    <phoneticPr fontId="11" type="noConversion"/>
  </si>
  <si>
    <t>AL ZUBARA</t>
    <phoneticPr fontId="11" type="noConversion"/>
  </si>
  <si>
    <t>TIHAMA</t>
    <phoneticPr fontId="11" type="noConversion"/>
  </si>
  <si>
    <t>ONE MACKINAC</t>
    <phoneticPr fontId="11" type="noConversion"/>
  </si>
  <si>
    <t>031W</t>
    <phoneticPr fontId="11" type="noConversion"/>
  </si>
  <si>
    <t>OMIT</t>
    <phoneticPr fontId="11" type="noConversion"/>
  </si>
  <si>
    <t>HONG KONG EXPRESS</t>
    <phoneticPr fontId="11" type="noConversion"/>
  </si>
  <si>
    <t>ALULA EXPRESS</t>
    <phoneticPr fontId="11" type="noConversion"/>
  </si>
  <si>
    <t>038W</t>
    <phoneticPr fontId="11" type="noConversion"/>
  </si>
  <si>
    <t>025W</t>
    <phoneticPr fontId="11" type="noConversion"/>
  </si>
  <si>
    <t>ZEUS LUMOS</t>
    <phoneticPr fontId="11" type="noConversion"/>
  </si>
  <si>
    <t>005W</t>
    <phoneticPr fontId="11" type="noConversion"/>
  </si>
  <si>
    <t>SALAHUDDIN</t>
    <phoneticPr fontId="11" type="noConversion"/>
  </si>
  <si>
    <t>AFIF</t>
    <phoneticPr fontId="11" type="noConversion"/>
  </si>
  <si>
    <t>021W</t>
    <phoneticPr fontId="11" type="noConversion"/>
  </si>
  <si>
    <t>YM MOBILITY</t>
  </si>
  <si>
    <t>063W</t>
  </si>
  <si>
    <t>089W</t>
  </si>
  <si>
    <t>22003W</t>
  </si>
  <si>
    <t>KQ214A</t>
  </si>
  <si>
    <t>KQ215A</t>
  </si>
  <si>
    <t>KQ216A</t>
  </si>
  <si>
    <t>KQ217A</t>
  </si>
  <si>
    <t>SEASPAN CHIBA</t>
  </si>
  <si>
    <t>COSCO IZMIR</t>
  </si>
  <si>
    <t>SEAMAX STAMFORD</t>
  </si>
  <si>
    <t>166W</t>
  </si>
  <si>
    <t>CISNES</t>
  </si>
  <si>
    <t>CAUTIN</t>
  </si>
  <si>
    <t>2215E</t>
  </si>
  <si>
    <t>SEASPAN BRIGHTNESS</t>
  </si>
  <si>
    <t>2216E</t>
  </si>
  <si>
    <t>MOL BENEFACTOR</t>
  </si>
  <si>
    <t>2217E</t>
  </si>
  <si>
    <t>MSC DESIREE</t>
  </si>
  <si>
    <t>FI213A</t>
  </si>
  <si>
    <t>CZECH</t>
  </si>
  <si>
    <t>214W</t>
  </si>
  <si>
    <t>SEASPAN FALCON</t>
  </si>
  <si>
    <t>2215W</t>
  </si>
  <si>
    <t>MSC ABIDJAN</t>
  </si>
  <si>
    <t>FI216A</t>
  </si>
  <si>
    <t>CSCL LONG BEACH</t>
  </si>
  <si>
    <t>046E</t>
  </si>
  <si>
    <t>COSCO NINGBO</t>
  </si>
  <si>
    <t>APL BARCELONA</t>
  </si>
  <si>
    <t>0PPC7E1MA</t>
  </si>
  <si>
    <t>0PPD3E1MA</t>
  </si>
  <si>
    <t>SEASPAN HUDSON</t>
  </si>
  <si>
    <t>COSCO EUROPE</t>
  </si>
  <si>
    <t>CSCL WINTER</t>
  </si>
  <si>
    <t>XIN DA YANG ZHOU</t>
  </si>
  <si>
    <t>085E</t>
  </si>
  <si>
    <t>042E</t>
  </si>
  <si>
    <t>080E</t>
  </si>
  <si>
    <t>EVER FAR</t>
  </si>
  <si>
    <t>EVER LIBERAL</t>
  </si>
  <si>
    <t>EVER FAIR</t>
  </si>
  <si>
    <t>1006E</t>
  </si>
  <si>
    <t>1007E</t>
  </si>
  <si>
    <t>1008E</t>
  </si>
  <si>
    <t>1009E</t>
  </si>
  <si>
    <t xml:space="preserve">COSCO/OOCL AAC4 </t>
    <phoneticPr fontId="11" type="noConversion"/>
  </si>
  <si>
    <t>112E</t>
  </si>
  <si>
    <t>119E</t>
  </si>
  <si>
    <t>APL QINGDAO</t>
  </si>
  <si>
    <t>CMA CGM TIGRIS</t>
  </si>
  <si>
    <t>CMA CGM RIGOLETTO</t>
  </si>
  <si>
    <t>0TN6LS1</t>
  </si>
  <si>
    <t>0TN6PS1</t>
  </si>
  <si>
    <t>0TN6RS1</t>
  </si>
  <si>
    <t>XIN TAI CANG</t>
  </si>
  <si>
    <t>XIN SU ZHOU</t>
  </si>
  <si>
    <t>JOGELA</t>
  </si>
  <si>
    <t>COSCO ASIA</t>
  </si>
  <si>
    <t>261N</t>
  </si>
  <si>
    <t>235N</t>
  </si>
  <si>
    <t>071N</t>
  </si>
  <si>
    <t>177N</t>
  </si>
  <si>
    <t>083N</t>
  </si>
  <si>
    <t>EVER LOADING</t>
  </si>
  <si>
    <t>EVER LEARNED</t>
  </si>
  <si>
    <t>EVER FIT</t>
  </si>
  <si>
    <t>1053E</t>
  </si>
  <si>
    <t>1054E</t>
  </si>
  <si>
    <t>1055E</t>
  </si>
  <si>
    <t>COSCO SHIPPING SAKURA</t>
  </si>
  <si>
    <t>CMA CGM LAPEROUSE</t>
  </si>
  <si>
    <t>COSCO SHIPPING JASMINE</t>
  </si>
  <si>
    <t>0MBB5E1</t>
  </si>
  <si>
    <t>016E</t>
  </si>
  <si>
    <t>0MBB7E1</t>
  </si>
  <si>
    <t>018E</t>
  </si>
  <si>
    <t>CMA CGM TAGE</t>
  </si>
  <si>
    <t>0PGC7E1</t>
  </si>
  <si>
    <t>TBN</t>
    <phoneticPr fontId="11" type="noConversion"/>
  </si>
  <si>
    <t>TOLEDO TRIUMPH</t>
  </si>
  <si>
    <t>COSCO SHIPPING ANDES</t>
  </si>
  <si>
    <t>OOCL MALAYSIA</t>
  </si>
  <si>
    <t>CMA CGM EVERGLADE</t>
  </si>
  <si>
    <t>CMA CGM HOPE</t>
  </si>
  <si>
    <t>CMA CGM GALAPAGOS</t>
  </si>
  <si>
    <t>CMA CGM DIGNITY</t>
  </si>
  <si>
    <t>0MEBXW1</t>
  </si>
  <si>
    <t>0MEBZW1</t>
  </si>
  <si>
    <t>0MEC1W1</t>
  </si>
  <si>
    <t>0MEC3W1</t>
  </si>
  <si>
    <t>COSCO SHIPPING SEINE</t>
  </si>
  <si>
    <t>CMA CGM LISA MARIE</t>
  </si>
  <si>
    <t>0BXC5W1</t>
  </si>
  <si>
    <t>BLANK SAILING</t>
    <phoneticPr fontId="11" type="noConversion"/>
  </si>
  <si>
    <t>TBN</t>
    <phoneticPr fontId="11" type="noConversion"/>
  </si>
  <si>
    <t>BELITA</t>
  </si>
  <si>
    <t>0BEC3W1</t>
  </si>
  <si>
    <t>213W</t>
  </si>
  <si>
    <t>0BEC7W1</t>
  </si>
  <si>
    <t>CMA CGM VOLGA</t>
    <phoneticPr fontId="11" type="noConversion"/>
  </si>
  <si>
    <t>0BXBZW1</t>
    <phoneticPr fontId="11" type="noConversion"/>
  </si>
  <si>
    <r>
      <t>XIN QING DAO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TBN</t>
    </r>
    <r>
      <rPr>
        <sz val="12"/>
        <color theme="1"/>
        <rFont val="宋体"/>
        <family val="3"/>
        <charset val="134"/>
      </rPr>
      <t>）</t>
    </r>
    <phoneticPr fontId="11" type="noConversion"/>
  </si>
  <si>
    <r>
      <t>CMA CGM THAMES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TBN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</si>
  <si>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OOCL JAPAN</t>
  </si>
  <si>
    <t>COSCO SHIPPING STAR</t>
  </si>
  <si>
    <t>OOCL GERMANY</t>
  </si>
  <si>
    <t>043W</t>
    <phoneticPr fontId="11" type="noConversion"/>
  </si>
  <si>
    <t>020W</t>
    <phoneticPr fontId="11" type="noConversion"/>
  </si>
  <si>
    <t>021W</t>
    <phoneticPr fontId="11" type="noConversion"/>
  </si>
  <si>
    <t>013W</t>
    <phoneticPr fontId="11" type="noConversion"/>
  </si>
  <si>
    <t>022W</t>
    <phoneticPr fontId="11" type="noConversion"/>
  </si>
  <si>
    <t>CMA CGM JEAN MERMOZ</t>
  </si>
  <si>
    <t>CMA CGM SORBONNE</t>
  </si>
  <si>
    <t>CMA CGM CHAMPS ELYSEES</t>
  </si>
  <si>
    <t>CMA CGM LOUVRE</t>
  </si>
  <si>
    <t>0FLC1W1</t>
  </si>
  <si>
    <t>0FLC3W1</t>
  </si>
  <si>
    <t>0FLC5W1</t>
  </si>
  <si>
    <t>0FLBZW1</t>
  </si>
  <si>
    <t>COSCO SHIPPING LIBRA</t>
  </si>
  <si>
    <t>COSCO SHIPPING SAGITTARIUS</t>
  </si>
  <si>
    <t>COSCO SHIPPING VIRGO</t>
  </si>
  <si>
    <t>COSCO SHIPPING SCORPIO</t>
  </si>
  <si>
    <t>COSCO SHIPPING UNIVERSE</t>
  </si>
  <si>
    <t>EVER GRADE</t>
  </si>
  <si>
    <t>EVER GOODS</t>
  </si>
  <si>
    <t>EVER ALOT</t>
  </si>
  <si>
    <t>EVER ACE</t>
  </si>
  <si>
    <t>1186W</t>
  </si>
  <si>
    <t>1187W</t>
  </si>
  <si>
    <t>1188W</t>
  </si>
  <si>
    <t>1189W</t>
  </si>
  <si>
    <t>CMA CGM VASCO DE GAMA</t>
  </si>
  <si>
    <t>CMA CGM GEORG FORSTER</t>
  </si>
  <si>
    <t>CMA CGM KERGUELEN</t>
  </si>
  <si>
    <t>APL MERLION</t>
  </si>
  <si>
    <t>APL TEMASEK</t>
  </si>
  <si>
    <t>0FM9VW1</t>
  </si>
  <si>
    <t>0FM9XW1</t>
  </si>
  <si>
    <t>0FM9ZW1</t>
  </si>
  <si>
    <t>0FMA1W1</t>
  </si>
  <si>
    <t>0FMA5W1</t>
  </si>
  <si>
    <t>COSCO KAOHSIUNG</t>
  </si>
  <si>
    <t>CSCL MERCURY</t>
  </si>
  <si>
    <t>020W</t>
    <phoneticPr fontId="11" type="noConversion"/>
  </si>
  <si>
    <t>EVER STRONG</t>
  </si>
  <si>
    <t>EVER SUMMIT</t>
  </si>
  <si>
    <t>0107W</t>
  </si>
  <si>
    <t>0109W</t>
  </si>
  <si>
    <t>OOCL ROTTERDAM</t>
  </si>
  <si>
    <t>132S</t>
  </si>
  <si>
    <t>007S</t>
  </si>
  <si>
    <t>080S</t>
  </si>
  <si>
    <t>COSCO COLOMBO</t>
  </si>
  <si>
    <t>105S</t>
  </si>
  <si>
    <t>085S</t>
  </si>
  <si>
    <t>CLEMENS SCHULTE</t>
  </si>
  <si>
    <t>EVER URSULA</t>
  </si>
  <si>
    <t>LONG BEACH TRADER</t>
  </si>
  <si>
    <t>COSCO ANTWERP</t>
  </si>
  <si>
    <t>179W</t>
  </si>
  <si>
    <t>W017</t>
  </si>
  <si>
    <t>178W</t>
  </si>
  <si>
    <t>XIN MING ZHOU 20</t>
  </si>
  <si>
    <t>2218E</t>
  </si>
  <si>
    <t>146W</t>
  </si>
  <si>
    <t xml:space="preserve">DAPHNE </t>
  </si>
  <si>
    <t>INTERASIA CATALYST</t>
  </si>
  <si>
    <t>835W</t>
  </si>
  <si>
    <t>W012</t>
  </si>
  <si>
    <t>W019</t>
  </si>
  <si>
    <t>SPIRIT OF NEW DELHI</t>
  </si>
  <si>
    <t>0FF5JW1</t>
  </si>
  <si>
    <t>0FF5NW1</t>
  </si>
  <si>
    <t>0FF5PW1</t>
  </si>
  <si>
    <t>TS DUBAI</t>
  </si>
  <si>
    <t>02216W</t>
  </si>
  <si>
    <t>070W</t>
  </si>
  <si>
    <t>YM UTILITY</t>
  </si>
  <si>
    <t>HENG HUI 6</t>
  </si>
  <si>
    <t>EVER LEGEND</t>
  </si>
  <si>
    <t>EVER LEADER</t>
  </si>
  <si>
    <t>006E</t>
  </si>
  <si>
    <t>KOTA CEMPAKA</t>
  </si>
  <si>
    <t>WAN HAI 722</t>
  </si>
  <si>
    <t>WAN HAI 622</t>
  </si>
  <si>
    <t>KOTA CARUM</t>
  </si>
  <si>
    <t>WAN HAI 723</t>
  </si>
  <si>
    <t>E005</t>
  </si>
  <si>
    <t>E006</t>
  </si>
  <si>
    <t>068E</t>
  </si>
  <si>
    <t>E003</t>
  </si>
  <si>
    <t>SAN CHRISTOBAL</t>
  </si>
  <si>
    <t>MAERSK TAIKUNG</t>
  </si>
  <si>
    <t>SAN FERNANDO</t>
  </si>
  <si>
    <t>CEZANNE</t>
  </si>
  <si>
    <t>213S</t>
  </si>
  <si>
    <t>214S</t>
  </si>
  <si>
    <t>215S</t>
  </si>
  <si>
    <t>216S</t>
  </si>
  <si>
    <t>029E</t>
  </si>
  <si>
    <t>179W</t>
    <phoneticPr fontId="11" type="noConversion"/>
  </si>
  <si>
    <t>097W</t>
    <phoneticPr fontId="11" type="noConversion"/>
  </si>
  <si>
    <t>W120</t>
    <phoneticPr fontId="11" type="noConversion"/>
  </si>
  <si>
    <t>W016</t>
    <phoneticPr fontId="11" type="noConversion"/>
  </si>
  <si>
    <t>W015</t>
    <phoneticPr fontId="11" type="noConversion"/>
  </si>
  <si>
    <t>W009</t>
    <phoneticPr fontId="11" type="noConversion"/>
  </si>
  <si>
    <t>W025</t>
    <phoneticPr fontId="11" type="noConversion"/>
  </si>
  <si>
    <t>069W</t>
    <phoneticPr fontId="11" type="noConversion"/>
  </si>
  <si>
    <t>011W</t>
    <phoneticPr fontId="11" type="noConversion"/>
  </si>
  <si>
    <t>W017</t>
    <phoneticPr fontId="11" type="noConversion"/>
  </si>
  <si>
    <t>178W</t>
    <phoneticPr fontId="11" type="noConversion"/>
  </si>
  <si>
    <t>WHL PMX</t>
    <phoneticPr fontId="35" type="noConversion"/>
  </si>
  <si>
    <t>INTERASIA PURSUIT</t>
  </si>
  <si>
    <t>MAERSK VALLETTA</t>
  </si>
  <si>
    <t>WAN HAI 273</t>
  </si>
  <si>
    <t>S027</t>
    <phoneticPr fontId="11" type="noConversion"/>
  </si>
  <si>
    <t>214S</t>
    <phoneticPr fontId="11" type="noConversion"/>
  </si>
  <si>
    <t>S181</t>
    <phoneticPr fontId="11" type="noConversion"/>
  </si>
  <si>
    <t>S028</t>
    <phoneticPr fontId="11" type="noConversion"/>
  </si>
  <si>
    <t>217S</t>
    <phoneticPr fontId="11" type="noConversion"/>
  </si>
  <si>
    <t>MAERSK VLADIVOSTOK  </t>
  </si>
  <si>
    <t>207A  </t>
  </si>
  <si>
    <t>211A  </t>
  </si>
  <si>
    <t>159A  </t>
  </si>
  <si>
    <t>151A  </t>
  </si>
  <si>
    <t>ZHONG WAI YUN XIN GANG</t>
    <phoneticPr fontId="11" type="noConversion"/>
  </si>
  <si>
    <t>TBN</t>
    <phoneticPr fontId="11" type="noConversion"/>
  </si>
  <si>
    <t>2207S</t>
    <phoneticPr fontId="11" type="noConversion"/>
  </si>
  <si>
    <t>2208S</t>
    <phoneticPr fontId="11" type="noConversion"/>
  </si>
  <si>
    <t>ZHONG WAI YUN XIN GANG</t>
    <phoneticPr fontId="11" type="noConversion"/>
  </si>
  <si>
    <t>2209S</t>
    <phoneticPr fontId="11" type="noConversion"/>
  </si>
  <si>
    <t>028E</t>
    <phoneticPr fontId="11" type="noConversion"/>
  </si>
  <si>
    <t>029E</t>
    <phoneticPr fontId="11" type="noConversion"/>
  </si>
  <si>
    <t>030E</t>
    <phoneticPr fontId="11" type="noConversion"/>
  </si>
  <si>
    <t>031E</t>
    <phoneticPr fontId="11" type="noConversion"/>
  </si>
  <si>
    <t>032E</t>
    <phoneticPr fontId="11" type="noConversion"/>
  </si>
  <si>
    <t>SNL SCT</t>
    <phoneticPr fontId="35" type="noConversion"/>
  </si>
  <si>
    <t>SNL SCT</t>
    <phoneticPr fontId="35" type="noConversion"/>
  </si>
  <si>
    <t>2211S</t>
    <phoneticPr fontId="11" type="noConversion"/>
  </si>
  <si>
    <t>2215S</t>
  </si>
  <si>
    <t>.0QAB7S</t>
    <phoneticPr fontId="11" type="noConversion"/>
  </si>
  <si>
    <t>0QAB9S</t>
    <phoneticPr fontId="11" type="noConversion"/>
  </si>
  <si>
    <t>0QABBS</t>
    <phoneticPr fontId="11" type="noConversion"/>
  </si>
  <si>
    <t>0QABDS</t>
    <phoneticPr fontId="11" type="noConversion"/>
  </si>
  <si>
    <t>SPIL CITRA</t>
    <phoneticPr fontId="11" type="noConversion"/>
  </si>
  <si>
    <t>CNC LION</t>
    <phoneticPr fontId="11" type="noConversion"/>
  </si>
  <si>
    <t>HENG HUI 5</t>
    <phoneticPr fontId="11" type="noConversion"/>
  </si>
  <si>
    <t>BOMAR RENAISSANCE</t>
    <phoneticPr fontId="11" type="noConversion"/>
  </si>
  <si>
    <t>2213E</t>
    <phoneticPr fontId="11" type="noConversion"/>
  </si>
  <si>
    <t xml:space="preserve">PANCON SUNSHINE </t>
    <phoneticPr fontId="11" type="noConversion"/>
  </si>
  <si>
    <t>SUNNY IVY</t>
    <phoneticPr fontId="11" type="noConversion"/>
  </si>
  <si>
    <t>PANCON SUNSHINE</t>
    <phoneticPr fontId="11" type="noConversion"/>
  </si>
  <si>
    <t>2206E</t>
    <phoneticPr fontId="11" type="noConversion"/>
  </si>
  <si>
    <t>2207E</t>
    <phoneticPr fontId="11" type="noConversion"/>
  </si>
  <si>
    <t>2208E</t>
    <phoneticPr fontId="11" type="noConversion"/>
  </si>
  <si>
    <t>TSL NV1/KMTC CKIS</t>
    <phoneticPr fontId="35" type="noConversion"/>
  </si>
  <si>
    <t>2202S</t>
    <phoneticPr fontId="11" type="noConversion"/>
  </si>
  <si>
    <t>2204S</t>
    <phoneticPr fontId="11" type="noConversion"/>
  </si>
  <si>
    <t>2204S</t>
    <phoneticPr fontId="11" type="noConversion"/>
  </si>
  <si>
    <t>KMTC XIAMEN</t>
    <phoneticPr fontId="11" type="noConversion"/>
  </si>
  <si>
    <t>KMTC SHANGHAI</t>
    <phoneticPr fontId="11" type="noConversion"/>
  </si>
  <si>
    <t>KMTC DALIAN</t>
    <phoneticPr fontId="11" type="noConversion"/>
  </si>
  <si>
    <t>0220W</t>
    <phoneticPr fontId="11" type="noConversion"/>
  </si>
  <si>
    <t>0006W</t>
    <phoneticPr fontId="11" type="noConversion"/>
  </si>
  <si>
    <t>0095W</t>
    <phoneticPr fontId="11" type="noConversion"/>
  </si>
  <si>
    <t>2215W</t>
    <phoneticPr fontId="11" type="noConversion"/>
  </si>
  <si>
    <t>KOTA LESTARI</t>
    <phoneticPr fontId="11" type="noConversion"/>
  </si>
  <si>
    <t>GANTA BHUM</t>
    <phoneticPr fontId="11" type="noConversion"/>
  </si>
  <si>
    <t>KOTA LUMBA</t>
    <phoneticPr fontId="11" type="noConversion"/>
  </si>
  <si>
    <t>STONEWELL GLORY</t>
    <phoneticPr fontId="11" type="noConversion"/>
  </si>
  <si>
    <t>EMIRATES SANA</t>
    <phoneticPr fontId="11" type="noConversion"/>
  </si>
  <si>
    <t>GFS GALAXY</t>
    <phoneticPr fontId="11" type="noConversion"/>
  </si>
  <si>
    <t xml:space="preserve">AKA BHUM </t>
    <phoneticPr fontId="11" type="noConversion"/>
  </si>
  <si>
    <t>EMIRATES DANA</t>
    <phoneticPr fontId="11" type="noConversion"/>
  </si>
  <si>
    <t>HAKATA SEOUL</t>
    <phoneticPr fontId="11" type="noConversion"/>
  </si>
  <si>
    <t>2213W</t>
    <phoneticPr fontId="11" type="noConversion"/>
  </si>
  <si>
    <t>02214W</t>
    <phoneticPr fontId="11" type="noConversion"/>
  </si>
  <si>
    <t>02215W</t>
    <phoneticPr fontId="11" type="noConversion"/>
  </si>
  <si>
    <t>2216W</t>
    <phoneticPr fontId="11" type="noConversion"/>
  </si>
  <si>
    <t>2202W</t>
    <phoneticPr fontId="11" type="noConversion"/>
  </si>
  <si>
    <t>KHUNA BHUM</t>
    <phoneticPr fontId="11" type="noConversion"/>
  </si>
  <si>
    <t>RATANA THIDA</t>
    <phoneticPr fontId="11" type="noConversion"/>
  </si>
  <si>
    <t>KHUNA BHUM</t>
    <phoneticPr fontId="11" type="noConversion"/>
  </si>
  <si>
    <t>ITHA BHUM</t>
    <phoneticPr fontId="11" type="noConversion"/>
  </si>
  <si>
    <t>009S</t>
    <phoneticPr fontId="11" type="noConversion"/>
  </si>
  <si>
    <t>347S</t>
    <phoneticPr fontId="11" type="noConversion"/>
  </si>
  <si>
    <t>220S</t>
    <phoneticPr fontId="11" type="noConversion"/>
  </si>
  <si>
    <t>010S</t>
    <phoneticPr fontId="11" type="noConversion"/>
  </si>
  <si>
    <t>XIN MING ZHOU 18</t>
    <phoneticPr fontId="11" type="noConversion"/>
  </si>
  <si>
    <t>NEW MINGZHOU 68</t>
    <phoneticPr fontId="11" type="noConversion"/>
  </si>
  <si>
    <t>NEW MINGZHOU 68</t>
    <phoneticPr fontId="11" type="noConversion"/>
  </si>
  <si>
    <t>NEW MINGZHOU 16</t>
    <phoneticPr fontId="11" type="noConversion"/>
  </si>
  <si>
    <t>NEW MINGZHOU 66</t>
    <phoneticPr fontId="11" type="noConversion"/>
  </si>
  <si>
    <t>2214E</t>
    <phoneticPr fontId="11" type="noConversion"/>
  </si>
  <si>
    <t>2209E</t>
    <phoneticPr fontId="11" type="noConversion"/>
  </si>
  <si>
    <t>2210E</t>
    <phoneticPr fontId="11" type="noConversion"/>
  </si>
  <si>
    <t>2211E</t>
    <phoneticPr fontId="11" type="noConversion"/>
  </si>
  <si>
    <t>NEW MINGZHOU 12</t>
    <phoneticPr fontId="11" type="noConversion"/>
  </si>
  <si>
    <t>2213S</t>
    <phoneticPr fontId="11" type="noConversion"/>
  </si>
  <si>
    <t>2216S</t>
  </si>
  <si>
    <t>2213S</t>
    <phoneticPr fontId="11" type="noConversion"/>
  </si>
  <si>
    <t>2217S</t>
  </si>
  <si>
    <t>EVER LIVELY</t>
  </si>
  <si>
    <t>COSCO SHIPPING THAMES</t>
  </si>
  <si>
    <t>ANTHEA Y</t>
  </si>
  <si>
    <t>YM TRUST</t>
  </si>
  <si>
    <t>052W</t>
  </si>
  <si>
    <t>059W</t>
  </si>
  <si>
    <t>SHANGHAI VOYAGER</t>
  </si>
  <si>
    <t>2205S</t>
  </si>
  <si>
    <t>SM MUMBAI</t>
  </si>
  <si>
    <t>SM TIANJIN</t>
  </si>
  <si>
    <t>SM PORTLAND</t>
  </si>
  <si>
    <t>2202E</t>
  </si>
  <si>
    <t>2203E</t>
  </si>
  <si>
    <t>GSL AFRICA</t>
    <phoneticPr fontId="11" type="noConversion"/>
  </si>
  <si>
    <t>DELOS WAVE</t>
    <phoneticPr fontId="11" type="noConversion"/>
  </si>
  <si>
    <t>921S</t>
    <phoneticPr fontId="11" type="noConversion"/>
  </si>
  <si>
    <t>129S</t>
    <phoneticPr fontId="11" type="noConversion"/>
  </si>
  <si>
    <t>VIMC DIAMOND</t>
  </si>
  <si>
    <t>2208W</t>
  </si>
  <si>
    <t>2209W</t>
  </si>
  <si>
    <t>SITC GUANGXI</t>
  </si>
  <si>
    <t>SITC BANGKOK</t>
  </si>
  <si>
    <t>SITC JIANGSU</t>
  </si>
  <si>
    <t>2208S</t>
  </si>
  <si>
    <t>SITC FUJIAN</t>
  </si>
  <si>
    <t>2205N</t>
  </si>
  <si>
    <t>2207N</t>
  </si>
  <si>
    <t>SITC MACAO</t>
  </si>
  <si>
    <t>2218S</t>
  </si>
  <si>
    <t>SITC KOBE</t>
  </si>
  <si>
    <t xml:space="preserve">MSC SVEVA </t>
    <phoneticPr fontId="11" type="noConversion"/>
  </si>
  <si>
    <t>MSC MIRJA</t>
    <phoneticPr fontId="11" type="noConversion"/>
  </si>
  <si>
    <t>214W</t>
    <phoneticPr fontId="11" type="noConversion"/>
  </si>
  <si>
    <t>215W</t>
    <phoneticPr fontId="11" type="noConversion"/>
  </si>
  <si>
    <t>216W</t>
    <phoneticPr fontId="11" type="noConversion"/>
  </si>
  <si>
    <t>MSC HAMBURG</t>
    <phoneticPr fontId="11" type="noConversion"/>
  </si>
  <si>
    <t xml:space="preserve">MSC NEW YORK </t>
    <phoneticPr fontId="11" type="noConversion"/>
  </si>
  <si>
    <t>215W</t>
    <phoneticPr fontId="11" type="noConversion"/>
  </si>
  <si>
    <t>MAERSK LEBU</t>
    <phoneticPr fontId="11" type="noConversion"/>
  </si>
  <si>
    <t>215W</t>
    <phoneticPr fontId="11" type="noConversion"/>
  </si>
  <si>
    <t>MAERSK SALALAH</t>
    <phoneticPr fontId="11" type="noConversion"/>
  </si>
  <si>
    <t>MAERSK SALINA</t>
    <phoneticPr fontId="11" type="noConversion"/>
  </si>
  <si>
    <t>MAERSK SAVANNAH</t>
    <phoneticPr fontId="11" type="noConversion"/>
  </si>
  <si>
    <t>SAN FELIX</t>
    <phoneticPr fontId="11" type="noConversion"/>
  </si>
  <si>
    <t>216E</t>
    <phoneticPr fontId="11" type="noConversion"/>
  </si>
  <si>
    <t>215E</t>
    <phoneticPr fontId="11" type="noConversion"/>
  </si>
  <si>
    <t>214E</t>
    <phoneticPr fontId="11" type="noConversion"/>
  </si>
  <si>
    <t>213E</t>
    <phoneticPr fontId="11" type="noConversion"/>
  </si>
  <si>
    <t>VIA PRR</t>
  </si>
  <si>
    <t>043E</t>
  </si>
  <si>
    <t>CSCL YELLOW SEA</t>
  </si>
  <si>
    <t>CSCL SOUTH CHINA SEA</t>
  </si>
  <si>
    <t>CSCL SUMMER</t>
  </si>
  <si>
    <t>049E</t>
  </si>
  <si>
    <t>CSCL EAST CHINA SEA</t>
  </si>
  <si>
    <t>CSCL SPRING</t>
  </si>
  <si>
    <t>COSCO(CEN)/OOCL(PCN1 )</t>
    <phoneticPr fontId="11" type="noConversion"/>
  </si>
  <si>
    <t>CSCL AUTUMN</t>
  </si>
  <si>
    <t xml:space="preserve">CUT OFF </t>
  </si>
  <si>
    <t>TORONTO</t>
    <phoneticPr fontId="11" type="noConversion"/>
  </si>
  <si>
    <t>PRR</t>
  </si>
  <si>
    <t>TORONTO</t>
  </si>
  <si>
    <t xml:space="preserve"> </t>
    <phoneticPr fontId="56" type="noConversion"/>
  </si>
  <si>
    <t>VMS(Natural blank )</t>
  </si>
  <si>
    <t>SEASPAN YANGTZE</t>
  </si>
  <si>
    <t>004E</t>
  </si>
  <si>
    <t>SEASPAN BEACON</t>
  </si>
  <si>
    <t>ONE/YML(PN3)</t>
    <phoneticPr fontId="11" type="noConversion"/>
  </si>
  <si>
    <t>0126E</t>
  </si>
  <si>
    <t>MSC(ROSE)/SML(PNS)</t>
    <phoneticPr fontId="11" type="noConversion"/>
  </si>
  <si>
    <t>SM QINGDAO</t>
    <phoneticPr fontId="56" type="noConversion"/>
  </si>
  <si>
    <t>VANCOUVER</t>
    <phoneticPr fontId="56" type="noConversion"/>
  </si>
  <si>
    <t>VANCOUVER</t>
    <phoneticPr fontId="11" type="noConversion"/>
  </si>
  <si>
    <t>CANADA ROUTE</t>
  </si>
  <si>
    <t>0032E</t>
  </si>
  <si>
    <t>HYUNDAI SPEED</t>
  </si>
  <si>
    <t>041E</t>
  </si>
  <si>
    <t>ESSEN EXPRESS</t>
  </si>
  <si>
    <t>017E</t>
  </si>
  <si>
    <t>ONE WREN</t>
  </si>
  <si>
    <t>HMM(EC2)/YML(EC2)</t>
    <phoneticPr fontId="11" type="noConversion"/>
  </si>
  <si>
    <t>009E</t>
  </si>
  <si>
    <t>ROME EXPRESS</t>
  </si>
  <si>
    <t>CHARLESTON</t>
    <phoneticPr fontId="11" type="noConversion"/>
  </si>
  <si>
    <t xml:space="preserve">	144E</t>
  </si>
  <si>
    <t>XIN WEI HAI</t>
  </si>
  <si>
    <t>COSCO VENICE</t>
  </si>
  <si>
    <t>438E</t>
  </si>
  <si>
    <t>XIN NAN SHA</t>
  </si>
  <si>
    <t>COSCO PIRAEUS</t>
  </si>
  <si>
    <t>COSCO/EMC(GME)/OOCL(GCC2)</t>
    <phoneticPr fontId="11" type="noConversion"/>
  </si>
  <si>
    <t>061E</t>
  </si>
  <si>
    <t>COSCO GENOA</t>
  </si>
  <si>
    <t>HOUSTON</t>
    <phoneticPr fontId="11" type="noConversion"/>
  </si>
  <si>
    <t>0PGCDE</t>
  </si>
  <si>
    <t>NORTHERN JUVENILE</t>
  </si>
  <si>
    <t>0PGC9E</t>
  </si>
  <si>
    <t>SEAMAX MYSTIC</t>
  </si>
  <si>
    <t>CMA(PEX3) OOCL(GCC1)</t>
    <phoneticPr fontId="11" type="noConversion"/>
  </si>
  <si>
    <t>MIAMI</t>
    <phoneticPr fontId="11" type="noConversion"/>
  </si>
  <si>
    <t>TO BE ADVISED</t>
  </si>
  <si>
    <t>0MBB5E</t>
  </si>
  <si>
    <t>CMA CGM ARGENTINA</t>
  </si>
  <si>
    <t>OOCL(ECX2)/COSCO(AWE2)</t>
    <phoneticPr fontId="11" type="noConversion"/>
  </si>
  <si>
    <t>COSCO FORTUNE</t>
  </si>
  <si>
    <t>038E</t>
  </si>
  <si>
    <t>OOCL KOREA</t>
  </si>
  <si>
    <t>COSCO SHIPPING CAMELLIA</t>
  </si>
  <si>
    <t>040E</t>
  </si>
  <si>
    <t>OOCL CHONGQING</t>
  </si>
  <si>
    <t>OOCL(ECX1)/COSCO(AWE4)</t>
    <phoneticPr fontId="11" type="noConversion"/>
  </si>
  <si>
    <t>55007E</t>
  </si>
  <si>
    <t>53049E</t>
  </si>
  <si>
    <t>EMC(NUE)/COSCO(AWE1)/OOCL(ECC2)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</si>
  <si>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</si>
  <si>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</si>
  <si>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</si>
  <si>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>HYUNDAI EARTH</t>
  </si>
  <si>
    <t>HMM(PS8)/YML(PSW8)</t>
    <phoneticPr fontId="11" type="noConversion"/>
  </si>
  <si>
    <t>0022E</t>
  </si>
  <si>
    <t>HYUNDAI NEPTUNE</t>
  </si>
  <si>
    <t>LOS ANGELES</t>
    <phoneticPr fontId="11" type="noConversion"/>
  </si>
  <si>
    <t>075E</t>
  </si>
  <si>
    <t>ONE THESEUS</t>
  </si>
  <si>
    <t>079E</t>
  </si>
  <si>
    <t>NYK THEMIS</t>
  </si>
  <si>
    <t>HMM(PS5)/YML(PSW5)</t>
    <phoneticPr fontId="11" type="noConversion"/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</si>
  <si>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</si>
  <si>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</si>
  <si>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</si>
  <si>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</si>
  <si>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0136E</t>
  </si>
  <si>
    <t>HYUNDAI TOKYO</t>
  </si>
  <si>
    <t>0099E</t>
  </si>
  <si>
    <t>ONE COSMOS</t>
  </si>
  <si>
    <t>ONE/YML(PN4)</t>
    <phoneticPr fontId="11" type="noConversion"/>
  </si>
  <si>
    <t>TACOMA</t>
  </si>
  <si>
    <t>OAKLAND</t>
  </si>
  <si>
    <t>COSCO PACIFIC</t>
  </si>
  <si>
    <t>COSCO(AAC)/OOCL(VCS)</t>
    <phoneticPr fontId="11" type="noConversion"/>
  </si>
  <si>
    <t>LB</t>
  </si>
  <si>
    <t xml:space="preserve"> </t>
    <phoneticPr fontId="11" type="noConversion"/>
  </si>
  <si>
    <t>EMC(CPS)/COSCO(AAC2)</t>
    <phoneticPr fontId="11" type="noConversion"/>
  </si>
  <si>
    <t>1006E</t>
    <phoneticPr fontId="56" type="noConversion"/>
  </si>
  <si>
    <t>LA</t>
    <phoneticPr fontId="11" type="noConversion"/>
  </si>
  <si>
    <t>180E</t>
    <phoneticPr fontId="56" type="noConversion"/>
  </si>
  <si>
    <t>MANULANI</t>
  </si>
  <si>
    <t>225E</t>
    <phoneticPr fontId="56" type="noConversion"/>
  </si>
  <si>
    <t>MANUKAI </t>
  </si>
  <si>
    <t>061E</t>
    <phoneticPr fontId="56" type="noConversion"/>
  </si>
  <si>
    <t>DANIEL K. INOUYE</t>
  </si>
  <si>
    <t>222E</t>
    <phoneticPr fontId="56" type="noConversion"/>
  </si>
  <si>
    <t>MAUNAWILI</t>
  </si>
  <si>
    <t>MATSON(CLX)</t>
    <phoneticPr fontId="11" type="noConversion"/>
  </si>
  <si>
    <t>035E</t>
    <phoneticPr fontId="56" type="noConversion"/>
  </si>
  <si>
    <t>KAIMANA HILA</t>
  </si>
  <si>
    <t>057E</t>
  </si>
  <si>
    <t>OOCL UTAH</t>
  </si>
  <si>
    <t>EMC(PCC1)/oocl</t>
    <phoneticPr fontId="11" type="noConversion"/>
  </si>
  <si>
    <t>092E</t>
  </si>
  <si>
    <t>OOCL LONDON</t>
  </si>
  <si>
    <t xml:space="preserve">LOS ANGELES,CA </t>
    <phoneticPr fontId="11" type="noConversion"/>
  </si>
  <si>
    <t>YM PLUM</t>
  </si>
  <si>
    <t>056W</t>
  </si>
  <si>
    <t>YM MODESTY</t>
  </si>
  <si>
    <t>LISBON</t>
  </si>
  <si>
    <t>ONE/YML(AR1)</t>
    <phoneticPr fontId="11" type="noConversion"/>
  </si>
  <si>
    <t>BALNK</t>
  </si>
  <si>
    <t>Blank sailing</t>
  </si>
  <si>
    <t>VIA DAM</t>
  </si>
  <si>
    <t>09105W</t>
  </si>
  <si>
    <t>07100W</t>
  </si>
  <si>
    <t>OOCL(ME4)/COSCO(MEX5)</t>
    <phoneticPr fontId="11" type="noConversion"/>
  </si>
  <si>
    <t>050W</t>
  </si>
  <si>
    <t>OOCL(ME5)/COSCO(MEX)</t>
    <phoneticPr fontId="11" type="noConversion"/>
  </si>
  <si>
    <t>DAMMAM</t>
    <phoneticPr fontId="11" type="noConversion"/>
  </si>
  <si>
    <t>VIA DUB</t>
    <phoneticPr fontId="11" type="noConversion"/>
  </si>
  <si>
    <t>OOCL(ME3)/COSCO(MEX2)</t>
    <phoneticPr fontId="11" type="noConversion"/>
  </si>
  <si>
    <t>HAMAD</t>
    <phoneticPr fontId="11" type="noConversion"/>
  </si>
  <si>
    <t>HAMAD</t>
  </si>
  <si>
    <t>836W</t>
  </si>
  <si>
    <t>DAPHNE</t>
  </si>
  <si>
    <t>22014W</t>
  </si>
  <si>
    <t>COSCO(FCE)
OOCL(FCS2)</t>
    <phoneticPr fontId="11" type="noConversion"/>
  </si>
  <si>
    <t>ETA</t>
    <phoneticPr fontId="56" type="noConversion"/>
  </si>
  <si>
    <t xml:space="preserve">CUT OFF </t>
    <phoneticPr fontId="11" type="noConversion"/>
  </si>
  <si>
    <t>CHENNAI</t>
    <phoneticPr fontId="56" type="noConversion"/>
  </si>
  <si>
    <t>CNSHA</t>
    <phoneticPr fontId="11" type="noConversion"/>
  </si>
  <si>
    <t>OPERATOR</t>
    <phoneticPr fontId="56" type="noConversion"/>
  </si>
  <si>
    <t>VOYAGE</t>
    <phoneticPr fontId="11" type="noConversion"/>
  </si>
  <si>
    <t>VESSEL</t>
    <phoneticPr fontId="61" type="noConversion"/>
  </si>
  <si>
    <t>0FD5TW</t>
  </si>
  <si>
    <t>093W</t>
  </si>
  <si>
    <t>XIN LIAN YUN GANG</t>
  </si>
  <si>
    <t>2203W</t>
  </si>
  <si>
    <t>KMTC MUMBAI</t>
  </si>
  <si>
    <t>VERMONT TRADER</t>
  </si>
  <si>
    <t>KMTC(FME)
OOCL(FCS)</t>
    <phoneticPr fontId="11" type="noConversion"/>
  </si>
  <si>
    <t>22002W</t>
  </si>
  <si>
    <t>TS SYDNEY</t>
  </si>
  <si>
    <t>CHENNAI/KATTUPALLI</t>
    <phoneticPr fontId="61" type="noConversion"/>
  </si>
  <si>
    <t>VIA PKG</t>
    <phoneticPr fontId="11" type="noConversion"/>
  </si>
  <si>
    <t>0BYB5S</t>
  </si>
  <si>
    <t>JACK LONDON</t>
  </si>
  <si>
    <t>0BYB3S</t>
  </si>
  <si>
    <t>0BYAZS</t>
  </si>
  <si>
    <t>0BYB1S</t>
  </si>
  <si>
    <t>RCL(RMC2)</t>
    <phoneticPr fontId="11" type="noConversion"/>
  </si>
  <si>
    <t>0BYARS</t>
  </si>
  <si>
    <t>CMA CGM MONTOIR</t>
  </si>
  <si>
    <t>PKG</t>
    <phoneticPr fontId="56" type="noConversion"/>
  </si>
  <si>
    <t>TESSA</t>
  </si>
  <si>
    <t>KMTC DUBAI</t>
  </si>
  <si>
    <t>X-PRESS ODYSSEY</t>
  </si>
  <si>
    <t>152W</t>
  </si>
  <si>
    <t>EVER UNICORN</t>
  </si>
  <si>
    <t>ZIM(NIX)/KMTC(AIS3)</t>
    <phoneticPr fontId="56" type="noConversion"/>
  </si>
  <si>
    <t>22W</t>
  </si>
  <si>
    <t>NAVIOS VERDE</t>
  </si>
  <si>
    <t>NSA</t>
    <phoneticPr fontId="11" type="noConversion"/>
  </si>
  <si>
    <t>ONE ALTAIR</t>
  </si>
  <si>
    <t>CONTI CONQUEST</t>
  </si>
  <si>
    <t>ONE COMPETENCE</t>
  </si>
  <si>
    <t>054W</t>
  </si>
  <si>
    <t>ONE COMMITMENT</t>
  </si>
  <si>
    <t>YML/ONE(PS3)</t>
    <phoneticPr fontId="56" type="noConversion"/>
  </si>
  <si>
    <t>048W</t>
  </si>
  <si>
    <t>ONE</t>
  </si>
  <si>
    <t>XIN HONG KONG</t>
  </si>
  <si>
    <t>079W</t>
  </si>
  <si>
    <t>SEAMAX WESTPORT</t>
  </si>
  <si>
    <t>085W</t>
  </si>
  <si>
    <t>COSCO THAILAND</t>
  </si>
  <si>
    <t>COSCO(AACI)
OOCL(CIX1)</t>
    <phoneticPr fontId="56" type="noConversion"/>
  </si>
  <si>
    <t>NHAVA SHEVA</t>
    <phoneticPr fontId="11" type="noConversion"/>
  </si>
  <si>
    <t>135W</t>
  </si>
  <si>
    <t>OOCL HAMBURG</t>
  </si>
  <si>
    <t>OOCL BRAZIL</t>
  </si>
  <si>
    <t>CIMBRIA</t>
  </si>
  <si>
    <t>OOCL GENOA</t>
  </si>
  <si>
    <t>OOCL/COSCO(CIX3)</t>
    <phoneticPr fontId="56" type="noConversion"/>
  </si>
  <si>
    <t>BHUDTHI BHUM</t>
  </si>
  <si>
    <t>COLOMBO</t>
    <phoneticPr fontId="11" type="noConversion"/>
  </si>
  <si>
    <t>VIA MUNDRA</t>
    <phoneticPr fontId="56" type="noConversion"/>
  </si>
  <si>
    <t>ETD</t>
    <phoneticPr fontId="56" type="noConversion"/>
  </si>
  <si>
    <t xml:space="preserve">CUT OFF </t>
    <phoneticPr fontId="56" type="noConversion"/>
  </si>
  <si>
    <t>NEW DELHI/(P )</t>
    <phoneticPr fontId="56" type="noConversion"/>
  </si>
  <si>
    <t>MUN</t>
    <phoneticPr fontId="11" type="noConversion"/>
  </si>
  <si>
    <t>CNSHA</t>
    <phoneticPr fontId="56" type="noConversion"/>
  </si>
  <si>
    <t>VOYAGE</t>
    <phoneticPr fontId="56" type="noConversion"/>
  </si>
  <si>
    <t>207S</t>
    <phoneticPr fontId="11" type="noConversion"/>
  </si>
  <si>
    <t>MCC TAIPEI </t>
  </si>
  <si>
    <t>215S</t>
    <phoneticPr fontId="11" type="noConversion"/>
  </si>
  <si>
    <t>MCC TOKYO</t>
  </si>
  <si>
    <t>211S</t>
    <phoneticPr fontId="56" type="noConversion"/>
  </si>
  <si>
    <t>MAERSK HAI PHONG</t>
  </si>
  <si>
    <t>210S</t>
    <phoneticPr fontId="56" type="noConversion"/>
  </si>
  <si>
    <t>MAERSK SONGKHLA </t>
  </si>
  <si>
    <t>MCC(SH2)</t>
    <phoneticPr fontId="11" type="noConversion"/>
  </si>
  <si>
    <t>212S</t>
    <phoneticPr fontId="56" type="noConversion"/>
  </si>
  <si>
    <t>MAERSK SIHANOUKVIL</t>
  </si>
  <si>
    <t>CHITTAGONG</t>
    <phoneticPr fontId="61" type="noConversion"/>
  </si>
  <si>
    <t>159A</t>
    <phoneticPr fontId="11" type="noConversion"/>
  </si>
  <si>
    <t>MAERSK VLADIVOSTOK</t>
  </si>
  <si>
    <t>154A</t>
    <phoneticPr fontId="11" type="noConversion"/>
  </si>
  <si>
    <t>MAERSK QINZHOU</t>
  </si>
  <si>
    <t>207A</t>
  </si>
  <si>
    <t>MCC QINGDAO</t>
  </si>
  <si>
    <t>MCC(SH1)</t>
    <phoneticPr fontId="11" type="noConversion"/>
  </si>
  <si>
    <t>206A</t>
    <phoneticPr fontId="56" type="noConversion"/>
  </si>
  <si>
    <t>MCC MEDAN </t>
  </si>
  <si>
    <t>VIA TTP</t>
    <phoneticPr fontId="11" type="noConversion"/>
  </si>
  <si>
    <t>TPP</t>
    <phoneticPr fontId="11" type="noConversion"/>
  </si>
  <si>
    <t>VIA SGP</t>
    <phoneticPr fontId="11" type="noConversion"/>
  </si>
  <si>
    <t>157W</t>
  </si>
  <si>
    <t>OOCL LE HAVRE</t>
  </si>
  <si>
    <t>211W</t>
  </si>
  <si>
    <t>OOCL CHARLESTON</t>
  </si>
  <si>
    <t>125W</t>
  </si>
  <si>
    <t>YM EXCELLENCE</t>
  </si>
  <si>
    <t>OOCL GUANGZHOU</t>
  </si>
  <si>
    <t>247W</t>
  </si>
  <si>
    <t>OOCL NORFOLK</t>
  </si>
  <si>
    <t>YML/OOCL(CPX)</t>
    <phoneticPr fontId="11" type="noConversion"/>
  </si>
  <si>
    <t>YM EXPRESS</t>
  </si>
  <si>
    <t>SGP</t>
    <phoneticPr fontId="11" type="noConversion"/>
  </si>
  <si>
    <t>OOCL/COSCO(PMX)</t>
    <phoneticPr fontId="11" type="noConversion"/>
  </si>
  <si>
    <t>069W</t>
  </si>
  <si>
    <t>KHI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</si>
  <si>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</si>
  <si>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</si>
  <si>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</si>
  <si>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56" type="noConversion"/>
  </si>
  <si>
    <t>477E</t>
  </si>
  <si>
    <t>ACACIA LIBRA</t>
    <phoneticPr fontId="11" type="noConversion"/>
  </si>
  <si>
    <t>476E</t>
  </si>
  <si>
    <t>475E</t>
  </si>
  <si>
    <t>SIF(CJM2)</t>
    <phoneticPr fontId="11" type="noConversion"/>
  </si>
  <si>
    <t>474E</t>
    <phoneticPr fontId="56" type="noConversion"/>
  </si>
  <si>
    <t>2219E</t>
  </si>
  <si>
    <t>COSCO(AK12)/csc</t>
    <phoneticPr fontId="11" type="noConversion"/>
  </si>
  <si>
    <t>374E</t>
  </si>
  <si>
    <t>BAL BRIGHT</t>
    <phoneticPr fontId="11" type="noConversion"/>
  </si>
  <si>
    <t>373E</t>
  </si>
  <si>
    <t>372E</t>
  </si>
  <si>
    <t>371E</t>
  </si>
  <si>
    <t>SIF(CJM1)</t>
    <phoneticPr fontId="11" type="noConversion"/>
  </si>
  <si>
    <t>370E</t>
  </si>
  <si>
    <t>EASLINE OSAKA</t>
    <phoneticPr fontId="11" type="noConversion"/>
  </si>
  <si>
    <t>EAS(SPX1)/SNL(sk3)</t>
    <phoneticPr fontId="11" type="noConversion"/>
  </si>
  <si>
    <t>BUSAN</t>
    <phoneticPr fontId="11" type="noConversion"/>
  </si>
  <si>
    <t>QIYUNHE</t>
  </si>
  <si>
    <t>EAS(AK6)/COSCO(AK6)</t>
    <phoneticPr fontId="11" type="noConversion"/>
  </si>
  <si>
    <t>EAS(CJ1)</t>
    <phoneticPr fontId="11" type="noConversion"/>
  </si>
  <si>
    <t>120E</t>
  </si>
  <si>
    <t>DONGJIN CONTINENTAL</t>
    <phoneticPr fontId="11" type="noConversion"/>
  </si>
  <si>
    <t>118E</t>
  </si>
  <si>
    <t>117E</t>
  </si>
  <si>
    <t>EAS(NCS)</t>
    <phoneticPr fontId="11" type="noConversion"/>
  </si>
  <si>
    <t>116E</t>
  </si>
  <si>
    <t>HALCYON</t>
  </si>
  <si>
    <t>WES SINA</t>
  </si>
  <si>
    <t>SNL(SNG7)</t>
    <phoneticPr fontId="11" type="noConversion"/>
  </si>
  <si>
    <t>NAGOYA</t>
    <phoneticPr fontId="11" type="noConversion"/>
  </si>
  <si>
    <t>ISARA BHUM</t>
  </si>
  <si>
    <t>SINOTRANS DALIAN</t>
  </si>
  <si>
    <t>SNL(SNG5)</t>
    <phoneticPr fontId="11" type="noConversion"/>
  </si>
  <si>
    <t>SNL(SNG2)/cosco</t>
    <phoneticPr fontId="11" type="noConversion"/>
  </si>
  <si>
    <t>SINOTRANS SHANGHAI</t>
  </si>
  <si>
    <t>SNL/COSCO(SKT7)</t>
    <phoneticPr fontId="11" type="noConversion"/>
  </si>
  <si>
    <t>TOKYO</t>
    <phoneticPr fontId="11" type="noConversion"/>
  </si>
  <si>
    <t>XIN HAI KOU</t>
  </si>
  <si>
    <t>SNL/COSCO(SKT5)</t>
    <phoneticPr fontId="11" type="noConversion"/>
  </si>
  <si>
    <t>QING YUN HE</t>
  </si>
  <si>
    <t> IBN AL ABBAR</t>
  </si>
  <si>
    <t>SNL/COSCO(SKT2)</t>
    <phoneticPr fontId="11" type="noConversion"/>
  </si>
  <si>
    <t>2217N</t>
  </si>
  <si>
    <t>GLORY GUANZHOU</t>
    <phoneticPr fontId="11" type="noConversion"/>
  </si>
  <si>
    <t>2216N</t>
  </si>
  <si>
    <t>GLORY ZHENDONG</t>
  </si>
  <si>
    <t>2215N</t>
  </si>
  <si>
    <t>2214N</t>
  </si>
  <si>
    <t>HASCO(U6)</t>
    <phoneticPr fontId="11" type="noConversion"/>
  </si>
  <si>
    <t>2213N</t>
    <phoneticPr fontId="11" type="noConversion"/>
  </si>
  <si>
    <t>HAKATA</t>
    <phoneticPr fontId="11" type="noConversion"/>
  </si>
  <si>
    <t>SITC TIANJIN</t>
  </si>
  <si>
    <t>SINOTRANS OSAKA</t>
  </si>
  <si>
    <t>SNL(SKY1)</t>
    <phoneticPr fontId="11" type="noConversion"/>
  </si>
  <si>
    <t>MOJI</t>
    <phoneticPr fontId="11" type="noConversion"/>
  </si>
  <si>
    <t>SNL(SKS7)/COSCO(SKS6)</t>
    <phoneticPr fontId="56" type="noConversion"/>
  </si>
  <si>
    <t>FEI YUN HE</t>
  </si>
  <si>
    <t>SNL(SKS7)/COSCO(SKS6)</t>
    <phoneticPr fontId="11" type="noConversion"/>
  </si>
  <si>
    <t>OSAKA</t>
    <phoneticPr fontId="11" type="noConversion"/>
  </si>
  <si>
    <t>SNL/COSCO(SKS2)</t>
    <phoneticPr fontId="56" type="noConversion"/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</si>
  <si>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</si>
  <si>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</si>
  <si>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</si>
  <si>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</si>
  <si>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CMA(PEX2)
COSCO(CAX1) HAMSUD(ASCA)</t>
    <phoneticPr fontId="11" type="noConversion"/>
  </si>
  <si>
    <t>CAUCEDO</t>
    <phoneticPr fontId="11" type="noConversion"/>
  </si>
  <si>
    <t>0AABZW</t>
  </si>
  <si>
    <t>CMA CGM RODOLPHE</t>
  </si>
  <si>
    <t>82048W</t>
  </si>
  <si>
    <t>EVER LIVING</t>
  </si>
  <si>
    <t>COSCO(ESA)
CMA(SEAS1)
OOCL(TLA1)</t>
    <phoneticPr fontId="11" type="noConversion"/>
  </si>
  <si>
    <t>80052W</t>
  </si>
  <si>
    <t>RIO GRANDE</t>
    <phoneticPr fontId="11" type="noConversion"/>
  </si>
  <si>
    <t>FI216A</t>
    <phoneticPr fontId="11" type="noConversion"/>
  </si>
  <si>
    <t>MSC ABIDJAN</t>
    <phoneticPr fontId="11" type="noConversion"/>
  </si>
  <si>
    <t>SEASPAN FALCON</t>
    <phoneticPr fontId="11" type="noConversion"/>
  </si>
  <si>
    <t>2214W</t>
    <phoneticPr fontId="11" type="noConversion"/>
  </si>
  <si>
    <t>CZECH</t>
    <phoneticPr fontId="11" type="noConversion"/>
  </si>
  <si>
    <t>ONE(SX1)</t>
    <phoneticPr fontId="11" type="noConversion"/>
  </si>
  <si>
    <t>FI213A</t>
    <phoneticPr fontId="11" type="noConversion"/>
  </si>
  <si>
    <t>MSC DESIREE</t>
    <phoneticPr fontId="11" type="noConversion"/>
  </si>
  <si>
    <t>SANTOS</t>
    <phoneticPr fontId="11" type="noConversion"/>
  </si>
  <si>
    <t>VIA  MANZANILLO</t>
    <phoneticPr fontId="11" type="noConversion"/>
  </si>
  <si>
    <t>MOL BENEFACTOR</t>
    <phoneticPr fontId="11" type="noConversion"/>
  </si>
  <si>
    <t>SEASPSN BRIGHTNESS</t>
    <phoneticPr fontId="11" type="noConversion"/>
  </si>
  <si>
    <t>2215E</t>
    <phoneticPr fontId="11" type="noConversion"/>
  </si>
  <si>
    <t>CAUTIN</t>
    <phoneticPr fontId="11" type="noConversion"/>
  </si>
  <si>
    <t>ONE(ALX1)</t>
    <phoneticPr fontId="11" type="noConversion"/>
  </si>
  <si>
    <t>NO VESSEL</t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</si>
  <si>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</si>
  <si>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</si>
  <si>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</si>
  <si>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0572-059E</t>
  </si>
  <si>
    <t>0571-048E</t>
  </si>
  <si>
    <t>0570-056E</t>
  </si>
  <si>
    <t>0569-050E</t>
  </si>
  <si>
    <t>EMC/ COSCO(WSA)
CMA(ACSA3)/YML(SA4)/WHL(WSA)</t>
    <phoneticPr fontId="11" type="noConversion"/>
  </si>
  <si>
    <t>BUE</t>
    <phoneticPr fontId="11" type="noConversion"/>
  </si>
  <si>
    <t>BUENAVENTURA</t>
    <phoneticPr fontId="11" type="noConversion"/>
  </si>
  <si>
    <t>EMC/COSCO(WSA2)/YML(SA6)/WHL(ASA)</t>
    <phoneticPr fontId="11" type="noConversion"/>
  </si>
  <si>
    <t>GUAYAQUIL</t>
  </si>
  <si>
    <t>GUAYAQUIL</t>
    <phoneticPr fontId="11" type="noConversion"/>
  </si>
  <si>
    <t>CALLAO</t>
    <phoneticPr fontId="11" type="noConversion"/>
  </si>
  <si>
    <t>217E</t>
  </si>
  <si>
    <t>MAERSK SARAT</t>
  </si>
  <si>
    <t>216E</t>
  </si>
  <si>
    <t>SAN FELIX</t>
    <phoneticPr fontId="56" type="noConversion"/>
  </si>
  <si>
    <t>215E</t>
  </si>
  <si>
    <t>MAERSK SAVANNAH </t>
  </si>
  <si>
    <t>214E</t>
  </si>
  <si>
    <t>MAERSK SALINA</t>
  </si>
  <si>
    <t>HAMSUD(ASPA3)</t>
    <phoneticPr fontId="11" type="noConversion"/>
  </si>
  <si>
    <t>MAERSK SALALAH</t>
  </si>
  <si>
    <t>SAN ANTONIO</t>
    <phoneticPr fontId="11" type="noConversion"/>
  </si>
  <si>
    <t>SEASPAN OCEANIA</t>
  </si>
  <si>
    <t>152E</t>
  </si>
  <si>
    <t>CSCL ASIA</t>
  </si>
  <si>
    <t>069E</t>
  </si>
  <si>
    <t>COSCO PRINCE RUPERT</t>
  </si>
  <si>
    <t>082E</t>
  </si>
  <si>
    <t>XIN FEI ZHOU</t>
  </si>
  <si>
    <t>141E</t>
  </si>
  <si>
    <t>XIN CHONG QING</t>
  </si>
  <si>
    <t>COSCO(WSA3)
OOCL(TLP1)</t>
    <phoneticPr fontId="11" type="noConversion"/>
  </si>
  <si>
    <t>XIN OU ZHOU</t>
  </si>
  <si>
    <t>243S</t>
  </si>
  <si>
    <t>BERNHARD SCHULTE</t>
  </si>
  <si>
    <t>082S</t>
  </si>
  <si>
    <t>NYK FUTAGO</t>
  </si>
  <si>
    <t>GRASMERE MAERSK</t>
  </si>
  <si>
    <t>164S</t>
  </si>
  <si>
    <t>NAVIOS MIAMI</t>
  </si>
  <si>
    <t>COSCO/OOCL(JKN)
ONE(NZJ)</t>
    <phoneticPr fontId="11" type="noConversion"/>
  </si>
  <si>
    <t>BRI</t>
    <phoneticPr fontId="11" type="noConversion"/>
  </si>
  <si>
    <t>145S</t>
  </si>
  <si>
    <t>XIN DA LIAN</t>
  </si>
  <si>
    <t>CMA CGM BELLINI</t>
  </si>
  <si>
    <t>124S</t>
  </si>
  <si>
    <t>E.R. SWEDEN</t>
  </si>
  <si>
    <t>123S</t>
  </si>
  <si>
    <t>E.R. DENMARK</t>
  </si>
  <si>
    <t>079S</t>
  </si>
  <si>
    <t>APL SCOTLAND</t>
  </si>
  <si>
    <t>COSCO/OOCL(A3N)</t>
    <phoneticPr fontId="11" type="noConversion"/>
  </si>
  <si>
    <t>OOCL SHANGHAI</t>
  </si>
  <si>
    <t>MEL</t>
    <phoneticPr fontId="11" type="noConversion"/>
  </si>
  <si>
    <t>059S</t>
  </si>
  <si>
    <t>ANL GIPPSLAND</t>
  </si>
  <si>
    <t>COSCO/OOCL(A3C)</t>
    <phoneticPr fontId="11" type="noConversion"/>
  </si>
  <si>
    <t>SYD</t>
    <phoneticPr fontId="11" type="noConversion"/>
  </si>
  <si>
    <t>217S</t>
  </si>
  <si>
    <t>CCNI ARAUCO </t>
  </si>
  <si>
    <t>CEZANNE </t>
  </si>
  <si>
    <t>MAERSK TAIKUNG </t>
  </si>
  <si>
    <t>CMA (SHAKA2)/ MAERSK (SAF1)</t>
    <phoneticPr fontId="11" type="noConversion"/>
  </si>
  <si>
    <t>SAN CHRISTOBAL </t>
  </si>
  <si>
    <t>PORT LOUIS</t>
    <phoneticPr fontId="11" type="noConversion"/>
  </si>
  <si>
    <t>PORT LOUIS</t>
    <phoneticPr fontId="61" type="noConversion"/>
  </si>
  <si>
    <t>073W</t>
  </si>
  <si>
    <t>NAVIOS DESTINY</t>
  </si>
  <si>
    <t>108W</t>
  </si>
  <si>
    <t>VULPECULA</t>
  </si>
  <si>
    <t>NYK FURANO</t>
  </si>
  <si>
    <t>OOCL(WAF3)</t>
    <phoneticPr fontId="11" type="noConversion"/>
  </si>
  <si>
    <t>TEMA</t>
    <phoneticPr fontId="11" type="noConversion"/>
  </si>
  <si>
    <t>TEMA</t>
  </si>
  <si>
    <t>119W</t>
  </si>
  <si>
    <t>ALEXANDRIA BRIDGE</t>
  </si>
  <si>
    <t>SEASPAN DUBAI</t>
  </si>
  <si>
    <t>EXPRESS BLACK SEA</t>
  </si>
  <si>
    <t>OOCL(WAF1)</t>
    <phoneticPr fontId="11" type="noConversion"/>
  </si>
  <si>
    <t>SEASPAN KYOTO</t>
  </si>
  <si>
    <t>LAGOS</t>
    <phoneticPr fontId="11" type="noConversion"/>
  </si>
  <si>
    <t>APAPA,LAGOS</t>
  </si>
  <si>
    <t>22009W</t>
  </si>
  <si>
    <t>OOCL(SAF3)</t>
    <phoneticPr fontId="11" type="noConversion"/>
  </si>
  <si>
    <t>DURBAN</t>
    <phoneticPr fontId="11" type="noConversion"/>
  </si>
  <si>
    <t>215W</t>
  </si>
  <si>
    <t>MAERSK BENTONVILLE</t>
  </si>
  <si>
    <t>147W</t>
  </si>
  <si>
    <t>OOCL(EAX1)</t>
    <phoneticPr fontId="11" type="noConversion"/>
  </si>
  <si>
    <t>CELSIUS BOSTON</t>
  </si>
  <si>
    <t>MOMBASA</t>
    <phoneticPr fontId="11" type="noConversion"/>
  </si>
  <si>
    <t>EVER DIADEM</t>
  </si>
  <si>
    <t>006W</t>
  </si>
  <si>
    <t>KOTA LAYANG</t>
  </si>
  <si>
    <t>X-PRESS KILIMANJARO</t>
  </si>
  <si>
    <t>04IBXW</t>
  </si>
  <si>
    <t>OOCL(EAX3)</t>
    <phoneticPr fontId="11" type="noConversion"/>
  </si>
  <si>
    <t>04IBVW</t>
  </si>
  <si>
    <t>CMA CGM JAMAICA</t>
  </si>
  <si>
    <t>DAR ES SALAAM</t>
    <phoneticPr fontId="11" type="noConversion"/>
  </si>
  <si>
    <t>0267-058S</t>
  </si>
  <si>
    <t>EVER BEADY</t>
  </si>
  <si>
    <t>0266-002S</t>
  </si>
  <si>
    <t>EVER CONFORM</t>
  </si>
  <si>
    <t>0264-003S</t>
  </si>
  <si>
    <t>EVER OATH</t>
  </si>
  <si>
    <t>EMC(CIT)</t>
    <phoneticPr fontId="11" type="noConversion"/>
  </si>
  <si>
    <t>0262-057S</t>
  </si>
  <si>
    <t>SEMARANG</t>
    <phoneticPr fontId="11" type="noConversion"/>
  </si>
  <si>
    <t>217W</t>
  </si>
  <si>
    <t>AS SOPHIA</t>
  </si>
  <si>
    <t>216W</t>
  </si>
  <si>
    <t>GREEN ACE </t>
  </si>
  <si>
    <t>HANSA BREITENBURG</t>
  </si>
  <si>
    <t>B TRADER </t>
  </si>
  <si>
    <t>MCC/BENLINE(IA5)</t>
    <phoneticPr fontId="11" type="noConversion"/>
  </si>
  <si>
    <t>TRIESTE TRADER</t>
  </si>
  <si>
    <t>YANGON(MIIT)</t>
    <phoneticPr fontId="11" type="noConversion"/>
  </si>
  <si>
    <t>0025S</t>
  </si>
  <si>
    <t>FITZ ROY</t>
  </si>
  <si>
    <t>0003S</t>
  </si>
  <si>
    <t>KIMOLOS TRADER</t>
  </si>
  <si>
    <t>0122S</t>
  </si>
  <si>
    <t>0024S</t>
  </si>
  <si>
    <t>HMM/KMTC(TTP)</t>
    <phoneticPr fontId="11" type="noConversion"/>
  </si>
  <si>
    <t>0002S</t>
  </si>
  <si>
    <t>MANILA(S)</t>
    <phoneticPr fontId="11" type="noConversion"/>
  </si>
  <si>
    <t>SITC SHIDAO</t>
  </si>
  <si>
    <t>2210S</t>
  </si>
  <si>
    <t>SITC QINGDAO</t>
  </si>
  <si>
    <t>SITC(CJV6)</t>
    <phoneticPr fontId="11" type="noConversion"/>
  </si>
  <si>
    <t>DANANG</t>
    <phoneticPr fontId="11" type="noConversion"/>
  </si>
  <si>
    <t>DANANG</t>
    <phoneticPr fontId="56" type="noConversion"/>
  </si>
  <si>
    <t>SITC TOKUYAMA</t>
  </si>
  <si>
    <t>SITC DALIAN</t>
  </si>
  <si>
    <t>SITC QINZHOU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</si>
  <si>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</si>
  <si>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</si>
  <si>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</si>
  <si>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SITC HAINAN</t>
  </si>
  <si>
    <t>SITC ZHEJIANG</t>
  </si>
  <si>
    <t>SITC HEBEI</t>
  </si>
  <si>
    <t>SITC(CKV)</t>
    <phoneticPr fontId="11" type="noConversion"/>
  </si>
  <si>
    <t>SITC SHANDONG</t>
  </si>
  <si>
    <t>SITC KAWASAKI</t>
  </si>
  <si>
    <t>SITC GUANGDONG</t>
  </si>
  <si>
    <t>SITC(CKV2)</t>
    <phoneticPr fontId="11" type="noConversion"/>
  </si>
  <si>
    <t>HCM</t>
    <phoneticPr fontId="11" type="noConversion"/>
  </si>
  <si>
    <t>SITC LIAONING</t>
  </si>
  <si>
    <t>SITC JIADE</t>
  </si>
  <si>
    <t>SITC JAKARTA</t>
  </si>
  <si>
    <t>SITC KANTO</t>
  </si>
  <si>
    <t>SITC(VTX1)</t>
    <phoneticPr fontId="11" type="noConversion"/>
  </si>
  <si>
    <t>SITC(VTX2)</t>
    <phoneticPr fontId="11" type="noConversion"/>
  </si>
  <si>
    <t xml:space="preserve"> </t>
    <phoneticPr fontId="66" type="noConversion"/>
  </si>
  <si>
    <t>292S</t>
    <phoneticPr fontId="11" type="noConversion"/>
  </si>
  <si>
    <t>220S</t>
  </si>
  <si>
    <t xml:space="preserve">RATANA THIDA </t>
  </si>
  <si>
    <t>284S</t>
    <phoneticPr fontId="11" type="noConversion"/>
  </si>
  <si>
    <t>347S</t>
  </si>
  <si>
    <t>ITHA BHUM</t>
  </si>
  <si>
    <t>0RK2FS</t>
    <phoneticPr fontId="11" type="noConversion"/>
  </si>
  <si>
    <t>009S</t>
  </si>
  <si>
    <t>KHUNA BHUM</t>
  </si>
  <si>
    <t>RCL(RBC)</t>
    <phoneticPr fontId="11" type="noConversion"/>
  </si>
  <si>
    <t>351S</t>
  </si>
  <si>
    <t>SIRI BHUM</t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</si>
  <si>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</si>
  <si>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</si>
  <si>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</si>
  <si>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</si>
  <si>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1867-062S</t>
  </si>
  <si>
    <t>EVER BLISS</t>
  </si>
  <si>
    <t>1866-035S</t>
  </si>
  <si>
    <t>EVER BEING</t>
  </si>
  <si>
    <t>1864-027S</t>
  </si>
  <si>
    <t>EVER BLINK</t>
  </si>
  <si>
    <t>1863-061S</t>
  </si>
  <si>
    <t>EMC(NSB)</t>
    <phoneticPr fontId="11" type="noConversion"/>
  </si>
  <si>
    <t>1862-034S</t>
  </si>
  <si>
    <t>BELAWAN</t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</si>
  <si>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</si>
  <si>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</si>
  <si>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</si>
  <si>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KMTC XIAMEN</t>
  </si>
  <si>
    <t>KMTC SHANGHAI</t>
  </si>
  <si>
    <t>KMTC DALIAN</t>
  </si>
  <si>
    <t>KMTC(CKI/S)</t>
  </si>
  <si>
    <t>JKT</t>
    <phoneticPr fontId="11" type="noConversion"/>
  </si>
  <si>
    <t>VLADIVOSTOK</t>
  </si>
  <si>
    <t>KMTC PENANG</t>
  </si>
  <si>
    <t>KMTC SEOUL</t>
  </si>
  <si>
    <t>VASI MOON</t>
  </si>
  <si>
    <t>KMTC(ANX)</t>
    <phoneticPr fontId="11" type="noConversion"/>
  </si>
  <si>
    <t>KMTC SHENZHEN</t>
  </si>
  <si>
    <t>KMTC SURABAYA</t>
  </si>
  <si>
    <t>KMTC(KMSK)</t>
    <phoneticPr fontId="11" type="noConversion"/>
  </si>
  <si>
    <t>KMTC YOKOHAMA</t>
  </si>
  <si>
    <t>BELMONTE EXPRESS</t>
  </si>
  <si>
    <t>22003S</t>
  </si>
  <si>
    <t>TS TAICHUNG</t>
  </si>
  <si>
    <t>SITC LICHENG</t>
  </si>
  <si>
    <t>KMTC(KCM)</t>
    <phoneticPr fontId="11" type="noConversion"/>
  </si>
  <si>
    <t>PKG(N)</t>
    <phoneticPr fontId="11" type="noConversion"/>
  </si>
  <si>
    <t>GLORY OCEAN</t>
    <phoneticPr fontId="11" type="noConversion"/>
  </si>
  <si>
    <t>HASCO(STW2)</t>
    <phoneticPr fontId="11" type="noConversion"/>
  </si>
  <si>
    <t>2213S</t>
    <phoneticPr fontId="56" type="noConversion"/>
  </si>
  <si>
    <t>KEELUNG</t>
    <phoneticPr fontId="11" type="noConversion"/>
  </si>
  <si>
    <t>KEELUNG/KAOHSIUNG/TAICHUNG</t>
  </si>
  <si>
    <t>HONGKONG</t>
    <phoneticPr fontId="11" type="noConversion"/>
  </si>
  <si>
    <t>MILD JAZZ</t>
  </si>
  <si>
    <t>MILD SONATA</t>
  </si>
  <si>
    <t>MILD CHORUS</t>
  </si>
  <si>
    <t>JJ(CHH2)</t>
    <phoneticPr fontId="11" type="noConversion"/>
  </si>
  <si>
    <t>2214S</t>
    <phoneticPr fontId="11" type="noConversion"/>
  </si>
  <si>
    <t>HONGKONG</t>
  </si>
  <si>
    <t>HONGKONG &amp; TAIWAN</t>
  </si>
  <si>
    <t>BLANK</t>
  </si>
  <si>
    <t>YM WONDROUS</t>
  </si>
  <si>
    <t>YM WINNER</t>
  </si>
  <si>
    <t>ONE/YML(MD3)</t>
    <phoneticPr fontId="56" type="noConversion"/>
  </si>
  <si>
    <t>(vessel unknow）</t>
  </si>
  <si>
    <t>VIA IST</t>
    <phoneticPr fontId="56" type="noConversion"/>
  </si>
  <si>
    <t>KAV</t>
    <phoneticPr fontId="11" type="noConversion"/>
  </si>
  <si>
    <t>IST</t>
    <phoneticPr fontId="11" type="noConversion"/>
  </si>
  <si>
    <t>013W</t>
  </si>
  <si>
    <t>JUDITH SCHULTE</t>
  </si>
  <si>
    <t>JOSEPH SCHULTE</t>
  </si>
  <si>
    <t>0BXC5W</t>
  </si>
  <si>
    <t>COSCO(AEM3)
EMC(BEX)
OOCL(EM1)
CMA(BEX)</t>
    <phoneticPr fontId="56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</si>
  <si>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</si>
  <si>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</si>
  <si>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</si>
  <si>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</si>
  <si>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</si>
  <si>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</si>
  <si>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COSCO(AEU3)
EMC(NE3)
OOCL(LL2)
CMA(FAL2)</t>
    <phoneticPr fontId="56" type="noConversion"/>
  </si>
  <si>
    <t xml:space="preserve">	COSCO SHIPPING LEO</t>
  </si>
  <si>
    <t>LIM</t>
  </si>
  <si>
    <t>PIR</t>
    <phoneticPr fontId="11" type="noConversion"/>
  </si>
  <si>
    <t>ALEX(DEKHELA)</t>
    <phoneticPr fontId="11" type="noConversion"/>
  </si>
  <si>
    <t>0BEC7W</t>
  </si>
  <si>
    <t>XIN QING DAO</t>
  </si>
  <si>
    <t>COSCO(AEM6)
EMC(BEX2)
OOCL(AAS)
CMA(PHEX)</t>
    <phoneticPr fontId="56" type="noConversion"/>
  </si>
  <si>
    <t>0BEBXW</t>
  </si>
  <si>
    <t>MYNY</t>
  </si>
  <si>
    <t>KPR</t>
    <phoneticPr fontId="11" type="noConversion"/>
  </si>
  <si>
    <t>KOPER</t>
    <phoneticPr fontId="11" type="noConversion"/>
  </si>
  <si>
    <t>VIA PIR</t>
    <phoneticPr fontId="56" type="noConversion"/>
  </si>
  <si>
    <t>42039W</t>
  </si>
  <si>
    <t>THALASSA TYHI</t>
  </si>
  <si>
    <t>39024W</t>
  </si>
  <si>
    <t>COSCO(AEM1)
EMC(MD2)
OOCL(WM1)
CMA(MEX2)</t>
    <phoneticPr fontId="56" type="noConversion"/>
  </si>
  <si>
    <t>POTI</t>
    <phoneticPr fontId="11" type="noConversion"/>
  </si>
  <si>
    <t>MSC MAYA </t>
  </si>
  <si>
    <t>MSC ZOE</t>
  </si>
  <si>
    <t>SANTA CATARINA </t>
  </si>
  <si>
    <t>MSC OSCAR </t>
  </si>
  <si>
    <t>212W</t>
  </si>
  <si>
    <t>MSC MIRJAM </t>
  </si>
  <si>
    <t>MSK(AE15)</t>
    <phoneticPr fontId="11" type="noConversion"/>
  </si>
  <si>
    <t>MSC INGY</t>
  </si>
  <si>
    <t>AMB</t>
    <phoneticPr fontId="11" type="noConversion"/>
  </si>
  <si>
    <t xml:space="preserve">ISTANBUL(AMBARLI) </t>
    <phoneticPr fontId="11" type="noConversion"/>
  </si>
  <si>
    <t xml:space="preserve">HONG KONG EXPRESS
</t>
  </si>
  <si>
    <t>ONE/YML/HPL
(MD1)</t>
    <phoneticPr fontId="56" type="noConversion"/>
  </si>
  <si>
    <t xml:space="preserve">ONE MACKINAC
</t>
  </si>
  <si>
    <t>BAR</t>
    <phoneticPr fontId="11" type="noConversion"/>
  </si>
  <si>
    <t xml:space="preserve">LINAH
</t>
  </si>
  <si>
    <t xml:space="preserve">AFIF
</t>
  </si>
  <si>
    <t xml:space="preserve">SALAHUDDIN
</t>
  </si>
  <si>
    <t>ONE/YML/HPL
(MD2)</t>
    <phoneticPr fontId="56" type="noConversion"/>
  </si>
  <si>
    <t xml:space="preserve">ZEUS LUMOS
</t>
  </si>
  <si>
    <t>GOA</t>
    <phoneticPr fontId="11" type="noConversion"/>
  </si>
  <si>
    <t xml:space="preserve">GENOVA </t>
  </si>
  <si>
    <t>VIA ROTTERDAM</t>
    <phoneticPr fontId="56" type="noConversion"/>
  </si>
  <si>
    <t>TIHAMA</t>
  </si>
  <si>
    <t>AL ZUBARA</t>
  </si>
  <si>
    <t>ONE/YML/HPL
(FE2)</t>
    <phoneticPr fontId="56" type="noConversion"/>
  </si>
  <si>
    <t>LIS</t>
    <phoneticPr fontId="56" type="noConversion"/>
  </si>
  <si>
    <t>ROT</t>
    <phoneticPr fontId="11" type="noConversion"/>
  </si>
  <si>
    <t>VIA ZEEBRUGGE</t>
    <phoneticPr fontId="56" type="noConversion"/>
  </si>
  <si>
    <t>043W</t>
  </si>
  <si>
    <t>COSCO(AEU1)
EMC(NE1)
OOCL(LL1)
CMA(FAL5)</t>
    <phoneticPr fontId="56" type="noConversion"/>
  </si>
  <si>
    <t>DBL</t>
    <phoneticPr fontId="56" type="noConversion"/>
  </si>
  <si>
    <t>ZEE</t>
    <phoneticPr fontId="11" type="noConversion"/>
  </si>
  <si>
    <t>GDYNIA</t>
    <phoneticPr fontId="11" type="noConversion"/>
  </si>
  <si>
    <t>VIA HAMBURG</t>
    <phoneticPr fontId="56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</si>
  <si>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</si>
  <si>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</si>
  <si>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</si>
  <si>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</si>
  <si>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</si>
  <si>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</si>
  <si>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6" type="noConversion"/>
  </si>
  <si>
    <t>ANT</t>
    <phoneticPr fontId="11" type="noConversion"/>
  </si>
  <si>
    <t xml:space="preserve">ANTWERP </t>
    <phoneticPr fontId="11" type="noConversion"/>
  </si>
  <si>
    <t>0FLBZW</t>
  </si>
  <si>
    <t>0FLC5W</t>
  </si>
  <si>
    <t>0FLC3W</t>
  </si>
  <si>
    <t>0FLC1W</t>
  </si>
  <si>
    <t>0FLBXW</t>
  </si>
  <si>
    <t>CMA CGM JACQUES SAADE</t>
  </si>
  <si>
    <t>COSCO(AEU2)
EMC(FAL1)
OOCL(LL4)
CMA(FAL1)</t>
    <phoneticPr fontId="56" type="noConversion"/>
  </si>
  <si>
    <t>0FLBVW</t>
  </si>
  <si>
    <t>CMA CGM MONTMARTRE</t>
  </si>
  <si>
    <t>SOUTHAMPTON</t>
    <phoneticPr fontId="11" type="noConversion"/>
  </si>
  <si>
    <t>02012W</t>
  </si>
  <si>
    <t>EVER GLOBE</t>
  </si>
  <si>
    <t>01026W</t>
  </si>
  <si>
    <t>TAURUS</t>
  </si>
  <si>
    <t>00039W</t>
  </si>
  <si>
    <t>THALASSA NIKI</t>
  </si>
  <si>
    <t>99041W</t>
  </si>
  <si>
    <t>THALASSA AVRA</t>
  </si>
  <si>
    <t>98039W</t>
  </si>
  <si>
    <t>THALASSA MANA</t>
  </si>
  <si>
    <t>COSCO(AEU9)
EMC(CES)
OOCL(LL7)</t>
    <phoneticPr fontId="56" type="noConversion"/>
  </si>
  <si>
    <t>97011W</t>
  </si>
  <si>
    <t>EVER GREET</t>
  </si>
  <si>
    <t>LEH</t>
    <phoneticPr fontId="11" type="noConversion"/>
  </si>
  <si>
    <t>90004W</t>
  </si>
  <si>
    <t>89001W</t>
  </si>
  <si>
    <t>EVER A LOT</t>
  </si>
  <si>
    <t>88017W</t>
  </si>
  <si>
    <t>87018W</t>
  </si>
  <si>
    <t>86014W</t>
  </si>
  <si>
    <t>COSCO(AEU1)
EMC(NE1)
OOCL(LL6)
CMA(FAL6)</t>
    <phoneticPr fontId="56" type="noConversion"/>
  </si>
  <si>
    <t>85014W</t>
  </si>
  <si>
    <t>EVER GENTLE</t>
  </si>
  <si>
    <t>FLX</t>
    <phoneticPr fontId="11" type="noConversion"/>
  </si>
  <si>
    <t>HAMBURG</t>
  </si>
  <si>
    <t>PS: THE CARGO AND DOC WILL BE SENT TO OUR WAREHOUSE AND COMPANY BEFOR 11:00AM IN CUT OFF TIME</t>
  </si>
  <si>
    <t>APR.</t>
    <phoneticPr fontId="56" type="noConversion"/>
  </si>
  <si>
    <t xml:space="preserve">          SALLING SCHEDULE-SHANGHAI     </t>
  </si>
  <si>
    <t>168S</t>
  </si>
  <si>
    <t> COSCO HONG KONG</t>
  </si>
  <si>
    <t>050S</t>
  </si>
  <si>
    <t> XIN ZHANG ZHOU</t>
  </si>
  <si>
    <t>373S</t>
  </si>
  <si>
    <t> SEASPAN VANCOUVER</t>
  </si>
  <si>
    <t>COSCO</t>
    <phoneticPr fontId="11" type="noConversion"/>
  </si>
  <si>
    <t>152S</t>
  </si>
  <si>
    <t> OOCL KUALA LUMPUR</t>
  </si>
  <si>
    <t>4J3K</t>
    <phoneticPr fontId="11" type="noConversion"/>
  </si>
  <si>
    <t>BRISBANE</t>
    <phoneticPr fontId="11" type="noConversion"/>
  </si>
  <si>
    <t>CFS CUT OFF</t>
  </si>
  <si>
    <t>174S</t>
  </si>
  <si>
    <t> COSCO FELIXSTOWE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</si>
  <si>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</si>
  <si>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</si>
  <si>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</si>
  <si>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 xml:space="preserve"> </t>
    <phoneticPr fontId="11" type="noConversion"/>
  </si>
  <si>
    <t>SYDNEY</t>
    <phoneticPr fontId="11" type="noConversion"/>
  </si>
  <si>
    <t>CLEMENTINE MAERSK</t>
  </si>
  <si>
    <t> 216W</t>
  </si>
  <si>
    <t>MAERSK SARNIA</t>
  </si>
  <si>
    <t>ADRIAN MAERSK</t>
  </si>
  <si>
    <t>MAERSK STADELHORN</t>
  </si>
  <si>
    <t>HBS</t>
    <phoneticPr fontId="11" type="noConversion"/>
  </si>
  <si>
    <t>NORTHERN JAGUAR</t>
  </si>
  <si>
    <t>4J4K</t>
    <phoneticPr fontId="11" type="noConversion"/>
  </si>
  <si>
    <t>MIAMI</t>
    <phoneticPr fontId="11" type="noConversion"/>
  </si>
  <si>
    <t>YM WIDTH</t>
  </si>
  <si>
    <t> 034E</t>
  </si>
  <si>
    <t>YM WELLHEAD </t>
  </si>
  <si>
    <t> 018E</t>
  </si>
  <si>
    <t>MONACO BRIDGE</t>
  </si>
  <si>
    <t> 017E</t>
  </si>
  <si>
    <t>MADRID BRIDGE </t>
  </si>
  <si>
    <t>ONE</t>
    <phoneticPr fontId="11" type="noConversion"/>
  </si>
  <si>
    <t>MEISHAN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</si>
  <si>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</si>
  <si>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</si>
  <si>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COSCO ASIA</t>
  </si>
  <si>
    <t>0TUO1S1MA</t>
  </si>
  <si>
    <t> CMA CGM MEXICO</t>
  </si>
  <si>
    <t> XIN SU ZHOU</t>
  </si>
  <si>
    <t>OOCL</t>
    <phoneticPr fontId="11" type="noConversion"/>
  </si>
  <si>
    <t>0TUNTS1MA</t>
  </si>
  <si>
    <t> CMA CGM MAGELLAN</t>
  </si>
  <si>
    <t>Toronto</t>
  </si>
  <si>
    <t>Toronto</t>
    <phoneticPr fontId="11" type="noConversion"/>
  </si>
  <si>
    <t>047E</t>
  </si>
  <si>
    <t> COSCO FRANCE</t>
  </si>
  <si>
    <t>075S</t>
  </si>
  <si>
    <t> COSCO AMERICA</t>
  </si>
  <si>
    <t> COSCO SHIPPING ALPS</t>
  </si>
  <si>
    <t>051E</t>
  </si>
  <si>
    <t> COSCO ENGLAND</t>
  </si>
  <si>
    <t xml:space="preserve">CHICAGO </t>
  </si>
  <si>
    <t xml:space="preserve">CHICAGO </t>
    <phoneticPr fontId="11" type="noConversion"/>
  </si>
  <si>
    <t> COSCO SHIPPING ROSE</t>
  </si>
  <si>
    <t>0TUMNE1MA</t>
  </si>
  <si>
    <t> CMA CGM HERMES</t>
  </si>
  <si>
    <t>0TXBFE1MA</t>
  </si>
  <si>
    <t> CMA CGM PATAGONIA</t>
  </si>
  <si>
    <t>EMC</t>
    <phoneticPr fontId="11" type="noConversion"/>
  </si>
  <si>
    <t>0TXBBE1MA</t>
  </si>
  <si>
    <t> CMA CGM CASSIOPEIA</t>
  </si>
  <si>
    <t xml:space="preserve">CFS CUT OFF </t>
  </si>
  <si>
    <t>五截五开</t>
    <phoneticPr fontId="11" type="noConversion"/>
  </si>
  <si>
    <t>083E</t>
    <phoneticPr fontId="11" type="noConversion"/>
  </si>
  <si>
    <t>MOL CREATION </t>
  </si>
  <si>
    <t>ONE EAGLE</t>
  </si>
  <si>
    <t>0TXBDE1MA</t>
    <phoneticPr fontId="11" type="noConversion"/>
  </si>
  <si>
    <t>CMA CGM GREENLAND</t>
  </si>
  <si>
    <t>HMM</t>
    <phoneticPr fontId="11" type="noConversion"/>
  </si>
  <si>
    <t>59E</t>
  </si>
  <si>
    <t>ONE CONTINUITY</t>
  </si>
  <si>
    <t>二截一开</t>
  </si>
  <si>
    <t xml:space="preserve">LOS ANGELES,CA </t>
    <phoneticPr fontId="11" type="noConversion"/>
  </si>
  <si>
    <t>1242E</t>
  </si>
  <si>
    <t> EVER FINE</t>
  </si>
  <si>
    <t>1241E</t>
  </si>
  <si>
    <t> EVER FRONT</t>
  </si>
  <si>
    <t>1240E</t>
  </si>
  <si>
    <t> EVER FEAT</t>
  </si>
  <si>
    <t xml:space="preserve">EMC(HTW) </t>
  </si>
  <si>
    <t>1239E</t>
  </si>
  <si>
    <t> EVER FASHION</t>
  </si>
  <si>
    <t>一截天开</t>
  </si>
  <si>
    <t> SEASPAN HUDSON</t>
  </si>
  <si>
    <t> CMA CGM MUSCA</t>
  </si>
  <si>
    <t> APL BARCELONA</t>
  </si>
  <si>
    <t> COSCO NINGBO</t>
  </si>
  <si>
    <t>2J/1K</t>
    <phoneticPr fontId="11" type="noConversion"/>
  </si>
  <si>
    <t>CAUCEDO</t>
    <phoneticPr fontId="11" type="noConversion"/>
  </si>
  <si>
    <t> COSCO SHIPPING CAMELLIA</t>
  </si>
  <si>
    <t> OOCL CHONGQING</t>
  </si>
  <si>
    <t> EVER LIVEN</t>
  </si>
  <si>
    <t> 0568-050E</t>
  </si>
  <si>
    <t> EVER LEGEND</t>
  </si>
  <si>
    <t>2J1K</t>
    <phoneticPr fontId="11" type="noConversion"/>
  </si>
  <si>
    <t xml:space="preserve">COLON FREE ZONE </t>
    <phoneticPr fontId="11" type="noConversion"/>
  </si>
  <si>
    <t>0MHAZE1MA</t>
  </si>
  <si>
    <t> CMA CGM MUNDRA</t>
  </si>
  <si>
    <t>0MHAXE1MA</t>
  </si>
  <si>
    <t> CMA CGM MISSOURI</t>
  </si>
  <si>
    <t>0MHB3E1MA</t>
  </si>
  <si>
    <t> CMA CGM COCHIN</t>
  </si>
  <si>
    <t>0MHAVE1MA</t>
  </si>
  <si>
    <t> CMA CGM NEVADA</t>
  </si>
  <si>
    <t>CMA</t>
    <phoneticPr fontId="11" type="noConversion"/>
  </si>
  <si>
    <t> RDO ENDEAVOUR</t>
  </si>
  <si>
    <t>4j5k</t>
    <phoneticPr fontId="11" type="noConversion"/>
  </si>
  <si>
    <t>Buenaventura</t>
    <phoneticPr fontId="11" type="noConversion"/>
  </si>
  <si>
    <t>0574-061E</t>
  </si>
  <si>
    <t>EVER LIBRA</t>
  </si>
  <si>
    <t>YML</t>
    <phoneticPr fontId="11" type="noConversion"/>
  </si>
  <si>
    <t> COSCO NEW YORK</t>
  </si>
  <si>
    <t>2J2K</t>
    <phoneticPr fontId="11" type="noConversion"/>
  </si>
  <si>
    <t>SAN ANTONIO</t>
    <phoneticPr fontId="11" type="noConversion"/>
  </si>
  <si>
    <t>2J/2K</t>
    <phoneticPr fontId="11" type="noConversion"/>
  </si>
  <si>
    <t>003E</t>
  </si>
  <si>
    <t> WAN HAI 723</t>
  </si>
  <si>
    <t> KOTA CARUM</t>
  </si>
  <si>
    <t> WAN HAI 622</t>
  </si>
  <si>
    <t>005E</t>
  </si>
  <si>
    <t> WAN HAI 722</t>
  </si>
  <si>
    <t>GUAYAQUIL</t>
    <phoneticPr fontId="11" type="noConversion"/>
  </si>
  <si>
    <t>2214W</t>
  </si>
  <si>
    <t>CAPE ARTEMISIO</t>
  </si>
  <si>
    <t>5J5K</t>
    <phoneticPr fontId="11" type="noConversion"/>
  </si>
  <si>
    <t>1482-048W</t>
  </si>
  <si>
    <t>1480-052W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</si>
  <si>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</si>
  <si>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</si>
  <si>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</si>
  <si>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</si>
  <si>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</si>
  <si>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W901</t>
  </si>
  <si>
    <t>NAVIOS JASMINE</t>
  </si>
  <si>
    <t>W009</t>
  </si>
  <si>
    <t>STRAIT MAS</t>
  </si>
  <si>
    <t>W203</t>
  </si>
  <si>
    <t>BALTIC SOUTH</t>
  </si>
  <si>
    <t>W005</t>
  </si>
  <si>
    <t>MARINA VOYAGER</t>
  </si>
  <si>
    <t>WHL</t>
    <phoneticPr fontId="11" type="noConversion"/>
  </si>
  <si>
    <t>FELIXSTOWE BRIDGE</t>
  </si>
  <si>
    <t>1J6K</t>
    <phoneticPr fontId="11" type="noConversion"/>
  </si>
  <si>
    <t>NHAVA SHEVA</t>
    <phoneticPr fontId="11" type="noConversion"/>
  </si>
  <si>
    <t> LONG BEACH TRADER</t>
  </si>
  <si>
    <t> EVER URSULA</t>
  </si>
  <si>
    <t> OOCL GENOA</t>
  </si>
  <si>
    <t>COSCO/ONE</t>
    <phoneticPr fontId="11" type="noConversion"/>
  </si>
  <si>
    <t> BHUDTHI BHUM</t>
  </si>
  <si>
    <t>3J1K</t>
    <phoneticPr fontId="11" type="noConversion"/>
  </si>
  <si>
    <t>COLOMBO</t>
    <phoneticPr fontId="11" type="noConversion"/>
  </si>
  <si>
    <t> COSCO SHIPPING THAMES</t>
  </si>
  <si>
    <t> TS SYDNEY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</si>
  <si>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</si>
  <si>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</si>
  <si>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</si>
  <si>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</si>
  <si>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 YM MUTUALITY</t>
  </si>
  <si>
    <t>0107-105W</t>
  </si>
  <si>
    <t> EVER SUMMIT</t>
  </si>
  <si>
    <t>0105-055W</t>
  </si>
  <si>
    <t> EVER LUNAR</t>
  </si>
  <si>
    <t>0MD4ZW1MA</t>
  </si>
  <si>
    <t> APL ANTWERP</t>
  </si>
  <si>
    <t> YM MOBILITY</t>
  </si>
  <si>
    <t>0MD4VW1MA</t>
  </si>
  <si>
    <t>TBN167</t>
  </si>
  <si>
    <t>0MD4TW1MA</t>
  </si>
  <si>
    <t> CMA CGM FIDELIO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</si>
  <si>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</si>
  <si>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</si>
  <si>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SEAMAX WESTPORT</t>
  </si>
  <si>
    <t> OOCL BRAZIL</t>
  </si>
  <si>
    <t> COSCO THAILAND</t>
  </si>
  <si>
    <t> XIN SHANGHAI</t>
  </si>
  <si>
    <t>PATPARGANJ</t>
    <phoneticPr fontId="11" type="noConversion"/>
  </si>
  <si>
    <t>PATPARGANJ(PIPAVAV)</t>
    <phoneticPr fontId="11" type="noConversion"/>
  </si>
  <si>
    <t>092S</t>
  </si>
  <si>
    <t> COSCO HAIFA</t>
  </si>
  <si>
    <t>2J3K</t>
    <phoneticPr fontId="11" type="noConversion"/>
  </si>
  <si>
    <t>JAKARTA</t>
  </si>
  <si>
    <t>JAKARTA</t>
    <phoneticPr fontId="11" type="noConversion"/>
  </si>
  <si>
    <t>S152</t>
  </si>
  <si>
    <t> WAN HAI 510</t>
  </si>
  <si>
    <t> KMTC MUMBAI</t>
  </si>
  <si>
    <t> XIN WEN ZHOU</t>
  </si>
  <si>
    <t>0BYAVS1NC</t>
  </si>
  <si>
    <t> JACK LONDON</t>
  </si>
  <si>
    <t>CI3</t>
    <phoneticPr fontId="11" type="noConversion"/>
  </si>
  <si>
    <t>1J7K</t>
  </si>
  <si>
    <t>SINGAPORE</t>
    <phoneticPr fontId="11" type="noConversion"/>
  </si>
  <si>
    <t> CAPE FORBY</t>
  </si>
  <si>
    <t>029S</t>
  </si>
  <si>
    <t> YM CREDENTIAL</t>
  </si>
  <si>
    <t>084S</t>
  </si>
  <si>
    <t>028N</t>
  </si>
  <si>
    <t>HOCHIMINH VICT</t>
  </si>
  <si>
    <t>HOCHIMINH VICT</t>
    <phoneticPr fontId="11" type="noConversion"/>
  </si>
  <si>
    <t>WHL(JST)</t>
  </si>
  <si>
    <t>128S</t>
  </si>
  <si>
    <t> CAPE FULMAR</t>
  </si>
  <si>
    <t>S053</t>
  </si>
  <si>
    <t>187S</t>
  </si>
  <si>
    <t> KUO LUNG</t>
  </si>
  <si>
    <t>127S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</si>
  <si>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</si>
  <si>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</si>
  <si>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</si>
  <si>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</si>
  <si>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</si>
  <si>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</si>
  <si>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 xml:space="preserve"> 038W</t>
  </si>
  <si>
    <t>HONG KONG EXPRESS</t>
    <phoneticPr fontId="11" type="noConversion"/>
  </si>
  <si>
    <t>ONE MACKINAC</t>
  </si>
  <si>
    <t>PARIS EXPRESS </t>
  </si>
  <si>
    <t> 021W</t>
  </si>
  <si>
    <t>JEBEL ALI</t>
  </si>
  <si>
    <t>5J6K</t>
    <phoneticPr fontId="11" type="noConversion"/>
  </si>
  <si>
    <t>BARCELONA</t>
    <phoneticPr fontId="11" type="noConversion"/>
  </si>
  <si>
    <t>MSC</t>
    <phoneticPr fontId="11" type="noConversion"/>
  </si>
  <si>
    <t>FT216W</t>
  </si>
  <si>
    <t>MSC MAYA</t>
    <phoneticPr fontId="11" type="noConversion"/>
  </si>
  <si>
    <t>FT215W</t>
  </si>
  <si>
    <t>MSC ZOE </t>
  </si>
  <si>
    <t>FT213W</t>
  </si>
  <si>
    <t>MSC OSCAR</t>
  </si>
  <si>
    <t>FT211W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</si>
  <si>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</si>
  <si>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</si>
  <si>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</si>
  <si>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TO BE NOMINATED </t>
  </si>
  <si>
    <t> 001W</t>
  </si>
  <si>
    <t xml:space="preserve">TO BE NOMINATED </t>
    <phoneticPr fontId="11" type="noConversion"/>
  </si>
  <si>
    <t>YM WONDERLAND </t>
  </si>
  <si>
    <t>5J7K</t>
    <phoneticPr fontId="11" type="noConversion"/>
  </si>
  <si>
    <t xml:space="preserve">ISTANBUL(k) </t>
    <phoneticPr fontId="11" type="noConversion"/>
  </si>
  <si>
    <t>HMM MIR </t>
  </si>
  <si>
    <t>MOL TRUTH </t>
  </si>
  <si>
    <t xml:space="preserve"> 017W</t>
  </si>
  <si>
    <t>MOL TRUTH</t>
    <phoneticPr fontId="11" type="noConversion"/>
  </si>
  <si>
    <t> 016W</t>
  </si>
  <si>
    <t>AL MURAYKH 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</si>
  <si>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</si>
  <si>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</si>
  <si>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</si>
  <si>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</si>
  <si>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SALAHUDDIN</t>
  </si>
  <si>
    <t>AL MASHRAB</t>
  </si>
  <si>
    <t>ZEUS LUMOS </t>
  </si>
  <si>
    <t>AL JASRAH 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</si>
  <si>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</si>
  <si>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</si>
  <si>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</si>
  <si>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</si>
  <si>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</si>
  <si>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</si>
  <si>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</si>
  <si>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</si>
  <si>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0539-024W</t>
  </si>
  <si>
    <t> CSCL JUPITER</t>
  </si>
  <si>
    <t>OOCL (AAS)</t>
  </si>
  <si>
    <t>0BXC5W1MA</t>
  </si>
  <si>
    <t> CMA CGM LISA MARIE</t>
  </si>
  <si>
    <t> COSCO SHIPPING SEINE</t>
  </si>
  <si>
    <t>CMA/COSCO</t>
    <phoneticPr fontId="11" type="noConversion"/>
  </si>
  <si>
    <t>CONSTANTSA</t>
    <phoneticPr fontId="11" type="noConversion"/>
  </si>
  <si>
    <t> COSCO GLORY</t>
  </si>
  <si>
    <t> TOLEDO TRIUMPH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</si>
  <si>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</si>
  <si>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</si>
  <si>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</si>
  <si>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</si>
  <si>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0FLC3W1MA</t>
  </si>
  <si>
    <t> CMA CGM SORBONNE</t>
  </si>
  <si>
    <t>0FLC1W1MA</t>
  </si>
  <si>
    <t> CMA CGM JEAN MERMOZ</t>
  </si>
  <si>
    <t>0FLBXW1MA</t>
  </si>
  <si>
    <t> CMA CGM JACQUES SAADE</t>
  </si>
  <si>
    <t>EMC(FAL3)</t>
    <phoneticPr fontId="11" type="noConversion"/>
  </si>
  <si>
    <t>0FLBVW1MA</t>
  </si>
  <si>
    <t> CMA CGM MONTMARTRE</t>
  </si>
  <si>
    <t>3J2K</t>
    <phoneticPr fontId="11" type="noConversion"/>
  </si>
  <si>
    <t>LE HAVRE</t>
  </si>
  <si>
    <t>LE HAVRE</t>
    <phoneticPr fontId="11" type="noConversion"/>
  </si>
  <si>
    <t> OOCL JAPAN</t>
  </si>
  <si>
    <t> OOCL SCANDINAVIA</t>
  </si>
  <si>
    <t> CSCL ATLANTIC OCEAN</t>
  </si>
  <si>
    <t>0FM9ZW1MA</t>
  </si>
  <si>
    <t> CMA CGM KERGUELEN</t>
  </si>
  <si>
    <t>0FM9XW1MA</t>
  </si>
  <si>
    <t> CMA CGM GEORG FORSTER</t>
  </si>
  <si>
    <t>0FM9VW1MA</t>
  </si>
  <si>
    <t> CMA CGM VASCO DE GAMA</t>
  </si>
  <si>
    <t>0FM9TW1MA</t>
  </si>
  <si>
    <t>APL SINGAPURA</t>
  </si>
  <si>
    <t>1J2K</t>
    <phoneticPr fontId="11" type="noConversion"/>
  </si>
  <si>
    <t>Southampton</t>
  </si>
  <si>
    <t>Southampton</t>
    <phoneticPr fontId="11" type="noConversion"/>
  </si>
  <si>
    <t xml:space="preserve"> HAMBURG  </t>
  </si>
  <si>
    <t>0600-039W</t>
  </si>
  <si>
    <t> THALASSA NIKI</t>
  </si>
  <si>
    <t>1185-014W</t>
  </si>
  <si>
    <t> EVER GENTLE</t>
  </si>
  <si>
    <t>1184-002W</t>
  </si>
  <si>
    <t>EVER ALP</t>
  </si>
  <si>
    <t xml:space="preserve">HAMBURG </t>
    <phoneticPr fontId="11" type="noConversion"/>
  </si>
  <si>
    <t>(CMA/COSCO/EMC/OOCL) / (HPL/YM/ONE) / (MSK/MSC/HBS/HMM)</t>
    <phoneticPr fontId="11" type="noConversion"/>
  </si>
  <si>
    <t>Apr</t>
    <phoneticPr fontId="11" type="noConversion"/>
  </si>
  <si>
    <t xml:space="preserve">          Sailing schedule-Shenzhen   </t>
  </si>
  <si>
    <t>1881E</t>
  </si>
  <si>
    <t>1880E</t>
  </si>
  <si>
    <t>1879E</t>
  </si>
  <si>
    <t>1878E</t>
  </si>
  <si>
    <t>1877E</t>
  </si>
  <si>
    <t>1876E</t>
  </si>
  <si>
    <t>1875E</t>
    <phoneticPr fontId="11" type="noConversion"/>
  </si>
  <si>
    <t>1874E</t>
    <phoneticPr fontId="11" type="noConversion"/>
  </si>
  <si>
    <t>DATE</t>
  </si>
  <si>
    <t>CLOSING</t>
  </si>
  <si>
    <t>VESSEL</t>
    <phoneticPr fontId="11" type="noConversion"/>
  </si>
  <si>
    <t xml:space="preserve">INCHON </t>
    <phoneticPr fontId="11" type="noConversion"/>
  </si>
  <si>
    <t>ACACIA VIRGO</t>
    <phoneticPr fontId="11" type="noConversion"/>
  </si>
  <si>
    <t>2211E</t>
    <phoneticPr fontId="11" type="noConversion"/>
  </si>
  <si>
    <t>SINOKOR</t>
    <phoneticPr fontId="11" type="noConversion"/>
  </si>
  <si>
    <t>2210E</t>
    <phoneticPr fontId="11" type="noConversion"/>
  </si>
  <si>
    <t>VOYAGE</t>
    <phoneticPr fontId="11" type="noConversion"/>
  </si>
  <si>
    <t>PANCON VICTORY</t>
    <phoneticPr fontId="11" type="noConversion"/>
  </si>
  <si>
    <t>2211E</t>
  </si>
  <si>
    <t>2210E</t>
  </si>
  <si>
    <t>2209E</t>
    <phoneticPr fontId="11" type="noConversion"/>
  </si>
  <si>
    <t>PANCON</t>
    <phoneticPr fontId="11" type="noConversion"/>
  </si>
  <si>
    <t>2208E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</si>
  <si>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</si>
  <si>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</si>
  <si>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</si>
  <si>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</si>
  <si>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</si>
  <si>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</si>
  <si>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</si>
  <si>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HSD</t>
    <phoneticPr fontId="11" type="noConversion"/>
  </si>
  <si>
    <t>BRISBANE</t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</si>
  <si>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</si>
  <si>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</si>
  <si>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</si>
  <si>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</si>
  <si>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</si>
  <si>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</si>
  <si>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</si>
  <si>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</si>
  <si>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</si>
  <si>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216S</t>
    <phoneticPr fontId="11" type="noConversion"/>
  </si>
  <si>
    <t xml:space="preserve">CONTI DARWIN </t>
    <phoneticPr fontId="11" type="noConversion"/>
  </si>
  <si>
    <t>215S</t>
    <phoneticPr fontId="11" type="noConversion"/>
  </si>
  <si>
    <t>GSL VINIA</t>
    <phoneticPr fontId="11" type="noConversion"/>
  </si>
  <si>
    <t>214S</t>
    <phoneticPr fontId="11" type="noConversion"/>
  </si>
  <si>
    <t>TINA I</t>
    <phoneticPr fontId="11" type="noConversion"/>
  </si>
  <si>
    <t>MCC</t>
    <phoneticPr fontId="11" type="noConversion"/>
  </si>
  <si>
    <t>213S</t>
    <phoneticPr fontId="11" type="noConversion"/>
  </si>
  <si>
    <t>CHITTAGONG</t>
    <phoneticPr fontId="11" type="noConversion"/>
  </si>
  <si>
    <t>W332</t>
    <phoneticPr fontId="11" type="noConversion"/>
  </si>
  <si>
    <t>WAN HAI 303</t>
    <phoneticPr fontId="11" type="noConversion"/>
  </si>
  <si>
    <t>W032</t>
    <phoneticPr fontId="11" type="noConversion"/>
  </si>
  <si>
    <t>CARPATHIA</t>
    <phoneticPr fontId="11" type="noConversion"/>
  </si>
  <si>
    <t>W035</t>
    <phoneticPr fontId="11" type="noConversion"/>
  </si>
  <si>
    <t>WAN HAI 529</t>
    <phoneticPr fontId="11" type="noConversion"/>
  </si>
  <si>
    <t>W203</t>
    <phoneticPr fontId="11" type="noConversion"/>
  </si>
  <si>
    <t>KMTC JEBEL ALI</t>
    <phoneticPr fontId="11" type="noConversion"/>
  </si>
  <si>
    <t>WANHAI</t>
    <phoneticPr fontId="11" type="noConversion"/>
  </si>
  <si>
    <t>W003</t>
    <phoneticPr fontId="11" type="noConversion"/>
  </si>
  <si>
    <t>TIGER OCEAN</t>
    <phoneticPr fontId="11" type="noConversion"/>
  </si>
  <si>
    <t>0FF5LW</t>
    <phoneticPr fontId="11" type="noConversion"/>
  </si>
  <si>
    <t>CMA CGM SUTLEJ</t>
    <phoneticPr fontId="11" type="noConversion"/>
  </si>
  <si>
    <t>0FF5JW</t>
    <phoneticPr fontId="11" type="noConversion"/>
  </si>
  <si>
    <t>CMA CGM MAUPSAAANT</t>
    <phoneticPr fontId="11" type="noConversion"/>
  </si>
  <si>
    <t>0FF5HW</t>
    <phoneticPr fontId="11" type="noConversion"/>
  </si>
  <si>
    <t>CMA CGM RABELAIS</t>
    <phoneticPr fontId="11" type="noConversion"/>
  </si>
  <si>
    <t>0FF5DW</t>
    <phoneticPr fontId="11" type="noConversion"/>
  </si>
  <si>
    <t>APL OPEGON</t>
    <phoneticPr fontId="11" type="noConversion"/>
  </si>
  <si>
    <t>0FF5TW1MA</t>
    <phoneticPr fontId="11" type="noConversion"/>
  </si>
  <si>
    <t>0FF5RW1MA</t>
    <phoneticPr fontId="11" type="noConversion"/>
  </si>
  <si>
    <t>0FF5PW1MA</t>
    <phoneticPr fontId="11" type="noConversion"/>
  </si>
  <si>
    <t>KARACHI</t>
    <phoneticPr fontId="11" type="noConversion"/>
  </si>
  <si>
    <t>TSL</t>
    <phoneticPr fontId="11" type="noConversion"/>
  </si>
  <si>
    <t>RCL</t>
    <phoneticPr fontId="11" type="noConversion"/>
  </si>
  <si>
    <t>W015</t>
    <phoneticPr fontId="11" type="noConversion"/>
  </si>
  <si>
    <t>HANSA RENDSBURG</t>
    <phoneticPr fontId="11" type="noConversion"/>
  </si>
  <si>
    <t>W120</t>
    <phoneticPr fontId="11" type="noConversion"/>
  </si>
  <si>
    <t>SIMA SAHBA</t>
    <phoneticPr fontId="11" type="noConversion"/>
  </si>
  <si>
    <t>W024</t>
    <phoneticPr fontId="11" type="noConversion"/>
  </si>
  <si>
    <t>INTERASIA MOMENTUM</t>
    <phoneticPr fontId="11" type="noConversion"/>
  </si>
  <si>
    <t>W016</t>
    <phoneticPr fontId="11" type="noConversion"/>
  </si>
  <si>
    <t>WAN HAI 285</t>
    <phoneticPr fontId="11" type="noConversion"/>
  </si>
  <si>
    <t>CLOSING</t>
    <phoneticPr fontId="11" type="noConversion"/>
  </si>
  <si>
    <t>0KROPS1MA</t>
    <phoneticPr fontId="11" type="noConversion"/>
  </si>
  <si>
    <t>JONATHAN SWIFT</t>
    <phoneticPr fontId="11" type="noConversion"/>
  </si>
  <si>
    <t>0KROLS1MA</t>
    <phoneticPr fontId="11" type="noConversion"/>
  </si>
  <si>
    <t>CMA CGM CAIMEP</t>
    <phoneticPr fontId="11" type="noConversion"/>
  </si>
  <si>
    <t>0KROHS1MA</t>
    <phoneticPr fontId="11" type="noConversion"/>
  </si>
  <si>
    <t>CMA CGM PERTH</t>
    <phoneticPr fontId="11" type="noConversion"/>
  </si>
  <si>
    <t>0KRODS1MA</t>
    <phoneticPr fontId="11" type="noConversion"/>
  </si>
  <si>
    <t>QINGDAO TOWER</t>
    <phoneticPr fontId="11" type="noConversion"/>
  </si>
  <si>
    <t>MANILA</t>
    <phoneticPr fontId="11" type="noConversion"/>
  </si>
  <si>
    <t>PORT KELANG</t>
    <phoneticPr fontId="11" type="noConversion"/>
  </si>
  <si>
    <t>074S</t>
    <phoneticPr fontId="11" type="noConversion"/>
  </si>
  <si>
    <t>TIAN CHANG HE</t>
    <phoneticPr fontId="11" type="noConversion"/>
  </si>
  <si>
    <t>010S</t>
    <phoneticPr fontId="11" type="noConversion"/>
  </si>
  <si>
    <t>XIN DE TIAN JIN</t>
    <phoneticPr fontId="11" type="noConversion"/>
  </si>
  <si>
    <t>122S</t>
    <phoneticPr fontId="11" type="noConversion"/>
  </si>
  <si>
    <t>OOCL CALIFORNIA</t>
    <phoneticPr fontId="11" type="noConversion"/>
  </si>
  <si>
    <t>072S</t>
    <phoneticPr fontId="11" type="noConversion"/>
  </si>
  <si>
    <t>XIN NING BO</t>
    <phoneticPr fontId="11" type="noConversion"/>
  </si>
  <si>
    <t>2209W</t>
    <phoneticPr fontId="11" type="noConversion"/>
  </si>
  <si>
    <t>PROS HOPE</t>
    <phoneticPr fontId="11" type="noConversion"/>
  </si>
  <si>
    <t>0KROJW</t>
    <phoneticPr fontId="11" type="noConversion"/>
  </si>
  <si>
    <t>0KROFW1NC</t>
    <phoneticPr fontId="11" type="noConversion"/>
  </si>
  <si>
    <t>0KROBW1NC</t>
    <phoneticPr fontId="11" type="noConversion"/>
  </si>
  <si>
    <t>CMA CGM SYDNEY</t>
    <phoneticPr fontId="11" type="noConversion"/>
  </si>
  <si>
    <t>KMTC</t>
    <phoneticPr fontId="11" type="noConversion"/>
  </si>
  <si>
    <t>0KRO7W1NC</t>
    <phoneticPr fontId="11" type="noConversion"/>
  </si>
  <si>
    <t>CMA CGM LAPIS</t>
    <phoneticPr fontId="11" type="noConversion"/>
  </si>
  <si>
    <t>VESSEL</t>
    <phoneticPr fontId="11" type="noConversion"/>
  </si>
  <si>
    <t>JAKARTA</t>
    <phoneticPr fontId="11" type="noConversion"/>
  </si>
  <si>
    <t>2209W</t>
    <phoneticPr fontId="11" type="noConversion"/>
  </si>
  <si>
    <t>PROS HOPE</t>
    <phoneticPr fontId="11" type="noConversion"/>
  </si>
  <si>
    <t>HE JIN</t>
    <phoneticPr fontId="11" type="noConversion"/>
  </si>
  <si>
    <t>2208W</t>
    <phoneticPr fontId="11" type="noConversion"/>
  </si>
  <si>
    <t>OOCL</t>
    <phoneticPr fontId="11" type="noConversion"/>
  </si>
  <si>
    <t>2207W</t>
    <phoneticPr fontId="11" type="noConversion"/>
  </si>
  <si>
    <t>TBN</t>
    <phoneticPr fontId="11" type="noConversion"/>
  </si>
  <si>
    <t>TO BE ADVISED</t>
    <phoneticPr fontId="11" type="noConversion"/>
  </si>
  <si>
    <t>09JJFS1MA</t>
    <phoneticPr fontId="11" type="noConversion"/>
  </si>
  <si>
    <t>09JJBS1MA</t>
    <phoneticPr fontId="11" type="noConversion"/>
  </si>
  <si>
    <t>09JJ7S1MA</t>
    <phoneticPr fontId="11" type="noConversion"/>
  </si>
  <si>
    <t>CMA</t>
    <phoneticPr fontId="11" type="noConversion"/>
  </si>
  <si>
    <t>09JJ3S1MA</t>
    <phoneticPr fontId="11" type="noConversion"/>
  </si>
  <si>
    <t>HAIPHONG</t>
    <phoneticPr fontId="11" type="noConversion"/>
  </si>
  <si>
    <t>041S</t>
    <phoneticPr fontId="11" type="noConversion"/>
  </si>
  <si>
    <t>AS PAMELA</t>
    <phoneticPr fontId="11" type="noConversion"/>
  </si>
  <si>
    <t>098S</t>
    <phoneticPr fontId="11" type="noConversion"/>
  </si>
  <si>
    <t>AS PENELOPE</t>
    <phoneticPr fontId="11" type="noConversion"/>
  </si>
  <si>
    <t>146S</t>
    <phoneticPr fontId="11" type="noConversion"/>
  </si>
  <si>
    <t>ZHONG HANG SHENG</t>
    <phoneticPr fontId="11" type="noConversion"/>
  </si>
  <si>
    <t>040S</t>
    <phoneticPr fontId="11" type="noConversion"/>
  </si>
  <si>
    <t>COSCO</t>
    <phoneticPr fontId="11" type="noConversion"/>
  </si>
  <si>
    <t>011S</t>
    <phoneticPr fontId="11" type="noConversion"/>
  </si>
  <si>
    <t>NZ NINGBO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</si>
  <si>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</si>
  <si>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</si>
  <si>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</si>
  <si>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</si>
  <si>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</si>
  <si>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</si>
  <si>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</si>
  <si>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</si>
  <si>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</si>
  <si>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VESSEL</t>
    <phoneticPr fontId="11" type="noConversion"/>
  </si>
  <si>
    <t>HOCHIMINH</t>
    <phoneticPr fontId="11" type="noConversion"/>
  </si>
  <si>
    <t>TBN</t>
    <phoneticPr fontId="11" type="noConversion"/>
  </si>
  <si>
    <t>TO BE ADVISED</t>
    <phoneticPr fontId="11" type="noConversion"/>
  </si>
  <si>
    <t>0GM4ZW</t>
    <phoneticPr fontId="11" type="noConversion"/>
  </si>
  <si>
    <t>CMA CGM ZEPHYR</t>
    <phoneticPr fontId="11" type="noConversion"/>
  </si>
  <si>
    <t>OOCL</t>
    <phoneticPr fontId="11" type="noConversion"/>
  </si>
  <si>
    <t>050W</t>
    <phoneticPr fontId="11" type="noConversion"/>
  </si>
  <si>
    <t>CSCL INDIAN OCEAN</t>
    <phoneticPr fontId="11" type="noConversion"/>
  </si>
  <si>
    <t>020W</t>
    <phoneticPr fontId="11" type="noConversion"/>
  </si>
  <si>
    <t>COSCO SHIPPING PLANET</t>
    <phoneticPr fontId="11" type="noConversion"/>
  </si>
  <si>
    <t>080W</t>
    <phoneticPr fontId="11" type="noConversion"/>
  </si>
  <si>
    <t>CSCL MERCURY</t>
    <phoneticPr fontId="11" type="noConversion"/>
  </si>
  <si>
    <t>WANHAI</t>
    <phoneticPr fontId="11" type="noConversion"/>
  </si>
  <si>
    <t>021W</t>
    <phoneticPr fontId="11" type="noConversion"/>
  </si>
  <si>
    <t>COSCO SHIPPING AQUARIUS</t>
    <phoneticPr fontId="11" type="noConversion"/>
  </si>
  <si>
    <t>DUBAI/JEBEL ALI</t>
    <phoneticPr fontId="11" type="noConversion"/>
  </si>
  <si>
    <t>073S</t>
    <phoneticPr fontId="11" type="noConversion"/>
  </si>
  <si>
    <t>XIN NING BO</t>
    <phoneticPr fontId="11" type="noConversion"/>
  </si>
  <si>
    <t>074S</t>
    <phoneticPr fontId="11" type="noConversion"/>
  </si>
  <si>
    <t>TIAN CHANG HE</t>
    <phoneticPr fontId="11" type="noConversion"/>
  </si>
  <si>
    <t>010S</t>
    <phoneticPr fontId="11" type="noConversion"/>
  </si>
  <si>
    <t>XIN DE TIAN JIN</t>
    <phoneticPr fontId="11" type="noConversion"/>
  </si>
  <si>
    <t>122S</t>
    <phoneticPr fontId="11" type="noConversion"/>
  </si>
  <si>
    <t>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</si>
  <si>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</si>
  <si>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072S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</si>
  <si>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</si>
  <si>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</si>
  <si>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</si>
  <si>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</si>
  <si>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</si>
  <si>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</si>
  <si>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</si>
  <si>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</si>
  <si>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SINGAPORE</t>
    <phoneticPr fontId="11" type="noConversion"/>
  </si>
  <si>
    <t>2208S</t>
    <phoneticPr fontId="11" type="noConversion"/>
  </si>
  <si>
    <t>SITC GUANGDONG</t>
    <phoneticPr fontId="11" type="noConversion"/>
  </si>
  <si>
    <t>2206S</t>
    <phoneticPr fontId="11" type="noConversion"/>
  </si>
  <si>
    <t>SITC MACAO</t>
    <phoneticPr fontId="11" type="noConversion"/>
  </si>
  <si>
    <t>SITC</t>
    <phoneticPr fontId="11" type="noConversion"/>
  </si>
  <si>
    <t>SITC FUJIAN</t>
    <phoneticPr fontId="11" type="noConversion"/>
  </si>
  <si>
    <t>BANGKOK</t>
    <phoneticPr fontId="11" type="noConversion"/>
  </si>
  <si>
    <t>077S</t>
    <phoneticPr fontId="11" type="noConversion"/>
  </si>
  <si>
    <t>GH BORA</t>
    <phoneticPr fontId="11" type="noConversion"/>
  </si>
  <si>
    <t>916S</t>
    <phoneticPr fontId="11" type="noConversion"/>
  </si>
  <si>
    <t>XUTRA BHUM</t>
    <phoneticPr fontId="11" type="noConversion"/>
  </si>
  <si>
    <t>029S</t>
    <phoneticPr fontId="11" type="noConversion"/>
  </si>
  <si>
    <t>YM CREDENTIAL</t>
    <phoneticPr fontId="11" type="noConversion"/>
  </si>
  <si>
    <t>076S</t>
    <phoneticPr fontId="11" type="noConversion"/>
  </si>
  <si>
    <t>YML</t>
    <phoneticPr fontId="11" type="noConversion"/>
  </si>
  <si>
    <t>915S</t>
    <phoneticPr fontId="11" type="noConversion"/>
  </si>
  <si>
    <t>2209W</t>
    <phoneticPr fontId="11" type="noConversion"/>
  </si>
  <si>
    <t>PROS HOPE</t>
    <phoneticPr fontId="11" type="noConversion"/>
  </si>
  <si>
    <t>HE JIN</t>
    <phoneticPr fontId="11" type="noConversion"/>
  </si>
  <si>
    <t>2208W</t>
    <phoneticPr fontId="11" type="noConversion"/>
  </si>
  <si>
    <t>ASL</t>
    <phoneticPr fontId="11" type="noConversion"/>
  </si>
  <si>
    <t>2207W</t>
    <phoneticPr fontId="11" type="noConversion"/>
  </si>
  <si>
    <t>HONGKONG</t>
    <phoneticPr fontId="11" type="noConversion"/>
  </si>
  <si>
    <t>216S</t>
    <phoneticPr fontId="11" type="noConversion"/>
  </si>
  <si>
    <t>SALLY MAERSK</t>
    <phoneticPr fontId="11" type="noConversion"/>
  </si>
  <si>
    <t>215S</t>
    <phoneticPr fontId="11" type="noConversion"/>
  </si>
  <si>
    <t>CARSTEN MAERSK</t>
    <phoneticPr fontId="11" type="noConversion"/>
  </si>
  <si>
    <t>214S</t>
    <phoneticPr fontId="11" type="noConversion"/>
  </si>
  <si>
    <t>CHARLOTTE MAERSK</t>
    <phoneticPr fontId="11" type="noConversion"/>
  </si>
  <si>
    <t>213S</t>
    <phoneticPr fontId="11" type="noConversion"/>
  </si>
  <si>
    <t>A.P.MOLLER</t>
    <phoneticPr fontId="11" type="noConversion"/>
  </si>
  <si>
    <t>MSK</t>
    <phoneticPr fontId="11" type="noConversion"/>
  </si>
  <si>
    <t>212S</t>
    <phoneticPr fontId="11" type="noConversion"/>
  </si>
  <si>
    <t>MAERSK SHAMS</t>
    <phoneticPr fontId="11" type="noConversion"/>
  </si>
  <si>
    <t>COLON</t>
    <phoneticPr fontId="11" type="noConversion"/>
  </si>
  <si>
    <t>152E</t>
    <phoneticPr fontId="11" type="noConversion"/>
  </si>
  <si>
    <t>CSCL ASIA</t>
    <phoneticPr fontId="11" type="noConversion"/>
  </si>
  <si>
    <t>069E</t>
    <phoneticPr fontId="11" type="noConversion"/>
  </si>
  <si>
    <t>COSCO PRINCE RUPERT</t>
    <phoneticPr fontId="11" type="noConversion"/>
  </si>
  <si>
    <t>082E</t>
    <phoneticPr fontId="11" type="noConversion"/>
  </si>
  <si>
    <t>XIN FEI ZHOU</t>
    <phoneticPr fontId="11" type="noConversion"/>
  </si>
  <si>
    <t>141E</t>
    <phoneticPr fontId="11" type="noConversion"/>
  </si>
  <si>
    <t>XIN CHONG QING</t>
    <phoneticPr fontId="11" type="noConversion"/>
  </si>
  <si>
    <t>055E</t>
    <phoneticPr fontId="11" type="noConversion"/>
  </si>
  <si>
    <t>XIN OU ZHOU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</si>
  <si>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</si>
  <si>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</si>
  <si>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</si>
  <si>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</si>
  <si>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</si>
  <si>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</si>
  <si>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</si>
  <si>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</si>
  <si>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</si>
  <si>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</si>
  <si>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</si>
  <si>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</si>
  <si>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</si>
  <si>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ONE</t>
    <phoneticPr fontId="11" type="noConversion"/>
  </si>
  <si>
    <t>0037E</t>
    <phoneticPr fontId="11" type="noConversion"/>
  </si>
  <si>
    <t>ANTWERPEN EXPRESS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</si>
  <si>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</si>
  <si>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</si>
  <si>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</si>
  <si>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</si>
  <si>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</si>
  <si>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</si>
  <si>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</si>
  <si>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152E</t>
    <phoneticPr fontId="11" type="noConversion"/>
  </si>
  <si>
    <t>CSCL ASIA</t>
    <phoneticPr fontId="11" type="noConversion"/>
  </si>
  <si>
    <t>069E</t>
    <phoneticPr fontId="11" type="noConversion"/>
  </si>
  <si>
    <t>COSCO PRINCE RUPERT</t>
    <phoneticPr fontId="11" type="noConversion"/>
  </si>
  <si>
    <t>082E</t>
    <phoneticPr fontId="11" type="noConversion"/>
  </si>
  <si>
    <t>XIN FEI ZHOU</t>
    <phoneticPr fontId="11" type="noConversion"/>
  </si>
  <si>
    <t>141E</t>
    <phoneticPr fontId="11" type="noConversion"/>
  </si>
  <si>
    <t>XIN CHONG QING</t>
    <phoneticPr fontId="11" type="noConversion"/>
  </si>
  <si>
    <t>055E</t>
    <phoneticPr fontId="11" type="noConversion"/>
  </si>
  <si>
    <t>XIN OU ZHOU</t>
    <phoneticPr fontId="11" type="noConversion"/>
  </si>
  <si>
    <t>CALLAO</t>
    <phoneticPr fontId="11" type="noConversion"/>
  </si>
  <si>
    <t>2217E</t>
    <phoneticPr fontId="11" type="noConversion"/>
  </si>
  <si>
    <t>SEASPAN BREEZE</t>
    <phoneticPr fontId="11" type="noConversion"/>
  </si>
  <si>
    <t>2216E</t>
    <phoneticPr fontId="11" type="noConversion"/>
  </si>
  <si>
    <t>VALENCE</t>
    <phoneticPr fontId="11" type="noConversion"/>
  </si>
  <si>
    <t>2215E</t>
    <phoneticPr fontId="11" type="noConversion"/>
  </si>
  <si>
    <t>VALIANT</t>
    <phoneticPr fontId="11" type="noConversion"/>
  </si>
  <si>
    <t>0032E</t>
    <phoneticPr fontId="11" type="noConversion"/>
  </si>
  <si>
    <t>HYUNDAI SATURN</t>
    <phoneticPr fontId="11" type="noConversion"/>
  </si>
  <si>
    <t>ONE</t>
    <phoneticPr fontId="11" type="noConversion"/>
  </si>
  <si>
    <t>2213E</t>
    <phoneticPr fontId="11" type="noConversion"/>
  </si>
  <si>
    <t>VANTAGE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</si>
  <si>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</si>
  <si>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</si>
  <si>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</si>
  <si>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</si>
  <si>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</si>
  <si>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</si>
  <si>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</si>
  <si>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</si>
  <si>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</si>
  <si>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</si>
  <si>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0058W</t>
    <phoneticPr fontId="11" type="noConversion"/>
  </si>
  <si>
    <t>KOTA CABAR</t>
    <phoneticPr fontId="11" type="noConversion"/>
  </si>
  <si>
    <t>017W</t>
    <phoneticPr fontId="11" type="noConversion"/>
  </si>
  <si>
    <t>CARDIFF</t>
    <phoneticPr fontId="11" type="noConversion"/>
  </si>
  <si>
    <t>KURE</t>
    <phoneticPr fontId="11" type="noConversion"/>
  </si>
  <si>
    <t>082W</t>
    <phoneticPr fontId="11" type="noConversion"/>
  </si>
  <si>
    <t>TIAN XIANG HE</t>
    <phoneticPr fontId="11" type="noConversion"/>
  </si>
  <si>
    <t>COSCO</t>
    <phoneticPr fontId="11" type="noConversion"/>
  </si>
  <si>
    <t>0028W</t>
    <phoneticPr fontId="11" type="noConversion"/>
  </si>
  <si>
    <t xml:space="preserve"> KOTA PAHLAWAN</t>
    <phoneticPr fontId="11" type="noConversion"/>
  </si>
  <si>
    <t>SANTOS</t>
    <phoneticPr fontId="11" type="noConversion"/>
  </si>
  <si>
    <t>211S</t>
    <phoneticPr fontId="11" type="noConversion"/>
  </si>
  <si>
    <t>XIN CANG ZHOU</t>
    <phoneticPr fontId="11" type="noConversion"/>
  </si>
  <si>
    <t>152S</t>
    <phoneticPr fontId="11" type="noConversion"/>
  </si>
  <si>
    <t>XIN LAN ZHOU</t>
    <phoneticPr fontId="11" type="noConversion"/>
  </si>
  <si>
    <t>210S</t>
    <phoneticPr fontId="11" type="noConversion"/>
  </si>
  <si>
    <t>151S</t>
    <phoneticPr fontId="11" type="noConversion"/>
  </si>
  <si>
    <t>209S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</si>
  <si>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</si>
  <si>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</si>
  <si>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</si>
  <si>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</si>
  <si>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</si>
  <si>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</si>
  <si>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</si>
  <si>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</si>
  <si>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</si>
  <si>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</si>
  <si>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</si>
  <si>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</si>
  <si>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</si>
  <si>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</si>
  <si>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</si>
  <si>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</si>
  <si>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</si>
  <si>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</si>
  <si>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</si>
  <si>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</si>
  <si>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</si>
  <si>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</si>
  <si>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</si>
  <si>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</si>
  <si>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</si>
  <si>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</si>
  <si>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</si>
  <si>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</si>
  <si>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</si>
  <si>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</si>
  <si>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</si>
  <si>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</si>
  <si>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</si>
  <si>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</si>
  <si>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</si>
  <si>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</si>
  <si>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</si>
  <si>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</si>
  <si>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</si>
  <si>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</si>
  <si>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</si>
  <si>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</si>
  <si>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</si>
  <si>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</si>
  <si>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</si>
  <si>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</si>
  <si>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</si>
  <si>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</si>
  <si>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</si>
  <si>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</si>
  <si>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</si>
  <si>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</si>
  <si>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</si>
  <si>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</si>
  <si>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</si>
  <si>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</si>
  <si>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</si>
  <si>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</si>
  <si>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</si>
  <si>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</si>
  <si>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</si>
  <si>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</si>
  <si>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</si>
  <si>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</si>
  <si>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</si>
  <si>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EMC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</si>
  <si>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</si>
  <si>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</si>
  <si>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</si>
  <si>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046E</t>
    <phoneticPr fontId="11" type="noConversion"/>
  </si>
  <si>
    <t>CSCL SUMMER</t>
    <phoneticPr fontId="11" type="noConversion"/>
  </si>
  <si>
    <t>049E</t>
    <phoneticPr fontId="11" type="noConversion"/>
  </si>
  <si>
    <t>CMA</t>
    <phoneticPr fontId="11" type="noConversion"/>
  </si>
  <si>
    <t>CSCL SPRING</t>
    <phoneticPr fontId="11" type="noConversion"/>
  </si>
  <si>
    <t>VOYAGE</t>
    <phoneticPr fontId="11" type="noConversion"/>
  </si>
  <si>
    <t>EVER LENIENT</t>
  </si>
  <si>
    <t>EVER LIBRA</t>
    <phoneticPr fontId="11" type="noConversion"/>
  </si>
  <si>
    <t>EVER LOGIC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</si>
  <si>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</si>
  <si>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</si>
  <si>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</si>
  <si>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EVER LUCENT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</si>
  <si>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</si>
  <si>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</si>
  <si>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</si>
  <si>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</si>
  <si>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</si>
  <si>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</si>
  <si>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</si>
  <si>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</si>
  <si>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0MEC1W1MA</t>
    <phoneticPr fontId="11" type="noConversion"/>
  </si>
  <si>
    <t>CMA CGM SCANDOLA</t>
    <phoneticPr fontId="11" type="noConversion"/>
  </si>
  <si>
    <t>0MEBZW1MA</t>
    <phoneticPr fontId="11" type="noConversion"/>
  </si>
  <si>
    <t>CMA CGM HOPE</t>
    <phoneticPr fontId="11" type="noConversion"/>
  </si>
  <si>
    <t>0MEBXW1MA</t>
    <phoneticPr fontId="11" type="noConversion"/>
  </si>
  <si>
    <t>CMA CGM EVERGLADE</t>
    <phoneticPr fontId="11" type="noConversion"/>
  </si>
  <si>
    <t>039W</t>
    <phoneticPr fontId="11" type="noConversion"/>
  </si>
  <si>
    <t>OOCL MALAYSIA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</si>
  <si>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</si>
  <si>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</si>
  <si>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</si>
  <si>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</si>
  <si>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</si>
  <si>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</si>
  <si>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</si>
  <si>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</si>
  <si>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</si>
  <si>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SONGYUNHE</t>
    <phoneticPr fontId="11" type="noConversion"/>
  </si>
  <si>
    <t>2214E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</si>
  <si>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</si>
  <si>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</si>
  <si>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</si>
  <si>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</si>
  <si>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</si>
  <si>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</si>
  <si>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</si>
  <si>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</si>
  <si>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</si>
  <si>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076E</t>
    <phoneticPr fontId="11" type="noConversion"/>
  </si>
  <si>
    <t>YM UPWARD</t>
    <phoneticPr fontId="11" type="noConversion"/>
  </si>
  <si>
    <t>0099E</t>
    <phoneticPr fontId="11" type="noConversion"/>
  </si>
  <si>
    <t>HYUNDAI BRAVE</t>
    <phoneticPr fontId="11" type="noConversion"/>
  </si>
  <si>
    <t>085E</t>
    <phoneticPr fontId="11" type="noConversion"/>
  </si>
  <si>
    <t>ONE COSMOS</t>
    <phoneticPr fontId="11" type="noConversion"/>
  </si>
  <si>
    <t>0136E</t>
    <phoneticPr fontId="11" type="noConversion"/>
  </si>
  <si>
    <t>HYUNDAI TOKYO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</si>
  <si>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</si>
  <si>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</si>
  <si>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</si>
  <si>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</si>
  <si>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</si>
  <si>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</si>
  <si>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</si>
  <si>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019E</t>
    <phoneticPr fontId="11" type="noConversion"/>
  </si>
  <si>
    <t>MONTREAL</t>
    <phoneticPr fontId="11" type="noConversion"/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</si>
  <si>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</si>
  <si>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</si>
  <si>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</si>
  <si>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</si>
  <si>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</si>
  <si>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</si>
  <si>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</si>
  <si>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</si>
  <si>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</si>
  <si>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</si>
  <si>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</si>
  <si>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</si>
  <si>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</si>
  <si>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</si>
  <si>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</si>
  <si>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</si>
  <si>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</si>
  <si>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YM TOYALITY</t>
    <phoneticPr fontId="11" type="noConversion"/>
  </si>
  <si>
    <t>004E</t>
    <phoneticPr fontId="11" type="noConversion"/>
  </si>
  <si>
    <t>YM TRAVEL</t>
    <phoneticPr fontId="11" type="noConversion"/>
  </si>
  <si>
    <t>OAKLAND/SAN FRANCISCO</t>
    <phoneticPr fontId="11" type="noConversion"/>
  </si>
  <si>
    <t>0TB51E1MA</t>
    <phoneticPr fontId="11" type="noConversion"/>
  </si>
  <si>
    <t>NAVARINO</t>
    <phoneticPr fontId="11" type="noConversion"/>
  </si>
  <si>
    <t>0TB4ZE1MA</t>
    <phoneticPr fontId="11" type="noConversion"/>
  </si>
  <si>
    <t>EVER LOADING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</si>
  <si>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</si>
  <si>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</si>
  <si>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</si>
  <si>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033E</t>
    <phoneticPr fontId="11" type="noConversion"/>
  </si>
  <si>
    <t>0DBCLE1MA</t>
    <phoneticPr fontId="11" type="noConversion"/>
  </si>
  <si>
    <t>PRESIDENT EISENHOWER</t>
    <phoneticPr fontId="11" type="noConversion"/>
  </si>
  <si>
    <t>0DBCJE1MA</t>
    <phoneticPr fontId="11" type="noConversion"/>
  </si>
  <si>
    <t>PRESIDENT WILSON</t>
    <phoneticPr fontId="11" type="noConversion"/>
  </si>
  <si>
    <t>006E</t>
    <phoneticPr fontId="11" type="noConversion"/>
  </si>
  <si>
    <t>EVER FAIR</t>
    <phoneticPr fontId="11" type="noConversion"/>
  </si>
  <si>
    <t>048E</t>
    <phoneticPr fontId="11" type="noConversion"/>
  </si>
  <si>
    <t>EVER LIBERAL</t>
    <phoneticPr fontId="11" type="noConversion"/>
  </si>
  <si>
    <t>008E</t>
    <phoneticPr fontId="11" type="noConversion"/>
  </si>
  <si>
    <t>EVER FAR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</si>
  <si>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</si>
  <si>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</si>
  <si>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</si>
  <si>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</si>
  <si>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</si>
  <si>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COSCO IZMIR</t>
    <phoneticPr fontId="11" type="noConversion"/>
  </si>
  <si>
    <t>011E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</si>
  <si>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</si>
  <si>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</si>
  <si>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</si>
  <si>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</si>
  <si>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</si>
  <si>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</si>
  <si>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</si>
  <si>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</si>
  <si>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</si>
  <si>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</si>
  <si>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</si>
  <si>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</si>
  <si>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</si>
  <si>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</si>
  <si>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</si>
  <si>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</si>
  <si>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040E</t>
    <phoneticPr fontId="11" type="noConversion"/>
  </si>
  <si>
    <t>NUE4</t>
    <phoneticPr fontId="11" type="noConversion"/>
  </si>
  <si>
    <t>EVER LEADING</t>
    <phoneticPr fontId="11" type="noConversion"/>
  </si>
  <si>
    <t>ATLANTA</t>
    <phoneticPr fontId="11" type="noConversion"/>
  </si>
  <si>
    <t>0MBB9E1MA</t>
    <phoneticPr fontId="11" type="noConversion"/>
  </si>
  <si>
    <t>CMA CGM LAPEROUSE</t>
    <phoneticPr fontId="11" type="noConversion"/>
  </si>
  <si>
    <t>016E</t>
    <phoneticPr fontId="11" type="noConversion"/>
  </si>
  <si>
    <t>COSCO SAKURA</t>
    <phoneticPr fontId="11" type="noConversion"/>
  </si>
  <si>
    <t>0MBB5E1MA</t>
    <phoneticPr fontId="11" type="noConversion"/>
  </si>
  <si>
    <t>CMA CGM ARGENTINA</t>
    <phoneticPr fontId="11" type="noConversion"/>
  </si>
  <si>
    <t>NEW YORK</t>
  </si>
  <si>
    <t>017E</t>
    <phoneticPr fontId="11" type="noConversion"/>
  </si>
  <si>
    <t>ONE WREN</t>
    <phoneticPr fontId="11" type="noConversion"/>
  </si>
  <si>
    <t>ROME EXPRESS</t>
    <phoneticPr fontId="11" type="noConversion"/>
  </si>
  <si>
    <t>ANTWERPEN EXPRESS</t>
    <phoneticPr fontId="11" type="noConversion"/>
  </si>
  <si>
    <t>NEW YORK</t>
    <phoneticPr fontId="11" type="noConversion"/>
  </si>
  <si>
    <t>NORTH  AMERICAN ROUTE</t>
  </si>
  <si>
    <t>038W</t>
    <phoneticPr fontId="11" type="noConversion"/>
  </si>
  <si>
    <t>HONG KONG EXORESS</t>
    <phoneticPr fontId="11" type="noConversion"/>
  </si>
  <si>
    <t>028W</t>
    <phoneticPr fontId="11" type="noConversion"/>
  </si>
  <si>
    <t>UMM SALAL</t>
    <phoneticPr fontId="11" type="noConversion"/>
  </si>
  <si>
    <t>031W</t>
    <phoneticPr fontId="11" type="noConversion"/>
  </si>
  <si>
    <t>ONE MACKINAC</t>
    <phoneticPr fontId="11" type="noConversion"/>
  </si>
  <si>
    <t>VOYAGE</t>
    <phoneticPr fontId="11" type="noConversion"/>
  </si>
  <si>
    <t>BARCELONA</t>
    <phoneticPr fontId="11" type="noConversion"/>
  </si>
  <si>
    <t>038W</t>
    <phoneticPr fontId="11" type="noConversion"/>
  </si>
  <si>
    <t>HONG KONG EXORESS</t>
    <phoneticPr fontId="11" type="noConversion"/>
  </si>
  <si>
    <t>028W</t>
    <phoneticPr fontId="11" type="noConversion"/>
  </si>
  <si>
    <t>FJ217W</t>
    <phoneticPr fontId="11" type="noConversion"/>
  </si>
  <si>
    <t>MSC SAMAR</t>
    <phoneticPr fontId="11" type="noConversion"/>
  </si>
  <si>
    <t>FJ216W</t>
    <phoneticPr fontId="11" type="noConversion"/>
  </si>
  <si>
    <t>MSC ELOANE</t>
    <phoneticPr fontId="11" type="noConversion"/>
  </si>
  <si>
    <t>FJ215W</t>
    <phoneticPr fontId="11" type="noConversion"/>
  </si>
  <si>
    <t>MSC FEBE</t>
    <phoneticPr fontId="11" type="noConversion"/>
  </si>
  <si>
    <t>MSC</t>
    <phoneticPr fontId="11" type="noConversion"/>
  </si>
  <si>
    <t>FJ214W</t>
    <phoneticPr fontId="11" type="noConversion"/>
  </si>
  <si>
    <t>MSC NELA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</si>
  <si>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</si>
  <si>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</si>
  <si>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</si>
  <si>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</si>
  <si>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</si>
  <si>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</si>
  <si>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</si>
  <si>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</si>
  <si>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</si>
  <si>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</si>
  <si>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</si>
  <si>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</si>
  <si>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</si>
  <si>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</si>
  <si>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</si>
  <si>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</si>
  <si>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</si>
  <si>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</si>
  <si>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</si>
  <si>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</si>
  <si>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</si>
  <si>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</si>
  <si>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</si>
  <si>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</si>
  <si>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HONG KONG EXPRESS</t>
    <phoneticPr fontId="11" type="noConversion"/>
  </si>
  <si>
    <t>YML</t>
    <phoneticPr fontId="11" type="noConversion"/>
  </si>
  <si>
    <t>GENOA</t>
    <phoneticPr fontId="11" type="noConversion"/>
  </si>
  <si>
    <t>217W</t>
    <phoneticPr fontId="11" type="noConversion"/>
  </si>
  <si>
    <t>MARSEILLE MAERSK</t>
    <phoneticPr fontId="11" type="noConversion"/>
  </si>
  <si>
    <t>216W</t>
    <phoneticPr fontId="11" type="noConversion"/>
  </si>
  <si>
    <t>MOGENS MAERSK</t>
    <phoneticPr fontId="11" type="noConversion"/>
  </si>
  <si>
    <t>215W</t>
    <phoneticPr fontId="11" type="noConversion"/>
  </si>
  <si>
    <t>MAERSK MC-KINNEY M</t>
    <phoneticPr fontId="11" type="noConversion"/>
  </si>
  <si>
    <t>214W</t>
    <phoneticPr fontId="11" type="noConversion"/>
  </si>
  <si>
    <t>MARSTAL MAERSK</t>
    <phoneticPr fontId="11" type="noConversion"/>
  </si>
  <si>
    <t>MSK</t>
    <phoneticPr fontId="11" type="noConversion"/>
  </si>
  <si>
    <t>213W</t>
    <phoneticPr fontId="11" type="noConversion"/>
  </si>
  <si>
    <t>MAYVIEW MAERSK</t>
    <phoneticPr fontId="11" type="noConversion"/>
  </si>
  <si>
    <t>GDANSK</t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</si>
  <si>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</si>
  <si>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</si>
  <si>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</si>
  <si>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</si>
  <si>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</si>
  <si>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</si>
  <si>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</si>
  <si>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</si>
  <si>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949W</t>
    <phoneticPr fontId="11" type="noConversion"/>
  </si>
  <si>
    <t xml:space="preserve">MDV NIRVANA COBAIN </t>
    <phoneticPr fontId="11" type="noConversion"/>
  </si>
  <si>
    <t>019W</t>
    <phoneticPr fontId="11" type="noConversion"/>
  </si>
  <si>
    <t>COSCO SHIPPING LEO</t>
    <phoneticPr fontId="11" type="noConversion"/>
  </si>
  <si>
    <t>202W</t>
    <phoneticPr fontId="11" type="noConversion"/>
  </si>
  <si>
    <t>COSCO SHIPPING SOLAR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</si>
  <si>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</si>
  <si>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</si>
  <si>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</si>
  <si>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</si>
  <si>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</si>
  <si>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</si>
  <si>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064W</t>
    <phoneticPr fontId="11" type="noConversion"/>
  </si>
  <si>
    <t>CSOCO GLORY</t>
    <phoneticPr fontId="11" type="noConversion"/>
  </si>
  <si>
    <t>THALASSA MANA</t>
    <phoneticPr fontId="11" type="noConversion"/>
  </si>
  <si>
    <t>024W</t>
    <phoneticPr fontId="11" type="noConversion"/>
  </si>
  <si>
    <t>TOLEDO TRIUMPH</t>
    <phoneticPr fontId="11" type="noConversion"/>
  </si>
  <si>
    <t>076W</t>
    <phoneticPr fontId="11" type="noConversion"/>
  </si>
  <si>
    <t>CSCL JUPITER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</si>
  <si>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</si>
  <si>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</si>
  <si>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</si>
  <si>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EVER A LOT</t>
    <phoneticPr fontId="11" type="noConversion"/>
  </si>
  <si>
    <t>EVER GOODS</t>
    <phoneticPr fontId="11" type="noConversion"/>
  </si>
  <si>
    <t>018W</t>
    <phoneticPr fontId="11" type="noConversion"/>
  </si>
  <si>
    <t>EVER GOLDEN</t>
    <phoneticPr fontId="11" type="noConversion"/>
  </si>
  <si>
    <t>014W</t>
    <phoneticPr fontId="11" type="noConversion"/>
  </si>
  <si>
    <t>EVER GENTLE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</si>
  <si>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</si>
  <si>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</si>
  <si>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</si>
  <si>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</si>
  <si>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</si>
  <si>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</si>
  <si>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</si>
  <si>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</si>
  <si>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</si>
  <si>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</si>
  <si>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</si>
  <si>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</si>
  <si>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</si>
  <si>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</si>
  <si>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</si>
  <si>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</si>
  <si>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001W</t>
    <phoneticPr fontId="11" type="noConversion"/>
  </si>
  <si>
    <t>EVER A LOT</t>
    <phoneticPr fontId="11" type="noConversion"/>
  </si>
  <si>
    <t>EVER GOODS</t>
    <phoneticPr fontId="11" type="noConversion"/>
  </si>
  <si>
    <t>EVER GOLDEN</t>
    <phoneticPr fontId="11" type="noConversion"/>
  </si>
  <si>
    <t>014W</t>
    <phoneticPr fontId="11" type="noConversion"/>
  </si>
  <si>
    <t>EVER GENTLE</t>
    <phoneticPr fontId="11" type="noConversion"/>
  </si>
  <si>
    <t>006W</t>
    <phoneticPr fontId="11" type="noConversion"/>
  </si>
  <si>
    <t>COSCO SHIPPING GEMINI</t>
    <phoneticPr fontId="11" type="noConversion"/>
  </si>
  <si>
    <t>007W</t>
    <phoneticPr fontId="11" type="noConversion"/>
  </si>
  <si>
    <t>COSCO SHIPPING ARIES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</si>
  <si>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</si>
  <si>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</si>
  <si>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</si>
  <si>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</si>
  <si>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</si>
  <si>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</si>
  <si>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</si>
  <si>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</si>
  <si>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</si>
  <si>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</si>
  <si>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</si>
  <si>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</si>
  <si>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</si>
  <si>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</si>
  <si>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</si>
  <si>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</si>
  <si>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S251</t>
    <phoneticPr fontId="11" type="noConversion"/>
  </si>
  <si>
    <t>WAN HAI 242</t>
    <phoneticPr fontId="11" type="noConversion"/>
  </si>
  <si>
    <t>S006</t>
    <phoneticPr fontId="11" type="noConversion"/>
  </si>
  <si>
    <t>WAN HAI 287</t>
    <phoneticPr fontId="11" type="noConversion"/>
  </si>
  <si>
    <t>S322</t>
    <phoneticPr fontId="11" type="noConversion"/>
  </si>
  <si>
    <t>WAN HAI 261</t>
    <phoneticPr fontId="11" type="noConversion"/>
  </si>
  <si>
    <t>INTERASIA ADVANCE</t>
    <phoneticPr fontId="11" type="noConversion"/>
  </si>
  <si>
    <t>WHL/TSL</t>
    <phoneticPr fontId="11" type="noConversion"/>
  </si>
  <si>
    <t>S336</t>
    <phoneticPr fontId="11" type="noConversion"/>
  </si>
  <si>
    <t>WAN HAI 231</t>
    <phoneticPr fontId="11" type="noConversion"/>
  </si>
  <si>
    <t>HOCHIMIHN</t>
  </si>
  <si>
    <r>
      <t>CN</t>
    </r>
    <r>
      <rPr>
        <sz val="12"/>
        <rFont val="宋体"/>
        <family val="3"/>
        <charset val="134"/>
        <scheme val="major"/>
      </rPr>
      <t>NSS</t>
    </r>
    <phoneticPr fontId="11" type="noConversion"/>
  </si>
  <si>
    <t>BANGKOK(JST)</t>
  </si>
  <si>
    <t>S214</t>
    <phoneticPr fontId="11" type="noConversion"/>
  </si>
  <si>
    <t>WAN HAI 307</t>
    <phoneticPr fontId="11" type="noConversion"/>
  </si>
  <si>
    <t>S127</t>
    <phoneticPr fontId="11" type="noConversion"/>
  </si>
  <si>
    <t>HORAI BRIDGE</t>
    <phoneticPr fontId="11" type="noConversion"/>
  </si>
  <si>
    <t>S053</t>
    <phoneticPr fontId="11" type="noConversion"/>
  </si>
  <si>
    <t>WHITE DRAGON</t>
    <phoneticPr fontId="11" type="noConversion"/>
  </si>
  <si>
    <t>S306</t>
    <phoneticPr fontId="11" type="noConversion"/>
  </si>
  <si>
    <t>WAN HAI 171</t>
    <phoneticPr fontId="11" type="noConversion"/>
  </si>
  <si>
    <t>S376</t>
    <phoneticPr fontId="11" type="noConversion"/>
  </si>
  <si>
    <t>WAN HAI 221</t>
    <phoneticPr fontId="11" type="noConversion"/>
  </si>
  <si>
    <t xml:space="preserve">CNHKG </t>
  </si>
  <si>
    <t>HOCHIMINH (JCV)</t>
  </si>
  <si>
    <t>东南亚</t>
  </si>
  <si>
    <t>1283E</t>
    <phoneticPr fontId="11" type="noConversion"/>
  </si>
  <si>
    <t>COSCO DUBAI</t>
    <phoneticPr fontId="11" type="noConversion"/>
  </si>
  <si>
    <t>1125E</t>
    <phoneticPr fontId="11" type="noConversion"/>
  </si>
  <si>
    <t>TOKYO TRIUMPH</t>
    <phoneticPr fontId="11" type="noConversion"/>
  </si>
  <si>
    <t>047E</t>
    <phoneticPr fontId="11" type="noConversion"/>
  </si>
  <si>
    <t>COSCO HOPE</t>
    <phoneticPr fontId="11" type="noConversion"/>
  </si>
  <si>
    <t>0TULLS1MA</t>
    <phoneticPr fontId="11" type="noConversion"/>
  </si>
  <si>
    <t>CMA CGM ALEXANDER VON HUMBOLDT</t>
    <phoneticPr fontId="11" type="noConversion"/>
  </si>
  <si>
    <t>1122-006E</t>
    <phoneticPr fontId="11" type="noConversion"/>
  </si>
  <si>
    <t>EVER FORWARD</t>
    <phoneticPr fontId="11" type="noConversion"/>
  </si>
  <si>
    <t>CNYTN</t>
  </si>
  <si>
    <t>NEW YORK (OOCL/COSCO-AWE4 7/2</t>
  </si>
  <si>
    <t>058E</t>
    <phoneticPr fontId="11" type="noConversion"/>
  </si>
  <si>
    <t>YM LITTETY</t>
    <phoneticPr fontId="11" type="noConversion"/>
  </si>
  <si>
    <t>0TXABE1MA</t>
    <phoneticPr fontId="11" type="noConversion"/>
  </si>
  <si>
    <t>CMA CGM MISSISSIPPI</t>
    <phoneticPr fontId="11" type="noConversion"/>
  </si>
  <si>
    <t>0TXA9E1MA</t>
    <phoneticPr fontId="11" type="noConversion"/>
  </si>
  <si>
    <t>CMA CGM LYRA</t>
    <phoneticPr fontId="11" type="noConversion"/>
  </si>
  <si>
    <t>COSCO PORTUGAL</t>
    <phoneticPr fontId="11" type="noConversion"/>
  </si>
  <si>
    <t>018E</t>
    <phoneticPr fontId="11" type="noConversion"/>
  </si>
  <si>
    <t>COSCO SHIPPING AQUARIUS</t>
    <phoneticPr fontId="11" type="noConversion"/>
  </si>
  <si>
    <r>
      <t>LOS ANGELES(OOCL/COSCO-</t>
    </r>
    <r>
      <rPr>
        <b/>
        <sz val="12"/>
        <rFont val="宋体"/>
        <family val="3"/>
        <charset val="134"/>
        <scheme val="major"/>
      </rPr>
      <t>SEA 1/3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</si>
  <si>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2144S</t>
    <phoneticPr fontId="11" type="noConversion"/>
  </si>
  <si>
    <t>MSC CHARLE</t>
    <phoneticPr fontId="11" type="noConversion"/>
  </si>
  <si>
    <t>FI146A</t>
    <phoneticPr fontId="11" type="noConversion"/>
  </si>
  <si>
    <t>MSC CHANNE</t>
    <phoneticPr fontId="11" type="noConversion"/>
  </si>
  <si>
    <t>2143S</t>
    <phoneticPr fontId="11" type="noConversion"/>
  </si>
  <si>
    <t>SEASPAN RAPTOR</t>
    <phoneticPr fontId="11" type="noConversion"/>
  </si>
  <si>
    <t>FI144A</t>
    <phoneticPr fontId="11" type="noConversion"/>
  </si>
  <si>
    <t>MSC SARA ELENA</t>
    <phoneticPr fontId="11" type="noConversion"/>
  </si>
  <si>
    <t>HPL/ONE</t>
  </si>
  <si>
    <t>2142W</t>
    <phoneticPr fontId="11" type="noConversion"/>
  </si>
  <si>
    <t>BUENOS AIRES EXPRESS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</si>
  <si>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</si>
  <si>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</si>
  <si>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MONTEVIDEO(ONE-SX1 7/2)</t>
    <phoneticPr fontId="11" type="noConversion"/>
  </si>
  <si>
    <t>184E</t>
    <phoneticPr fontId="11" type="noConversion"/>
  </si>
  <si>
    <t>XIN CHANG SHU</t>
    <phoneticPr fontId="11" type="noConversion"/>
  </si>
  <si>
    <t>0551-059E</t>
    <phoneticPr fontId="11" type="noConversion"/>
  </si>
  <si>
    <t>EVER LIBRA</t>
    <phoneticPr fontId="11" type="noConversion"/>
  </si>
  <si>
    <t>0550-054E</t>
    <phoneticPr fontId="11" type="noConversion"/>
  </si>
  <si>
    <t>EVER LIVEN</t>
    <phoneticPr fontId="11" type="noConversion"/>
  </si>
  <si>
    <t>0549-046E</t>
    <phoneticPr fontId="11" type="noConversion"/>
  </si>
  <si>
    <t>EVER LEARNED</t>
    <phoneticPr fontId="11" type="noConversion"/>
  </si>
  <si>
    <t>YML/HPL</t>
  </si>
  <si>
    <t>150E</t>
    <phoneticPr fontId="11" type="noConversion"/>
  </si>
  <si>
    <t>XIN YA ZHOU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</si>
  <si>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</si>
  <si>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</si>
  <si>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0552-064E</t>
    <phoneticPr fontId="11" type="noConversion"/>
  </si>
  <si>
    <t>EVER SARCH</t>
    <phoneticPr fontId="11" type="noConversion"/>
  </si>
  <si>
    <t>074E</t>
    <phoneticPr fontId="11" type="noConversion"/>
  </si>
  <si>
    <t>YM UTILITY</t>
    <phoneticPr fontId="11" type="noConversion"/>
  </si>
  <si>
    <t>MANZANILLO （COSCO-WSA2-7/2)</t>
    <phoneticPr fontId="11" type="noConversion"/>
  </si>
  <si>
    <t>美洲</t>
  </si>
  <si>
    <t>FT153W</t>
  </si>
  <si>
    <t>MSC MOHA</t>
    <phoneticPr fontId="11" type="noConversion"/>
  </si>
  <si>
    <t>FT152W</t>
  </si>
  <si>
    <t>MSC ANNA</t>
    <phoneticPr fontId="11" type="noConversion"/>
  </si>
  <si>
    <t>FT151W</t>
  </si>
  <si>
    <t>MSC OLIVER</t>
    <phoneticPr fontId="11" type="noConversion"/>
  </si>
  <si>
    <t>FT150W</t>
    <phoneticPr fontId="11" type="noConversion"/>
  </si>
  <si>
    <t>MSC MAYA</t>
    <phoneticPr fontId="11" type="noConversion"/>
  </si>
  <si>
    <t>FT149W</t>
    <phoneticPr fontId="11" type="noConversion"/>
  </si>
  <si>
    <t>MSC ZOE</t>
    <phoneticPr fontId="11" type="noConversion"/>
  </si>
  <si>
    <t>Ambarli</t>
  </si>
  <si>
    <t>CNSKU</t>
  </si>
  <si>
    <t>ISTANBUL(TIGER-2/4 )</t>
  </si>
  <si>
    <t>084W</t>
    <phoneticPr fontId="11" type="noConversion"/>
  </si>
  <si>
    <t>CSCL JUMP</t>
    <phoneticPr fontId="11" type="noConversion"/>
  </si>
  <si>
    <t>042W</t>
    <phoneticPr fontId="11" type="noConversion"/>
  </si>
  <si>
    <t>OOCL FRANCE</t>
    <phoneticPr fontId="11" type="noConversion"/>
  </si>
  <si>
    <t>0518-025W</t>
    <phoneticPr fontId="11" type="noConversion"/>
  </si>
  <si>
    <t>TITAN</t>
    <phoneticPr fontId="11" type="noConversion"/>
  </si>
  <si>
    <t>0517-021W</t>
    <phoneticPr fontId="11" type="noConversion"/>
  </si>
  <si>
    <t>TEXAS THIUMPH</t>
    <phoneticPr fontId="11" type="noConversion"/>
  </si>
  <si>
    <t>COSCO</t>
    <phoneticPr fontId="11" type="noConversion"/>
  </si>
  <si>
    <t>0MEANW1MA</t>
    <phoneticPr fontId="11" type="noConversion"/>
  </si>
  <si>
    <t>CMA CGM HOPE</t>
    <phoneticPr fontId="11" type="noConversion"/>
  </si>
  <si>
    <r>
      <t>G</t>
    </r>
    <r>
      <rPr>
        <sz val="12"/>
        <rFont val="宋体"/>
        <family val="3"/>
        <charset val="134"/>
        <scheme val="major"/>
      </rPr>
      <t>ENOVA</t>
    </r>
    <phoneticPr fontId="11" type="noConversion"/>
  </si>
  <si>
    <r>
      <t>H</t>
    </r>
    <r>
      <rPr>
        <sz val="12"/>
        <rFont val="宋体"/>
        <family val="3"/>
        <charset val="134"/>
        <scheme val="major"/>
      </rPr>
      <t>KG</t>
    </r>
    <phoneticPr fontId="11" type="noConversion"/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</si>
  <si>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</si>
  <si>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081W</t>
    <phoneticPr fontId="11" type="noConversion"/>
  </si>
  <si>
    <t>COSCO FRANCH</t>
    <phoneticPr fontId="11" type="noConversion"/>
  </si>
  <si>
    <t>0FLAXW1MA</t>
    <phoneticPr fontId="11" type="noConversion"/>
  </si>
  <si>
    <t>CMA CGM PALAIS ROYAL</t>
    <phoneticPr fontId="11" type="noConversion"/>
  </si>
  <si>
    <t>046W</t>
    <phoneticPr fontId="11" type="noConversion"/>
  </si>
  <si>
    <t>CSCL PACIFIC OCEAN</t>
    <phoneticPr fontId="11" type="noConversion"/>
  </si>
  <si>
    <t>1165-011W</t>
    <phoneticPr fontId="11" type="noConversion"/>
  </si>
  <si>
    <t>EVER GOVERN</t>
    <phoneticPr fontId="11" type="noConversion"/>
  </si>
  <si>
    <t>1164-001W</t>
    <phoneticPr fontId="11" type="noConversion"/>
  </si>
  <si>
    <t>EVER AIM</t>
    <phoneticPr fontId="11" type="noConversion"/>
  </si>
  <si>
    <t>UKFXT</t>
  </si>
  <si>
    <t>FELIXSTOWE (AEU7-6/1)</t>
    <phoneticPr fontId="11" type="noConversion"/>
  </si>
  <si>
    <t>1168-015W</t>
    <phoneticPr fontId="11" type="noConversion"/>
  </si>
  <si>
    <t>EVER ITALY</t>
    <phoneticPr fontId="11" type="noConversion"/>
  </si>
  <si>
    <t>1167-012W</t>
    <phoneticPr fontId="11" type="noConversion"/>
  </si>
  <si>
    <t>EVER GLORY</t>
    <phoneticPr fontId="11" type="noConversion"/>
  </si>
  <si>
    <t>1166-012W</t>
    <phoneticPr fontId="11" type="noConversion"/>
  </si>
  <si>
    <t>EVER GIVEN</t>
    <phoneticPr fontId="11" type="noConversion"/>
  </si>
  <si>
    <t>OOCL GERMANY</t>
    <phoneticPr fontId="11" type="noConversion"/>
  </si>
  <si>
    <t>HAMBURG  (COSCO-AEU2 1/3)</t>
  </si>
  <si>
    <t>欧地非</t>
  </si>
  <si>
    <t>217W</t>
    <phoneticPr fontId="11" type="noConversion"/>
  </si>
  <si>
    <t>MAERSK SUZHOU</t>
    <phoneticPr fontId="11" type="noConversion"/>
  </si>
  <si>
    <t>MCC MANDALAY</t>
    <phoneticPr fontId="11" type="noConversion"/>
  </si>
  <si>
    <t>MAERSK XIAMEN</t>
    <phoneticPr fontId="11" type="noConversion"/>
  </si>
  <si>
    <t>MAERSK MONGLA</t>
    <phoneticPr fontId="11" type="noConversion"/>
  </si>
  <si>
    <t>MCC</t>
    <phoneticPr fontId="11" type="noConversion"/>
  </si>
  <si>
    <t>MCC YANGON</t>
    <phoneticPr fontId="11" type="noConversion"/>
  </si>
  <si>
    <t>CNNNS</t>
    <phoneticPr fontId="11" type="noConversion"/>
  </si>
  <si>
    <t>CHITTAGONG(OOCL-KTX3/COSCO-CPX)SIN/PKL中转</t>
    <phoneticPr fontId="11" type="noConversion"/>
  </si>
  <si>
    <t>W521</t>
    <phoneticPr fontId="11" type="noConversion"/>
  </si>
  <si>
    <t>WAN HAI 351</t>
    <phoneticPr fontId="11" type="noConversion"/>
  </si>
  <si>
    <t>W168</t>
    <phoneticPr fontId="11" type="noConversion"/>
  </si>
  <si>
    <t>COSCO ROTTERDAM</t>
    <phoneticPr fontId="11" type="noConversion"/>
  </si>
  <si>
    <t>W014</t>
    <phoneticPr fontId="11" type="noConversion"/>
  </si>
  <si>
    <t>LONG BEACH TRADER</t>
    <phoneticPr fontId="11" type="noConversion"/>
  </si>
  <si>
    <t>W008</t>
    <phoneticPr fontId="11" type="noConversion"/>
  </si>
  <si>
    <t>CLEMENS SCHULTE</t>
    <phoneticPr fontId="11" type="noConversion"/>
  </si>
  <si>
    <t>W208</t>
    <phoneticPr fontId="11" type="noConversion"/>
  </si>
  <si>
    <t xml:space="preserve">XIN QING DAO </t>
    <phoneticPr fontId="11" type="noConversion"/>
  </si>
  <si>
    <t>CN SKU</t>
  </si>
  <si>
    <t>KARACHI-K港(CPX) // S港（CPX3）</t>
  </si>
  <si>
    <t>006W</t>
    <phoneticPr fontId="11" type="noConversion"/>
  </si>
  <si>
    <t>SHILING</t>
    <phoneticPr fontId="11" type="noConversion"/>
  </si>
  <si>
    <t>02146W</t>
    <phoneticPr fontId="11" type="noConversion"/>
  </si>
  <si>
    <t>ACTUARIA</t>
    <phoneticPr fontId="11" type="noConversion"/>
  </si>
  <si>
    <t>061W</t>
    <phoneticPr fontId="11" type="noConversion"/>
  </si>
  <si>
    <t>YM EXPRESS</t>
    <phoneticPr fontId="11" type="noConversion"/>
  </si>
  <si>
    <t>W053</t>
    <phoneticPr fontId="11" type="noConversion"/>
  </si>
  <si>
    <t>TALASSA</t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</si>
  <si>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</si>
  <si>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W049</t>
    <phoneticPr fontId="11" type="noConversion"/>
  </si>
  <si>
    <t>DAPHNE</t>
    <phoneticPr fontId="11" type="noConversion"/>
  </si>
  <si>
    <t>W125</t>
    <phoneticPr fontId="11" type="noConversion"/>
  </si>
  <si>
    <t>ATHENS BRIDGE</t>
    <phoneticPr fontId="11" type="noConversion"/>
  </si>
  <si>
    <t>TONGVA</t>
    <phoneticPr fontId="11" type="noConversion"/>
  </si>
  <si>
    <t>INTERASIA CATALYST</t>
    <phoneticPr fontId="11" type="noConversion"/>
  </si>
  <si>
    <t>W138</t>
    <phoneticPr fontId="11" type="noConversion"/>
  </si>
  <si>
    <t>XIN WEN ZHOU</t>
    <phoneticPr fontId="11" type="noConversion"/>
  </si>
  <si>
    <t>CHENNAI (CI3)</t>
  </si>
  <si>
    <t>W581</t>
    <phoneticPr fontId="11" type="noConversion"/>
  </si>
  <si>
    <t>WAN HAI 273</t>
    <phoneticPr fontId="11" type="noConversion"/>
  </si>
  <si>
    <t>COSCO ENGLAND</t>
    <phoneticPr fontId="11" type="noConversion"/>
  </si>
  <si>
    <t>W047</t>
    <phoneticPr fontId="11" type="noConversion"/>
  </si>
  <si>
    <t>CSCL INDIAN OCEAN</t>
    <phoneticPr fontId="11" type="noConversion"/>
  </si>
  <si>
    <t>COSCO SHIPPING PLANET</t>
    <phoneticPr fontId="11" type="noConversion"/>
  </si>
  <si>
    <t>0MD3LW1NA</t>
    <phoneticPr fontId="11" type="noConversion"/>
  </si>
  <si>
    <t>CMA CGM ZEPHYR</t>
    <phoneticPr fontId="11" type="noConversion"/>
  </si>
  <si>
    <t>W243</t>
    <phoneticPr fontId="11" type="noConversion"/>
  </si>
  <si>
    <t>XIN SHANG HAI</t>
    <phoneticPr fontId="11" type="noConversion"/>
  </si>
  <si>
    <t>W036</t>
    <phoneticPr fontId="11" type="noConversion"/>
  </si>
  <si>
    <t>SPIL KARTIKA</t>
    <phoneticPr fontId="11" type="noConversion"/>
  </si>
  <si>
    <t>W108</t>
    <phoneticPr fontId="11" type="noConversion"/>
  </si>
  <si>
    <t>FELIXSTOWE BRIDGE</t>
    <phoneticPr fontId="11" type="noConversion"/>
  </si>
  <si>
    <t>INTERASIA HORIZON</t>
    <phoneticPr fontId="11" type="noConversion"/>
  </si>
  <si>
    <t>W035</t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</si>
  <si>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</si>
  <si>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</si>
  <si>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</si>
  <si>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</si>
  <si>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</si>
  <si>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102W</t>
    <phoneticPr fontId="11" type="noConversion"/>
  </si>
  <si>
    <t>BEAR MOUNTAIN BRIDGE</t>
    <phoneticPr fontId="11" type="noConversion"/>
  </si>
  <si>
    <t>072W</t>
    <phoneticPr fontId="11" type="noConversion"/>
  </si>
  <si>
    <t>KOTA LAWA</t>
    <phoneticPr fontId="11" type="noConversion"/>
  </si>
  <si>
    <t>048W</t>
    <phoneticPr fontId="11" type="noConversion"/>
  </si>
  <si>
    <t>KOTA LEKAS</t>
    <phoneticPr fontId="11" type="noConversion"/>
  </si>
  <si>
    <t>161W</t>
    <phoneticPr fontId="11" type="noConversion"/>
  </si>
  <si>
    <t>EVER DEVOTE</t>
    <phoneticPr fontId="11" type="noConversion"/>
  </si>
  <si>
    <t>112W</t>
    <phoneticPr fontId="11" type="noConversion"/>
  </si>
  <si>
    <t>NYK FUJI</t>
    <phoneticPr fontId="11" type="noConversion"/>
  </si>
  <si>
    <t>MONTEVIDEO</t>
    <phoneticPr fontId="11" type="noConversion"/>
  </si>
  <si>
    <t>CNXMN</t>
    <phoneticPr fontId="11" type="noConversion"/>
  </si>
  <si>
    <t>FA217A</t>
    <phoneticPr fontId="11" type="noConversion"/>
  </si>
  <si>
    <t>MSC CAPELLA</t>
    <phoneticPr fontId="11" type="noConversion"/>
  </si>
  <si>
    <t>2216E</t>
    <phoneticPr fontId="11" type="noConversion"/>
  </si>
  <si>
    <t>SEASPAN BELIEF</t>
    <phoneticPr fontId="11" type="noConversion"/>
  </si>
  <si>
    <t>FA215A</t>
    <phoneticPr fontId="11" type="noConversion"/>
  </si>
  <si>
    <t>MSC RUBY</t>
    <phoneticPr fontId="11" type="noConversion"/>
  </si>
  <si>
    <t>FA214A</t>
    <phoneticPr fontId="11" type="noConversion"/>
  </si>
  <si>
    <t>MSC BERYL</t>
    <phoneticPr fontId="11" type="noConversion"/>
  </si>
  <si>
    <t>ONE(ALX 2)</t>
    <phoneticPr fontId="11" type="noConversion"/>
  </si>
  <si>
    <t>SEASPAN BRAVO</t>
    <phoneticPr fontId="11" type="noConversion"/>
  </si>
  <si>
    <t>ONE(ALX2)</t>
    <phoneticPr fontId="11" type="noConversion"/>
  </si>
  <si>
    <t>2207N</t>
    <phoneticPr fontId="11" type="noConversion"/>
  </si>
  <si>
    <t>A MIZUHO</t>
    <phoneticPr fontId="11" type="noConversion"/>
  </si>
  <si>
    <t>0303N</t>
    <phoneticPr fontId="11" type="noConversion"/>
  </si>
  <si>
    <t>SINOKOR HONGKONG</t>
    <phoneticPr fontId="11" type="noConversion"/>
  </si>
  <si>
    <t>2206N</t>
    <phoneticPr fontId="11" type="noConversion"/>
  </si>
  <si>
    <t>0302N</t>
    <phoneticPr fontId="11" type="noConversion"/>
  </si>
  <si>
    <t>HEUNG-A</t>
    <phoneticPr fontId="11" type="noConversion"/>
  </si>
  <si>
    <t>2205N</t>
    <phoneticPr fontId="11" type="noConversion"/>
  </si>
  <si>
    <t>SOUTH KOREA</t>
    <phoneticPr fontId="11" type="noConversion"/>
  </si>
  <si>
    <t>1095X</t>
    <phoneticPr fontId="11" type="noConversion"/>
  </si>
  <si>
    <t>DONG FANG XING</t>
  </si>
  <si>
    <t>1089X</t>
    <phoneticPr fontId="11" type="noConversion"/>
  </si>
  <si>
    <t xml:space="preserve">1081X </t>
    <phoneticPr fontId="11" type="noConversion"/>
  </si>
  <si>
    <t xml:space="preserve">1075X </t>
    <phoneticPr fontId="11" type="noConversion"/>
  </si>
  <si>
    <t>YML(MD2)</t>
    <phoneticPr fontId="11" type="noConversion"/>
  </si>
  <si>
    <t xml:space="preserve">1069X </t>
    <phoneticPr fontId="11" type="noConversion"/>
  </si>
  <si>
    <t xml:space="preserve">GENOVA </t>
    <phoneticPr fontId="11" type="noConversion"/>
  </si>
  <si>
    <t>OOCL(AEU1)</t>
    <phoneticPr fontId="11" type="noConversion"/>
  </si>
  <si>
    <t>空班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</si>
  <si>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</si>
  <si>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</si>
  <si>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</si>
  <si>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</si>
  <si>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846E</t>
  </si>
  <si>
    <t>NYK ISABEL</t>
  </si>
  <si>
    <t>845E</t>
  </si>
  <si>
    <t>844E</t>
  </si>
  <si>
    <t>843E</t>
  </si>
  <si>
    <t>842E</t>
  </si>
  <si>
    <t>ETA NY</t>
  </si>
  <si>
    <t>ETA LA</t>
  </si>
  <si>
    <t>CNTSN</t>
  </si>
  <si>
    <t>CHICAGO/LOS ANGELES /NY</t>
  </si>
  <si>
    <t>218W</t>
  </si>
  <si>
    <t>MARIBO MAERSK</t>
  </si>
  <si>
    <t>MAASTRICHT MAERSK</t>
  </si>
  <si>
    <t>MORTEN MAERSK</t>
  </si>
  <si>
    <t>MOSCOW MAERSK</t>
  </si>
  <si>
    <t>MAREN MAERSK</t>
  </si>
  <si>
    <t>142S</t>
  </si>
  <si>
    <t xml:space="preserve">OOCL AMERICA    </t>
  </si>
  <si>
    <t>191S</t>
  </si>
  <si>
    <t>EDO ENDEAVOUR</t>
  </si>
  <si>
    <t>空</t>
  </si>
  <si>
    <t>BEI JIANG</t>
  </si>
  <si>
    <t>NINGBO TRADER</t>
  </si>
  <si>
    <t>2209E</t>
  </si>
  <si>
    <t>010S</t>
  </si>
  <si>
    <t>XIN DE TIAN JIN</t>
  </si>
  <si>
    <t>122S</t>
  </si>
  <si>
    <t xml:space="preserve">OOCL CALIFORNIA </t>
  </si>
  <si>
    <t>270S</t>
  </si>
  <si>
    <t>SHI SHANG 18</t>
  </si>
  <si>
    <t xml:space="preserve">CSCL SPRING </t>
  </si>
  <si>
    <r>
      <t>B</t>
    </r>
    <r>
      <rPr>
        <b/>
        <sz val="12"/>
        <rFont val="Arial Unicode MS"/>
        <family val="2"/>
        <charset val="134"/>
      </rPr>
      <t>ANGKOK</t>
    </r>
  </si>
  <si>
    <t>115W</t>
  </si>
  <si>
    <t xml:space="preserve">SEAMAX STRATFORD </t>
  </si>
  <si>
    <t>095W</t>
  </si>
  <si>
    <t xml:space="preserve">OOCL LUXEMBOURG </t>
  </si>
  <si>
    <t>022W  </t>
  </si>
  <si>
    <t>OOCL BRAZIL  </t>
  </si>
  <si>
    <r>
      <t>J</t>
    </r>
    <r>
      <rPr>
        <b/>
        <sz val="12"/>
        <rFont val="Arial Unicode MS"/>
        <family val="2"/>
        <charset val="134"/>
      </rPr>
      <t>AKARTA</t>
    </r>
  </si>
  <si>
    <t>077S</t>
  </si>
  <si>
    <t xml:space="preserve">GH BORA    </t>
  </si>
  <si>
    <t>916S</t>
  </si>
  <si>
    <t xml:space="preserve">XUTRA BHUM    </t>
  </si>
  <si>
    <t xml:space="preserve">YM CREDENTIAL    </t>
  </si>
  <si>
    <t>076S</t>
  </si>
  <si>
    <t>HOCHIMING</t>
  </si>
  <si>
    <t>159W</t>
  </si>
  <si>
    <t xml:space="preserve">EVER USEFUL </t>
  </si>
  <si>
    <t>228W</t>
  </si>
  <si>
    <t xml:space="preserve">WIDE ALPHA </t>
  </si>
  <si>
    <t xml:space="preserve">2214S </t>
  </si>
  <si>
    <t xml:space="preserve">LOA PEACE </t>
  </si>
  <si>
    <t xml:space="preserve">908W </t>
  </si>
  <si>
    <t xml:space="preserve">CSL SOPHIE </t>
  </si>
  <si>
    <t>SINGAPRE</t>
  </si>
  <si>
    <t xml:space="preserve">VESSEL </t>
  </si>
  <si>
    <t xml:space="preserve">COSCO SHIPPING SAGITTARIUS </t>
  </si>
  <si>
    <t xml:space="preserve">COSCO SHIPPING LIBRA </t>
  </si>
  <si>
    <t>COSCO SHIPPING LEO</t>
  </si>
  <si>
    <t xml:space="preserve">COSCO SHIPPING SOLAR 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</si>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</sst>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5" formatCode="&quot;$&quot;#,##0;[Red]\-&quot;$&quot;#,##0"/>
    <numFmt numFmtId="196" formatCode="&quot;$&quot;#,##0.00;[Red]\-&quot;$&quot;#,##0.00"/>
    <numFmt numFmtId="197" formatCode="_ * #,##0_ ;_ * &quot;\&quot;&quot;\&quot;&quot;\&quot;&quot;\&quot;&quot;\&quot;&quot;\&quot;\-#,##0_ ;_ * &quot;-&quot;_ ;_ @_ "/>
    <numFmt numFmtId="198" formatCode="[$-409]d\/mmm;@"/>
    <numFmt numFmtId="199" formatCode="[$-409]d/mmm/yy;@"/>
    <numFmt numFmtId="200" formatCode="mm\/dd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4" formatCode="&quot;\&quot;#,##0;[Red]&quot;\&quot;&quot;\&quot;\-#,##0"/>
    <numFmt numFmtId="215" formatCode="&quot;\&quot;#,##0.00;[Red]&quot;\&quot;&quot;\&quot;&quot;\&quot;&quot;\&quot;&quot;\&quot;&quot;\&quot;\-#,##0.00"/>
    <numFmt numFmtId="216" formatCode="0_);[Red]\(0\)"/>
    <numFmt numFmtId="217" formatCode="mmm/yyyy"/>
    <numFmt numFmtId="218" formatCode="&quot;£&quot;#,##0.00;\-&quot;£&quot;#,##0.00"/>
    <numFmt numFmtId="219" formatCode="&quot;£&quot;#,##0.00;[Red]\-&quot;£&quot;#,##0.00"/>
    <numFmt numFmtId="220" formatCode="&quot;£&quot;#,##0;[Red]\-&quot;£&quot;#,##0"/>
    <numFmt numFmtId="221" formatCode="#,##0;\-#,##0;\-"/>
    <numFmt numFmtId="222" formatCode="&quot;$&quot;#,##0.0000_);\(&quot;$&quot;#,##0.0000\)"/>
    <numFmt numFmtId="223" formatCode="_-* #,##0.00\ &quot;F&quot;_-;\-* #,##0.00\ &quot;F&quot;_-;_-* &quot;-&quot;??\ &quot;F&quot;_-;_-@_-"/>
    <numFmt numFmtId="224" formatCode="_-\¥* #,##0_-;\-\¥* #,##0_-;_-\¥* &quot;-&quot;_-;_-@_-"/>
    <numFmt numFmtId="225" formatCode="_ \¥* #,##0_ ;_ \¥* \-#,##0_ ;_ \¥* &quot;-&quot;_ ;_ @_ "/>
    <numFmt numFmtId="226" formatCode="_-* #,##0.00_-;\-* #,##0.00_-;_-* &quot;-&quot;??_-;_-@_-"/>
    <numFmt numFmtId="227" formatCode="0.0"/>
    <numFmt numFmtId="228" formatCode="_-&quot;\&quot;* #,##0.00_-;\-&quot;\&quot;* #,##0.00_-;_-&quot;\&quot;* &quot;-&quot;??_-;_-@_-"/>
    <numFmt numFmtId="229" formatCode="&quot;\&quot;#,##0.00;[Red]&quot;\&quot;\-#,##0.00"/>
    <numFmt numFmtId="230" formatCode="_(&quot;$&quot;* #,##0.00_);_(&quot;$&quot;* \(#,##0.00\);_(&quot;$&quot;* &quot;-&quot;??_);_(@_)"/>
    <numFmt numFmtId="231" formatCode="\$#,##0\ ;\(\$#,##0\)"/>
    <numFmt numFmtId="232" formatCode="#,##0&quot; F&quot;_);\(#,##0&quot; F&quot;\)"/>
    <numFmt numFmtId="233" formatCode="#,##0.000_);[Red]\(#,##0.000\)"/>
    <numFmt numFmtId="234" formatCode="0.000%"/>
    <numFmt numFmtId="235" formatCode="_-* #,##0.00\ _€_-;\-* #,##0.00\ _€_-;_-* &quot;-&quot;??\ _€_-;_-@_-"/>
    <numFmt numFmtId="236" formatCode="&quot;$&quot;#,##0_);[Red]\(&quot;$&quot;#,##0\)"/>
    <numFmt numFmtId="237" formatCode="&quot;$&quot;#,##0.00_);[Red]\(&quot;$&quot;#,##0.00\)"/>
    <numFmt numFmtId="238" formatCode="0.00_)"/>
    <numFmt numFmtId="239" formatCode="0.0&quot;  &quot;"/>
    <numFmt numFmtId="240" formatCode="&quot;VND&quot;#,##0_);[Red]\(&quot;VND&quot;#,##0\)"/>
    <numFmt numFmtId="241" formatCode="_(&quot;$&quot;* #,##0.0000000_);_(&quot;$&quot;* \(#,##0.0000000\);_(&quot;$&quot;* &quot;-&quot;??_);_(@_)"/>
    <numFmt numFmtId="242" formatCode="mm/dd/yy"/>
    <numFmt numFmtId="243" formatCode="aaaa"/>
    <numFmt numFmtId="244" formatCode="dd"/>
    <numFmt numFmtId="245" formatCode="#,##0.0_);[Red]\(#,##0.0\)"/>
    <numFmt numFmtId="246" formatCode="0.0_);[Red]\(0.0\)"/>
    <numFmt numFmtId="247" formatCode="\¥#,##0;\¥\-#,##0"/>
    <numFmt numFmtId="248" formatCode="_(&quot;$&quot;* #,##0_);_(&quot;$&quot;* \(#,##0\);_(&quot;$&quot;* &quot;-&quot;_);_(@_)"/>
    <numFmt numFmtId="249" formatCode="_-&quot;$&quot;* #,##0.00_-;\-&quot;$&quot;* #,##0.00_-;_-&quot;$&quot;* &quot;-&quot;??_-;_-@_-"/>
    <numFmt numFmtId="250" formatCode="_-&quot;$&quot;* #,##0_-;\-&quot;$&quot;* #,##0_-;_-&quot;$&quot;* &quot;-&quot;_-;_-@_-"/>
    <numFmt numFmtId="251" formatCode="_-* #,##0_-;\-* #,##0_-;_-* &quot;-&quot;_-;_-@_-"/>
    <numFmt numFmtId="252" formatCode="&quot;£&quot;#,##0;\-&quot;£&quot;#,##0"/>
    <numFmt numFmtId="253" formatCode="yyyy/m/d;@"/>
    <numFmt numFmtId="254" formatCode="d/m/yyyy"/>
    <numFmt numFmtId="255" formatCode="mm/dd"/>
  </numFmts>
  <fonts count="32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rgb="FFFF0000"/>
      <name val="Times New Roman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9"/>
      <name val="ＭＳ ゴシック"/>
      <charset val="128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/>
      <sz val="11"/>
      <color indexed="36"/>
      <name val="明朝"/>
      <charset val="128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9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1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4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7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4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4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3" fillId="0" borderId="0"/>
    <xf numFmtId="199" fontId="7" fillId="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top"/>
      <protection locked="0"/>
    </xf>
    <xf numFmtId="199" fontId="73" fillId="0" borderId="0" applyNumberFormat="0" applyFill="0" applyBorder="0" applyAlignment="0" applyProtection="0">
      <alignment vertical="top"/>
      <protection locked="0"/>
    </xf>
    <xf numFmtId="199" fontId="74" fillId="0" borderId="37" applyNumberFormat="0" applyFill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6" fillId="0" borderId="0"/>
    <xf numFmtId="199" fontId="76" fillId="0" borderId="0"/>
    <xf numFmtId="199" fontId="76" fillId="0" borderId="0"/>
    <xf numFmtId="199" fontId="76" fillId="0" borderId="0"/>
    <xf numFmtId="199" fontId="77" fillId="4" borderId="0" applyNumberFormat="0" applyBorder="0" applyAlignment="0" applyProtection="0">
      <alignment vertical="center"/>
    </xf>
    <xf numFmtId="183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202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8" fillId="0" borderId="0"/>
    <xf numFmtId="199" fontId="13" fillId="0" borderId="0"/>
    <xf numFmtId="44" fontId="13" fillId="0" borderId="0"/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7" fontId="13" fillId="0" borderId="0"/>
    <xf numFmtId="7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44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0" fontId="1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6" fillId="0" borderId="0"/>
    <xf numFmtId="199" fontId="76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204" fontId="13" fillId="0" borderId="0"/>
    <xf numFmtId="199" fontId="13" fillId="0" borderId="0"/>
    <xf numFmtId="199" fontId="13" fillId="0" borderId="0"/>
    <xf numFmtId="205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7" fontId="13" fillId="0" borderId="0"/>
    <xf numFmtId="199" fontId="13" fillId="0" borderId="0"/>
    <xf numFmtId="203" fontId="13" fillId="0" borderId="0"/>
    <xf numFmtId="183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206" fontId="13" fillId="0" borderId="0"/>
    <xf numFmtId="43" fontId="13" fillId="0" borderId="0"/>
    <xf numFmtId="199" fontId="13" fillId="0" borderId="0"/>
    <xf numFmtId="207" fontId="13" fillId="0" borderId="0"/>
    <xf numFmtId="202" fontId="13" fillId="0" borderId="0"/>
    <xf numFmtId="199" fontId="13" fillId="0" borderId="0"/>
    <xf numFmtId="42" fontId="13" fillId="0" borderId="0"/>
    <xf numFmtId="199" fontId="13" fillId="0" borderId="0"/>
    <xf numFmtId="199" fontId="13" fillId="0" borderId="0"/>
    <xf numFmtId="43" fontId="13" fillId="0" borderId="0"/>
    <xf numFmtId="208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4" fontId="13" fillId="0" borderId="0"/>
    <xf numFmtId="199" fontId="13" fillId="0" borderId="0"/>
    <xf numFmtId="42" fontId="13" fillId="0" borderId="0"/>
    <xf numFmtId="199" fontId="13" fillId="0" borderId="0"/>
    <xf numFmtId="20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5" fontId="13" fillId="0" borderId="0"/>
    <xf numFmtId="210" fontId="13" fillId="0" borderId="0"/>
    <xf numFmtId="20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199" fontId="13" fillId="0" borderId="0"/>
    <xf numFmtId="43" fontId="13" fillId="0" borderId="0"/>
    <xf numFmtId="204" fontId="13" fillId="0" borderId="0"/>
    <xf numFmtId="199" fontId="13" fillId="0" borderId="0"/>
    <xf numFmtId="41" fontId="13" fillId="0" borderId="0"/>
    <xf numFmtId="208" fontId="13" fillId="0" borderId="0"/>
    <xf numFmtId="199" fontId="13" fillId="0" borderId="0"/>
    <xf numFmtId="42" fontId="13" fillId="0" borderId="0"/>
    <xf numFmtId="43" fontId="13" fillId="0" borderId="0"/>
    <xf numFmtId="199" fontId="13" fillId="0" borderId="0"/>
    <xf numFmtId="5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11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41" fontId="13" fillId="0" borderId="0"/>
    <xf numFmtId="212" fontId="13" fillId="0" borderId="0"/>
    <xf numFmtId="212" fontId="13" fillId="0" borderId="0"/>
    <xf numFmtId="212" fontId="13" fillId="0" borderId="0"/>
    <xf numFmtId="7" fontId="13" fillId="0" borderId="0"/>
    <xf numFmtId="183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5" fontId="13" fillId="0" borderId="0"/>
    <xf numFmtId="42" fontId="13" fillId="0" borderId="0"/>
    <xf numFmtId="204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6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5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8" fillId="0" borderId="0">
      <alignment vertical="center"/>
    </xf>
    <xf numFmtId="199" fontId="7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5" fontId="13" fillId="0" borderId="0"/>
    <xf numFmtId="43" fontId="13" fillId="0" borderId="0"/>
    <xf numFmtId="199" fontId="13" fillId="0" borderId="0"/>
    <xf numFmtId="211" fontId="13" fillId="0" borderId="0"/>
    <xf numFmtId="43" fontId="13" fillId="0" borderId="0"/>
    <xf numFmtId="210" fontId="13" fillId="0" borderId="0"/>
    <xf numFmtId="207" fontId="13" fillId="0" borderId="0"/>
    <xf numFmtId="42" fontId="13" fillId="0" borderId="0"/>
    <xf numFmtId="183" fontId="13" fillId="0" borderId="0"/>
    <xf numFmtId="203" fontId="13" fillId="0" borderId="0"/>
    <xf numFmtId="202" fontId="13" fillId="0" borderId="0"/>
    <xf numFmtId="199" fontId="13" fillId="0" borderId="0"/>
    <xf numFmtId="212" fontId="13" fillId="0" borderId="0"/>
    <xf numFmtId="43" fontId="13" fillId="0" borderId="0"/>
    <xf numFmtId="207" fontId="13" fillId="0" borderId="0"/>
    <xf numFmtId="207" fontId="13" fillId="0" borderId="0"/>
    <xf numFmtId="210" fontId="13" fillId="0" borderId="0"/>
    <xf numFmtId="202" fontId="13" fillId="0" borderId="0"/>
    <xf numFmtId="199" fontId="13" fillId="0" borderId="0"/>
    <xf numFmtId="211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42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83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37" fillId="0" borderId="0"/>
    <xf numFmtId="199" fontId="13" fillId="0" borderId="0"/>
    <xf numFmtId="0" fontId="37" fillId="0" borderId="0"/>
    <xf numFmtId="0" fontId="37" fillId="0" borderId="0"/>
    <xf numFmtId="0" fontId="37" fillId="0" borderId="0"/>
    <xf numFmtId="212" fontId="13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8" fillId="0" borderId="0"/>
    <xf numFmtId="0" fontId="8" fillId="0" borderId="0"/>
    <xf numFmtId="0" fontId="8" fillId="0" borderId="0"/>
    <xf numFmtId="199" fontId="73" fillId="0" borderId="0" applyNumberFormat="0" applyFill="0" applyBorder="0" applyAlignment="0" applyProtection="0">
      <alignment vertical="top"/>
      <protection locked="0"/>
    </xf>
    <xf numFmtId="199" fontId="73" fillId="0" borderId="0" applyNumberFormat="0" applyFill="0" applyBorder="0" applyAlignment="0" applyProtection="0">
      <alignment vertical="top"/>
      <protection locked="0"/>
    </xf>
    <xf numFmtId="199" fontId="79" fillId="6" borderId="0" applyNumberFormat="0" applyBorder="0" applyAlignment="0" applyProtection="0">
      <alignment vertical="center"/>
    </xf>
    <xf numFmtId="6" fontId="76" fillId="0" borderId="0" applyFont="0" applyFill="0" applyBorder="0" applyAlignment="0" applyProtection="0"/>
    <xf numFmtId="199" fontId="80" fillId="10" borderId="38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6" fillId="10" borderId="41" applyNumberFormat="0" applyAlignment="0" applyProtection="0">
      <alignment vertical="center"/>
    </xf>
    <xf numFmtId="199" fontId="87" fillId="3" borderId="38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4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4" fillId="0" borderId="0">
      <alignment vertical="center"/>
    </xf>
    <xf numFmtId="187" fontId="13" fillId="0" borderId="0"/>
    <xf numFmtId="187" fontId="54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2" fillId="19" borderId="0" applyNumberFormat="0" applyBorder="0" applyAlignment="0" applyProtection="0">
      <alignment vertical="center"/>
    </xf>
    <xf numFmtId="176" fontId="72" fillId="5" borderId="0" applyNumberFormat="0" applyBorder="0" applyAlignment="0" applyProtection="0">
      <alignment vertical="center"/>
    </xf>
    <xf numFmtId="176" fontId="72" fillId="12" borderId="0" applyNumberFormat="0" applyBorder="0" applyAlignment="0" applyProtection="0">
      <alignment vertical="center"/>
    </xf>
    <xf numFmtId="176" fontId="72" fillId="20" borderId="0" applyNumberFormat="0" applyBorder="0" applyAlignment="0" applyProtection="0">
      <alignment vertical="center"/>
    </xf>
    <xf numFmtId="176" fontId="72" fillId="21" borderId="0" applyNumberFormat="0" applyBorder="0" applyAlignment="0" applyProtection="0">
      <alignment vertical="center"/>
    </xf>
    <xf numFmtId="176" fontId="72" fillId="22" borderId="0" applyNumberFormat="0" applyBorder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100" fillId="0" borderId="50" applyNumberFormat="0" applyFill="0" applyAlignment="0" applyProtection="0">
      <alignment vertical="center"/>
    </xf>
    <xf numFmtId="176" fontId="101" fillId="0" borderId="51" applyNumberFormat="0" applyFill="0" applyAlignment="0" applyProtection="0">
      <alignment vertical="center"/>
    </xf>
    <xf numFmtId="176" fontId="74" fillId="0" borderId="37" applyNumberFormat="0" applyFill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7" fillId="4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9" fillId="6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102" fillId="32" borderId="0" applyNumberFormat="0" applyBorder="0" applyAlignment="0" applyProtection="0">
      <alignment vertical="center"/>
    </xf>
    <xf numFmtId="176" fontId="103" fillId="0" borderId="49" applyNumberFormat="0" applyFill="0" applyAlignment="0" applyProtection="0">
      <alignment vertical="center"/>
    </xf>
    <xf numFmtId="176" fontId="103" fillId="0" borderId="49" applyNumberFormat="0" applyFill="0" applyAlignment="0" applyProtection="0">
      <alignment vertical="center"/>
    </xf>
    <xf numFmtId="176" fontId="103" fillId="0" borderId="49" applyNumberFormat="0" applyFill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80" fillId="10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94" fillId="29" borderId="46" applyNumberFormat="0" applyAlignment="0" applyProtection="0">
      <alignment vertical="center"/>
    </xf>
    <xf numFmtId="176" fontId="81" fillId="23" borderId="39" applyNumberFormat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4" fillId="0" borderId="40" applyNumberFormat="0" applyFill="0" applyAlignment="0" applyProtection="0">
      <alignment vertical="center"/>
    </xf>
    <xf numFmtId="176" fontId="72" fillId="24" borderId="0" applyNumberFormat="0" applyBorder="0" applyAlignment="0" applyProtection="0">
      <alignment vertical="center"/>
    </xf>
    <xf numFmtId="176" fontId="72" fillId="25" borderId="0" applyNumberFormat="0" applyBorder="0" applyAlignment="0" applyProtection="0">
      <alignment vertical="center"/>
    </xf>
    <xf numFmtId="176" fontId="72" fillId="26" borderId="0" applyNumberFormat="0" applyBorder="0" applyAlignment="0" applyProtection="0">
      <alignment vertical="center"/>
    </xf>
    <xf numFmtId="176" fontId="72" fillId="20" borderId="0" applyNumberFormat="0" applyBorder="0" applyAlignment="0" applyProtection="0">
      <alignment vertical="center"/>
    </xf>
    <xf numFmtId="176" fontId="72" fillId="21" borderId="0" applyNumberFormat="0" applyBorder="0" applyAlignment="0" applyProtection="0">
      <alignment vertical="center"/>
    </xf>
    <xf numFmtId="176" fontId="72" fillId="27" borderId="0" applyNumberFormat="0" applyBorder="0" applyAlignment="0" applyProtection="0">
      <alignment vertical="center"/>
    </xf>
    <xf numFmtId="176" fontId="85" fillId="13" borderId="0" applyNumberFormat="0" applyBorder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6" fillId="10" borderId="48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87" fillId="3" borderId="46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95" fillId="30" borderId="46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13" fillId="0" borderId="0"/>
    <xf numFmtId="240" fontId="54" fillId="0" borderId="0"/>
    <xf numFmtId="240" fontId="8" fillId="0" borderId="0"/>
    <xf numFmtId="199" fontId="8" fillId="0" borderId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99" fontId="8" fillId="0" borderId="0"/>
    <xf numFmtId="199" fontId="17" fillId="0" borderId="0"/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2" borderId="0" applyNumberFormat="0" applyBorder="0" applyAlignment="0" applyProtection="0"/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2" borderId="0" applyNumberFormat="0" applyBorder="0" applyAlignment="0" applyProtection="0"/>
    <xf numFmtId="199" fontId="37" fillId="43" borderId="0" applyNumberFormat="0" applyBorder="0" applyAlignment="0" applyProtection="0"/>
    <xf numFmtId="199" fontId="37" fillId="43" borderId="0" applyNumberFormat="0" applyBorder="0" applyAlignment="0" applyProtection="0"/>
    <xf numFmtId="199" fontId="37" fillId="44" borderId="0" applyNumberFormat="0" applyBorder="0" applyAlignment="0" applyProtection="0"/>
    <xf numFmtId="199" fontId="37" fillId="43" borderId="0" applyNumberFormat="0" applyBorder="0" applyAlignment="0" applyProtection="0"/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4" borderId="0" applyNumberFormat="0" applyBorder="0" applyAlignment="0" applyProtection="0"/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4" borderId="0" applyNumberFormat="0" applyBorder="0" applyAlignment="0" applyProtection="0"/>
    <xf numFmtId="199" fontId="37" fillId="45" borderId="0" applyNumberFormat="0" applyBorder="0" applyAlignment="0" applyProtection="0"/>
    <xf numFmtId="199" fontId="37" fillId="45" borderId="0" applyNumberFormat="0" applyBorder="0" applyAlignment="0" applyProtection="0"/>
    <xf numFmtId="199" fontId="37" fillId="46" borderId="0" applyNumberFormat="0" applyBorder="0" applyAlignment="0" applyProtection="0"/>
    <xf numFmtId="199" fontId="37" fillId="45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20" fillId="6" borderId="0" applyNumberFormat="0" applyBorder="0" applyAlignment="0" applyProtection="0"/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6" borderId="0" applyNumberFormat="0" applyBorder="0" applyAlignment="0" applyProtection="0"/>
    <xf numFmtId="199" fontId="37" fillId="47" borderId="0" applyNumberFormat="0" applyBorder="0" applyAlignment="0" applyProtection="0"/>
    <xf numFmtId="199" fontId="37" fillId="47" borderId="0" applyNumberFormat="0" applyBorder="0" applyAlignment="0" applyProtection="0"/>
    <xf numFmtId="199" fontId="37" fillId="48" borderId="0" applyNumberFormat="0" applyBorder="0" applyAlignment="0" applyProtection="0"/>
    <xf numFmtId="199" fontId="37" fillId="47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50" borderId="0" applyNumberFormat="0" applyBorder="0" applyAlignment="0" applyProtection="0"/>
    <xf numFmtId="199" fontId="37" fillId="50" borderId="0" applyNumberFormat="0" applyBorder="0" applyAlignment="0" applyProtection="0"/>
    <xf numFmtId="199" fontId="37" fillId="51" borderId="0" applyNumberFormat="0" applyBorder="0" applyAlignment="0" applyProtection="0"/>
    <xf numFmtId="199" fontId="37" fillId="50" borderId="0" applyNumberFormat="0" applyBorder="0" applyAlignment="0" applyProtection="0"/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9" borderId="0" applyNumberFormat="0" applyBorder="0" applyAlignment="0" applyProtection="0"/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9" borderId="0" applyNumberFormat="0" applyBorder="0" applyAlignment="0" applyProtection="0"/>
    <xf numFmtId="199" fontId="37" fillId="53" borderId="0" applyNumberFormat="0" applyBorder="0" applyAlignment="0" applyProtection="0"/>
    <xf numFmtId="199" fontId="37" fillId="53" borderId="0" applyNumberFormat="0" applyBorder="0" applyAlignment="0" applyProtection="0"/>
    <xf numFmtId="199" fontId="37" fillId="54" borderId="0" applyNumberFormat="0" applyBorder="0" applyAlignment="0" applyProtection="0"/>
    <xf numFmtId="199" fontId="37" fillId="53" borderId="0" applyNumberFormat="0" applyBorder="0" applyAlignment="0" applyProtection="0"/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3" borderId="0" applyNumberFormat="0" applyBorder="0" applyAlignment="0" applyProtection="0"/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37" fillId="55" borderId="0" applyNumberFormat="0" applyBorder="0" applyAlignment="0" applyProtection="0"/>
    <xf numFmtId="199" fontId="37" fillId="55" borderId="0" applyNumberFormat="0" applyBorder="0" applyAlignment="0" applyProtection="0"/>
    <xf numFmtId="199" fontId="37" fillId="56" borderId="0" applyNumberFormat="0" applyBorder="0" applyAlignment="0" applyProtection="0"/>
    <xf numFmtId="199" fontId="37" fillId="55" borderId="0" applyNumberFormat="0" applyBorder="0" applyAlignment="0" applyProtection="0"/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7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7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0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0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59" borderId="0" applyNumberFormat="0" applyBorder="0" applyAlignment="0" applyProtection="0">
      <alignment vertical="center"/>
    </xf>
    <xf numFmtId="199" fontId="37" fillId="59" borderId="0" applyNumberFormat="0" applyBorder="0" applyAlignment="0" applyProtection="0">
      <alignment vertical="center"/>
    </xf>
    <xf numFmtId="199" fontId="37" fillId="43" borderId="0" applyNumberFormat="0" applyBorder="0" applyAlignment="0" applyProtection="0">
      <alignment vertical="center"/>
    </xf>
    <xf numFmtId="199" fontId="37" fillId="43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45" borderId="0" applyNumberFormat="0" applyBorder="0" applyAlignment="0" applyProtection="0">
      <alignment vertical="center"/>
    </xf>
    <xf numFmtId="199" fontId="37" fillId="45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47" borderId="0" applyNumberFormat="0" applyBorder="0" applyAlignment="0" applyProtection="0">
      <alignment vertical="center"/>
    </xf>
    <xf numFmtId="199" fontId="37" fillId="47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50" borderId="0" applyNumberFormat="0" applyBorder="0" applyAlignment="0" applyProtection="0">
      <alignment vertical="center"/>
    </xf>
    <xf numFmtId="199" fontId="37" fillId="50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53" borderId="0" applyNumberFormat="0" applyBorder="0" applyAlignment="0" applyProtection="0">
      <alignment vertical="center"/>
    </xf>
    <xf numFmtId="199" fontId="37" fillId="53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55" borderId="0" applyNumberFormat="0" applyBorder="0" applyAlignment="0" applyProtection="0">
      <alignment vertical="center"/>
    </xf>
    <xf numFmtId="199" fontId="37" fillId="55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8" fillId="0" borderId="0"/>
    <xf numFmtId="199" fontId="8" fillId="0" borderId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65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20" fillId="5" borderId="0" applyNumberFormat="0" applyBorder="0" applyAlignment="0" applyProtection="0"/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37" fillId="66" borderId="0" applyNumberFormat="0" applyBorder="0" applyAlignment="0" applyProtection="0"/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20" fillId="12" borderId="0" applyNumberFormat="0" applyBorder="0" applyAlignment="0" applyProtection="0"/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2" borderId="0" applyNumberFormat="0" applyBorder="0" applyAlignment="0" applyProtection="0"/>
    <xf numFmtId="199" fontId="37" fillId="68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69" borderId="0" applyNumberFormat="0" applyBorder="0" applyAlignment="0" applyProtection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39" borderId="0" applyNumberFormat="0" applyBorder="0" applyAlignment="0" applyProtection="0"/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14" borderId="0" applyNumberFormat="0" applyBorder="0" applyAlignment="0" applyProtection="0"/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14" borderId="0" applyNumberFormat="0" applyBorder="0" applyAlignment="0" applyProtection="0"/>
    <xf numFmtId="199" fontId="37" fillId="37" borderId="0" applyNumberFormat="0" applyBorder="0" applyAlignment="0" applyProtection="0"/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68" borderId="0" applyNumberFormat="0" applyBorder="0" applyAlignment="0" applyProtection="0">
      <alignment vertical="center"/>
    </xf>
    <xf numFmtId="199" fontId="37" fillId="68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39" borderId="0" applyNumberFormat="0" applyBorder="0" applyAlignment="0" applyProtection="0">
      <alignment vertical="center"/>
    </xf>
    <xf numFmtId="199" fontId="37" fillId="39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37" borderId="0" applyNumberFormat="0" applyBorder="0" applyAlignment="0" applyProtection="0">
      <alignment vertical="center"/>
    </xf>
    <xf numFmtId="199" fontId="37" fillId="37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130" fillId="19" borderId="0" applyNumberFormat="0" applyBorder="0" applyAlignment="0" applyProtection="0"/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130" fillId="19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78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130" fillId="19" borderId="0" applyNumberFormat="0" applyBorder="0" applyAlignment="0" applyProtection="0"/>
    <xf numFmtId="199" fontId="72" fillId="19" borderId="0" applyNumberFormat="0" applyBorder="0" applyAlignment="0" applyProtection="0">
      <alignment vertical="center"/>
    </xf>
    <xf numFmtId="199" fontId="131" fillId="79" borderId="0" applyNumberFormat="0" applyBorder="0" applyAlignment="0" applyProtection="0"/>
    <xf numFmtId="199" fontId="131" fillId="79" borderId="0" applyNumberFormat="0" applyBorder="0" applyAlignment="0" applyProtection="0"/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8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130" fillId="5" borderId="0" applyNumberFormat="0" applyBorder="0" applyAlignment="0" applyProtection="0"/>
    <xf numFmtId="199" fontId="72" fillId="5" borderId="0" applyNumberFormat="0" applyBorder="0" applyAlignment="0" applyProtection="0">
      <alignment vertical="center"/>
    </xf>
    <xf numFmtId="199" fontId="131" fillId="80" borderId="0" applyNumberFormat="0" applyBorder="0" applyAlignment="0" applyProtection="0"/>
    <xf numFmtId="199" fontId="131" fillId="80" borderId="0" applyNumberFormat="0" applyBorder="0" applyAlignment="0" applyProtection="0"/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130" fillId="12" borderId="0" applyNumberFormat="0" applyBorder="0" applyAlignment="0" applyProtection="0"/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130" fillId="12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67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130" fillId="12" borderId="0" applyNumberFormat="0" applyBorder="0" applyAlignment="0" applyProtection="0"/>
    <xf numFmtId="199" fontId="72" fillId="12" borderId="0" applyNumberFormat="0" applyBorder="0" applyAlignment="0" applyProtection="0">
      <alignment vertical="center"/>
    </xf>
    <xf numFmtId="199" fontId="131" fillId="81" borderId="0" applyNumberFormat="0" applyBorder="0" applyAlignment="0" applyProtection="0"/>
    <xf numFmtId="199" fontId="131" fillId="81" borderId="0" applyNumberFormat="0" applyBorder="0" applyAlignment="0" applyProtection="0"/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83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83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131" fillId="84" borderId="0" applyNumberFormat="0" applyBorder="0" applyAlignment="0" applyProtection="0"/>
    <xf numFmtId="199" fontId="131" fillId="84" borderId="0" applyNumberFormat="0" applyBorder="0" applyAlignment="0" applyProtection="0"/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131" fillId="86" borderId="0" applyNumberFormat="0" applyBorder="0" applyAlignment="0" applyProtection="0"/>
    <xf numFmtId="199" fontId="131" fillId="86" borderId="0" applyNumberFormat="0" applyBorder="0" applyAlignment="0" applyProtection="0"/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130" fillId="3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130" fillId="3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87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2" borderId="0" applyNumberFormat="0" applyBorder="0" applyAlignment="0" applyProtection="0">
      <alignment vertical="center"/>
    </xf>
    <xf numFmtId="199" fontId="131" fillId="88" borderId="0" applyNumberFormat="0" applyBorder="0" applyAlignment="0" applyProtection="0"/>
    <xf numFmtId="199" fontId="131" fillId="88" borderId="0" applyNumberFormat="0" applyBorder="0" applyAlignment="0" applyProtection="0"/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1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2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32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32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52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9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8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8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22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132" fillId="5" borderId="0" applyNumberFormat="0" applyBorder="0" applyAlignment="0" applyProtection="0">
      <alignment vertical="center"/>
    </xf>
    <xf numFmtId="199" fontId="72" fillId="19" borderId="0" applyNumberFormat="0" applyBorder="0" applyAlignment="0" applyProtection="0">
      <alignment vertical="center"/>
    </xf>
    <xf numFmtId="199" fontId="72" fillId="5" borderId="0" applyNumberFormat="0" applyBorder="0" applyAlignment="0" applyProtection="0">
      <alignment vertical="center"/>
    </xf>
    <xf numFmtId="199" fontId="72" fillId="1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2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130" fillId="24" borderId="0" applyNumberFormat="0" applyBorder="0" applyAlignment="0" applyProtection="0"/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130" fillId="24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96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130" fillId="24" borderId="0" applyNumberFormat="0" applyBorder="0" applyAlignment="0" applyProtection="0"/>
    <xf numFmtId="199" fontId="72" fillId="24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130" fillId="25" borderId="0" applyNumberFormat="0" applyBorder="0" applyAlignment="0" applyProtection="0"/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130" fillId="25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97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130" fillId="25" borderId="0" applyNumberFormat="0" applyBorder="0" applyAlignment="0" applyProtection="0"/>
    <xf numFmtId="199" fontId="72" fillId="25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130" fillId="10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130" fillId="26" borderId="0" applyNumberFormat="0" applyBorder="0" applyAlignment="0" applyProtection="0"/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130" fillId="26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98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130" fillId="26" borderId="0" applyNumberFormat="0" applyBorder="0" applyAlignment="0" applyProtection="0"/>
    <xf numFmtId="199" fontId="72" fillId="26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99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130" fillId="99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82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130" fillId="20" borderId="0" applyNumberFormat="0" applyBorder="0" applyAlignment="0" applyProtection="0"/>
    <xf numFmtId="199" fontId="72" fillId="20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85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130" fillId="21" borderId="0" applyNumberFormat="0" applyBorder="0" applyAlignment="0" applyProtection="0"/>
    <xf numFmtId="199" fontId="72" fillId="21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130" fillId="22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130" fillId="27" borderId="0" applyNumberFormat="0" applyBorder="0" applyAlignment="0" applyProtection="0"/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130" fillId="27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89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130" fillId="27" borderId="0" applyNumberFormat="0" applyBorder="0" applyAlignment="0" applyProtection="0"/>
    <xf numFmtId="199" fontId="72" fillId="27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32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/>
    <xf numFmtId="199" fontId="77" fillId="4" borderId="0" applyNumberFormat="0" applyBorder="0" applyAlignment="0" applyProtection="0">
      <alignment vertical="center"/>
    </xf>
    <xf numFmtId="221" fontId="134" fillId="0" borderId="0" applyFill="0" applyBorder="0" applyAlignment="0"/>
    <xf numFmtId="221" fontId="134" fillId="0" borderId="0" applyFill="0" applyBorder="0" applyAlignment="0"/>
    <xf numFmtId="222" fontId="8" fillId="0" borderId="0" applyFill="0" applyBorder="0" applyAlignment="0"/>
    <xf numFmtId="199" fontId="8" fillId="0" borderId="0" applyFill="0" applyBorder="0" applyAlignment="0"/>
    <xf numFmtId="221" fontId="134" fillId="0" borderId="0" applyFill="0" applyBorder="0" applyAlignment="0"/>
    <xf numFmtId="221" fontId="134" fillId="0" borderId="0" applyFill="0" applyBorder="0" applyAlignment="0"/>
    <xf numFmtId="221" fontId="135" fillId="0" borderId="0" applyFill="0" applyBorder="0" applyAlignment="0"/>
    <xf numFmtId="199" fontId="8" fillId="0" borderId="0" applyFill="0" applyBorder="0" applyAlignment="0"/>
    <xf numFmtId="223" fontId="136" fillId="0" borderId="0" applyFill="0" applyBorder="0" applyAlignment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7" fillId="42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29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9" fillId="100" borderId="87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140" fillId="10" borderId="46" applyNumberFormat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8" fillId="10" borderId="46" applyNumberFormat="0" applyAlignment="0" applyProtection="0"/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141" fillId="42" borderId="39" applyNumberFormat="0" applyAlignment="0" applyProtection="0"/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141" fillId="42" borderId="39" applyNumberFormat="0" applyAlignment="0" applyProtection="0"/>
    <xf numFmtId="199" fontId="81" fillId="23" borderId="39" applyNumberFormat="0" applyAlignment="0" applyProtection="0">
      <alignment vertical="center"/>
    </xf>
    <xf numFmtId="199" fontId="141" fillId="23" borderId="39" applyNumberFormat="0" applyAlignment="0" applyProtection="0"/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141" fillId="23" borderId="39" applyNumberFormat="0" applyAlignment="0" applyProtection="0"/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101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141" fillId="23" borderId="39" applyNumberFormat="0" applyAlignment="0" applyProtection="0"/>
    <xf numFmtId="199" fontId="81" fillId="23" borderId="39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0" fontId="91" fillId="0" borderId="0" applyFont="0" applyFill="0" applyBorder="0" applyAlignment="0" applyProtection="0">
      <alignment vertical="center"/>
    </xf>
    <xf numFmtId="22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7" fillId="102" borderId="2" applyNumberFormat="0" applyFont="0" applyAlignment="0" applyProtection="0"/>
    <xf numFmtId="199" fontId="145" fillId="0" borderId="0" applyNumberFormat="0" applyAlignment="0"/>
    <xf numFmtId="199" fontId="146" fillId="0" borderId="0" applyNumberFormat="0" applyAlignment="0">
      <alignment horizontal="left"/>
    </xf>
    <xf numFmtId="227" fontId="22" fillId="0" borderId="0" applyFont="0" applyFill="0" applyBorder="0" applyAlignment="0" applyProtection="0"/>
    <xf numFmtId="228" fontId="147" fillId="0" borderId="0" applyFont="0" applyFill="0" applyBorder="0" applyAlignment="0" applyProtection="0"/>
    <xf numFmtId="229" fontId="148" fillId="0" borderId="0" applyFont="0" applyFill="0" applyBorder="0" applyAlignment="0" applyProtection="0"/>
    <xf numFmtId="229" fontId="14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4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32" fontId="144" fillId="0" borderId="0">
      <protection locked="0"/>
    </xf>
    <xf numFmtId="232" fontId="143" fillId="0" borderId="0">
      <protection locked="0"/>
    </xf>
    <xf numFmtId="232" fontId="144" fillId="0" borderId="0">
      <protection locked="0"/>
    </xf>
    <xf numFmtId="232" fontId="143" fillId="0" borderId="0">
      <protection locked="0"/>
    </xf>
    <xf numFmtId="219" fontId="8" fillId="0" borderId="0">
      <protection locked="0"/>
    </xf>
    <xf numFmtId="199" fontId="13" fillId="0" borderId="0"/>
    <xf numFmtId="199" fontId="149" fillId="0" borderId="0" applyNumberFormat="0" applyAlignment="0"/>
    <xf numFmtId="199" fontId="150" fillId="0" borderId="0" applyNumberFormat="0" applyAlignment="0">
      <alignment horizontal="left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3" fontId="144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233" fontId="143" fillId="0" borderId="0">
      <protection locked="0"/>
    </xf>
    <xf numFmtId="233" fontId="144" fillId="0" borderId="0">
      <protection locked="0"/>
    </xf>
    <xf numFmtId="233" fontId="143" fillId="0" borderId="0">
      <protection locked="0"/>
    </xf>
    <xf numFmtId="233" fontId="143" fillId="0" borderId="0">
      <protection locked="0"/>
    </xf>
    <xf numFmtId="233" fontId="8" fillId="0" borderId="0">
      <protection locked="0"/>
    </xf>
    <xf numFmtId="233" fontId="8" fillId="0" borderId="0">
      <protection locked="0"/>
    </xf>
    <xf numFmtId="233" fontId="144" fillId="0" borderId="0">
      <protection locked="0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6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3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153" fillId="6" borderId="0" applyNumberFormat="0" applyBorder="0" applyAlignment="0" applyProtection="0"/>
    <xf numFmtId="199" fontId="79" fillId="6" borderId="0" applyNumberFormat="0" applyBorder="0" applyAlignment="0" applyProtection="0">
      <alignment vertical="center"/>
    </xf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38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155" fillId="10" borderId="0" applyNumberFormat="0" applyBorder="0" applyAlignment="0" applyProtection="0"/>
    <xf numFmtId="38" fontId="155" fillId="10" borderId="0" applyNumberFormat="0" applyBorder="0" applyAlignment="0" applyProtection="0"/>
    <xf numFmtId="199" fontId="40" fillId="0" borderId="88" applyNumberFormat="0" applyAlignment="0" applyProtection="0">
      <alignment horizontal="left" vertical="center"/>
    </xf>
    <xf numFmtId="199" fontId="40" fillId="0" borderId="88" applyNumberFormat="0" applyAlignment="0" applyProtection="0">
      <alignment horizontal="left" vertical="center"/>
    </xf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40" fillId="0" borderId="88" applyNumberFormat="0" applyAlignment="0" applyProtection="0">
      <alignment horizontal="left" vertical="center"/>
    </xf>
    <xf numFmtId="199" fontId="40" fillId="0" borderId="88" applyNumberFormat="0" applyAlignment="0" applyProtection="0">
      <alignment horizontal="left" vertical="center"/>
    </xf>
    <xf numFmtId="199" fontId="40" fillId="0" borderId="88" applyNumberFormat="0" applyAlignment="0" applyProtection="0">
      <alignment horizontal="left" vertical="center"/>
    </xf>
    <xf numFmtId="199" fontId="40" fillId="0" borderId="88" applyNumberFormat="0" applyAlignment="0" applyProtection="0">
      <alignment horizontal="left" vertical="center"/>
    </xf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156" fillId="0" borderId="89" applyNumberFormat="0" applyAlignment="0" applyProtection="0"/>
    <xf numFmtId="199" fontId="40" fillId="0" borderId="88" applyNumberFormat="0" applyAlignment="0" applyProtection="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56" fillId="0" borderId="91">
      <alignment horizontal="left" vertical="center"/>
    </xf>
    <xf numFmtId="199" fontId="156" fillId="0" borderId="91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40" fillId="0" borderId="90">
      <alignment horizontal="left"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57" fillId="0" borderId="92" applyNumberFormat="0" applyFill="0" applyAlignment="0" applyProtection="0"/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58" fillId="0" borderId="0" applyNumberFormat="0" applyFill="0" applyBorder="0" applyAlignment="0" applyProtection="0"/>
    <xf numFmtId="199" fontId="100" fillId="0" borderId="50" applyNumberFormat="0" applyFill="0" applyAlignment="0" applyProtection="0">
      <alignment vertical="center"/>
    </xf>
    <xf numFmtId="199" fontId="157" fillId="0" borderId="92" applyNumberFormat="0" applyFill="0" applyAlignment="0" applyProtection="0"/>
    <xf numFmtId="199" fontId="100" fillId="0" borderId="50" applyNumberFormat="0" applyFill="0" applyAlignment="0" applyProtection="0">
      <alignment vertical="center"/>
    </xf>
    <xf numFmtId="199" fontId="159" fillId="0" borderId="50" applyNumberFormat="0" applyFill="0" applyAlignment="0" applyProtection="0"/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59" fillId="0" borderId="50" applyNumberFormat="0" applyFill="0" applyAlignment="0" applyProtection="0"/>
    <xf numFmtId="199" fontId="160" fillId="0" borderId="0" applyNumberFormat="0" applyFill="0" applyBorder="0" applyAlignment="0" applyProtection="0"/>
    <xf numFmtId="199" fontId="160" fillId="0" borderId="0" applyNumberFormat="0" applyFill="0" applyBorder="0" applyAlignment="0" applyProtection="0"/>
    <xf numFmtId="199" fontId="160" fillId="0" borderId="0" applyNumberFormat="0" applyFill="0" applyBorder="0" applyAlignment="0" applyProtection="0"/>
    <xf numFmtId="199" fontId="160" fillId="0" borderId="0" applyNumberFormat="0" applyFill="0" applyBorder="0" applyAlignment="0" applyProtection="0"/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59" fillId="0" borderId="50" applyNumberFormat="0" applyFill="0" applyAlignment="0" applyProtection="0"/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158" fillId="0" borderId="0" applyNumberFormat="0" applyFill="0" applyBorder="0" applyAlignment="0" applyProtection="0"/>
    <xf numFmtId="199" fontId="161" fillId="0" borderId="93" applyNumberFormat="0" applyFill="0" applyAlignment="0" applyProtection="0"/>
    <xf numFmtId="199" fontId="162" fillId="0" borderId="3" applyNumberFormat="0" applyFill="0" applyAlignment="0" applyProtection="0"/>
    <xf numFmtId="199" fontId="162" fillId="0" borderId="3" applyNumberFormat="0" applyFill="0" applyAlignment="0" applyProtection="0"/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64" fillId="0" borderId="94" applyNumberFormat="0" applyFill="0" applyAlignment="0" applyProtection="0"/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01" fillId="0" borderId="51" applyNumberFormat="0" applyFill="0" applyAlignment="0" applyProtection="0">
      <alignment vertical="center"/>
    </xf>
    <xf numFmtId="199" fontId="164" fillId="0" borderId="94" applyNumberFormat="0" applyFill="0" applyAlignment="0" applyProtection="0"/>
    <xf numFmtId="199" fontId="101" fillId="0" borderId="51" applyNumberFormat="0" applyFill="0" applyAlignment="0" applyProtection="0">
      <alignment vertical="center"/>
    </xf>
    <xf numFmtId="199" fontId="165" fillId="0" borderId="51" applyNumberFormat="0" applyFill="0" applyAlignment="0" applyProtection="0"/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65" fillId="0" borderId="51" applyNumberFormat="0" applyFill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56" fillId="0" borderId="0" applyNumberFormat="0" applyFill="0" applyBorder="0" applyAlignment="0" applyProtection="0"/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65" fillId="0" borderId="51" applyNumberFormat="0" applyFill="0" applyAlignment="0" applyProtection="0"/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66" fillId="0" borderId="51" applyNumberFormat="0" applyFill="0" applyAlignment="0" applyProtection="0"/>
    <xf numFmtId="199" fontId="167" fillId="0" borderId="4" applyNumberFormat="0" applyFill="0" applyAlignment="0" applyProtection="0"/>
    <xf numFmtId="199" fontId="167" fillId="0" borderId="4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68" fillId="0" borderId="95" applyNumberFormat="0" applyFill="0" applyAlignment="0" applyProtection="0"/>
    <xf numFmtId="199" fontId="168" fillId="0" borderId="95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69" fillId="0" borderId="37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168" fillId="0" borderId="95" applyNumberFormat="0" applyFill="0" applyAlignment="0" applyProtection="0"/>
    <xf numFmtId="199" fontId="168" fillId="0" borderId="95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69" fillId="0" borderId="37" applyNumberFormat="0" applyFill="0" applyAlignment="0" applyProtection="0"/>
    <xf numFmtId="199" fontId="169" fillId="0" borderId="37" applyNumberFormat="0" applyFill="0" applyAlignment="0" applyProtection="0"/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96" applyNumberFormat="0" applyFill="0" applyAlignment="0" applyProtection="0"/>
    <xf numFmtId="199" fontId="169" fillId="0" borderId="37" applyNumberFormat="0" applyFill="0" applyAlignment="0" applyProtection="0"/>
    <xf numFmtId="199" fontId="169" fillId="0" borderId="37" applyNumberFormat="0" applyFill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69" fillId="0" borderId="0" applyNumberFormat="0" applyFill="0" applyBorder="0" applyAlignment="0" applyProtection="0"/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199" fontId="163" fillId="103" borderId="55" applyNumberFormat="0" applyFont="0" applyAlignment="0">
      <alignment horizontal="left" vertical="center"/>
    </xf>
    <xf numFmtId="234" fontId="143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8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8" fillId="0" borderId="0">
      <protection locked="0"/>
    </xf>
    <xf numFmtId="234" fontId="144" fillId="0" borderId="0">
      <protection locked="0"/>
    </xf>
    <xf numFmtId="234" fontId="8" fillId="0" borderId="0">
      <protection locked="0"/>
    </xf>
    <xf numFmtId="234" fontId="144" fillId="0" borderId="0">
      <protection locked="0"/>
    </xf>
    <xf numFmtId="199" fontId="171" fillId="0" borderId="0" applyNumberFormat="0" applyFill="0" applyBorder="0" applyAlignment="0" applyProtection="0"/>
    <xf numFmtId="199" fontId="5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>
      <alignment vertical="center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6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8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/>
    <xf numFmtId="199" fontId="182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0" fontId="38" fillId="7" borderId="55" applyNumberFormat="0" applyBorder="0" applyAlignment="0" applyProtection="0"/>
    <xf numFmtId="199" fontId="183" fillId="30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8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0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4" fillId="104" borderId="87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5" fillId="10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4" fillId="104" borderId="87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0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6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0" fillId="0" borderId="97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0" fillId="0" borderId="97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191" fillId="0" borderId="4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1" fillId="0" borderId="4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191" fillId="0" borderId="40" applyNumberFormat="0" applyFill="0" applyAlignment="0" applyProtection="0"/>
    <xf numFmtId="199" fontId="84" fillId="0" borderId="40" applyNumberFormat="0" applyFill="0" applyAlignment="0" applyProtection="0">
      <alignment vertical="center"/>
    </xf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192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194" fillId="105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71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193" fillId="13" borderId="0" applyNumberFormat="0" applyBorder="0" applyAlignment="0" applyProtection="0"/>
    <xf numFmtId="199" fontId="85" fillId="13" borderId="0" applyNumberFormat="0" applyBorder="0" applyAlignment="0" applyProtection="0">
      <alignment vertical="center"/>
    </xf>
    <xf numFmtId="199" fontId="195" fillId="0" borderId="0"/>
    <xf numFmtId="238" fontId="196" fillId="0" borderId="0"/>
    <xf numFmtId="238" fontId="196" fillId="0" borderId="0"/>
    <xf numFmtId="238" fontId="197" fillId="0" borderId="0"/>
    <xf numFmtId="199" fontId="195" fillId="0" borderId="0"/>
    <xf numFmtId="239" fontId="136" fillId="0" borderId="0"/>
    <xf numFmtId="238" fontId="196" fillId="0" borderId="0"/>
    <xf numFmtId="238" fontId="196" fillId="0" borderId="0"/>
    <xf numFmtId="238" fontId="198" fillId="0" borderId="0"/>
    <xf numFmtId="238" fontId="198" fillId="0" borderId="0"/>
    <xf numFmtId="238" fontId="196" fillId="0" borderId="0"/>
    <xf numFmtId="238" fontId="198" fillId="0" borderId="0"/>
    <xf numFmtId="238" fontId="198" fillId="0" borderId="0"/>
    <xf numFmtId="238" fontId="197" fillId="0" borderId="0"/>
    <xf numFmtId="240" fontId="199" fillId="0" borderId="0"/>
    <xf numFmtId="238" fontId="197" fillId="0" borderId="0"/>
    <xf numFmtId="199" fontId="200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200" fillId="0" borderId="0"/>
    <xf numFmtId="199" fontId="200" fillId="0" borderId="0"/>
    <xf numFmtId="199" fontId="200" fillId="0" borderId="0"/>
    <xf numFmtId="199" fontId="91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0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13" fillId="0" borderId="0"/>
    <xf numFmtId="199" fontId="13" fillId="0" borderId="0"/>
    <xf numFmtId="199" fontId="201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>
      <alignment vertical="center"/>
    </xf>
    <xf numFmtId="199" fontId="37" fillId="0" borderId="0">
      <alignment vertical="center"/>
    </xf>
    <xf numFmtId="199" fontId="201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204" fillId="0" borderId="0"/>
    <xf numFmtId="199" fontId="37" fillId="0" borderId="0"/>
    <xf numFmtId="199" fontId="201" fillId="0" borderId="0"/>
    <xf numFmtId="199" fontId="201" fillId="0" borderId="0"/>
    <xf numFmtId="199" fontId="201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0" fillId="0" borderId="0"/>
    <xf numFmtId="199" fontId="200" fillId="0" borderId="0"/>
    <xf numFmtId="199" fontId="8" fillId="0" borderId="0">
      <alignment vertical="top"/>
    </xf>
    <xf numFmtId="199" fontId="200" fillId="0" borderId="0"/>
    <xf numFmtId="199" fontId="200" fillId="0" borderId="0"/>
    <xf numFmtId="199" fontId="206" fillId="0" borderId="0"/>
    <xf numFmtId="199" fontId="206" fillId="0" borderId="0"/>
    <xf numFmtId="199" fontId="206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6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>
      <alignment vertical="top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 applyBorder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7" fillId="0" borderId="0"/>
    <xf numFmtId="199" fontId="8" fillId="0" borderId="0"/>
    <xf numFmtId="199" fontId="20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1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201" fillId="0" borderId="0"/>
    <xf numFmtId="199" fontId="200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201" fillId="0" borderId="0"/>
    <xf numFmtId="199" fontId="37" fillId="0" borderId="0">
      <alignment vertical="center"/>
    </xf>
    <xf numFmtId="199" fontId="8" fillId="0" borderId="0"/>
    <xf numFmtId="199" fontId="13" fillId="0" borderId="0"/>
    <xf numFmtId="199" fontId="201" fillId="0" borderId="0"/>
    <xf numFmtId="199" fontId="37" fillId="0" borderId="0">
      <alignment vertical="center"/>
    </xf>
    <xf numFmtId="199" fontId="8" fillId="0" borderId="0"/>
    <xf numFmtId="199" fontId="37" fillId="0" borderId="0"/>
    <xf numFmtId="199" fontId="201" fillId="0" borderId="0"/>
    <xf numFmtId="199" fontId="8" fillId="0" borderId="0"/>
    <xf numFmtId="199" fontId="37" fillId="0" borderId="0"/>
    <xf numFmtId="199" fontId="8" fillId="0" borderId="0"/>
    <xf numFmtId="199" fontId="8" fillId="0" borderId="0"/>
    <xf numFmtId="199" fontId="201" fillId="0" borderId="0"/>
    <xf numFmtId="199" fontId="8" fillId="0" borderId="0"/>
    <xf numFmtId="199" fontId="201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8" fillId="0" borderId="0"/>
    <xf numFmtId="199" fontId="210" fillId="0" borderId="0"/>
    <xf numFmtId="199" fontId="210" fillId="0" borderId="0"/>
    <xf numFmtId="199" fontId="8" fillId="0" borderId="0"/>
    <xf numFmtId="199" fontId="210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13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13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0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9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8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4" fillId="0" borderId="0">
      <alignment vertical="center"/>
    </xf>
    <xf numFmtId="199" fontId="154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55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9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01" fillId="0" borderId="0"/>
    <xf numFmtId="199" fontId="37" fillId="0" borderId="0"/>
    <xf numFmtId="199" fontId="201" fillId="0" borderId="0"/>
    <xf numFmtId="199" fontId="13" fillId="0" borderId="0"/>
    <xf numFmtId="199" fontId="201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204" fillId="0" borderId="0"/>
    <xf numFmtId="199" fontId="32" fillId="0" borderId="0">
      <alignment vertical="center"/>
    </xf>
    <xf numFmtId="199" fontId="204" fillId="0" borderId="0"/>
    <xf numFmtId="199" fontId="211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37" fillId="0" borderId="0"/>
    <xf numFmtId="199" fontId="38" fillId="0" borderId="0"/>
    <xf numFmtId="199" fontId="8" fillId="0" borderId="0"/>
    <xf numFmtId="199" fontId="38" fillId="0" borderId="0"/>
    <xf numFmtId="199" fontId="38" fillId="0" borderId="0"/>
    <xf numFmtId="199" fontId="204" fillId="0" borderId="0"/>
    <xf numFmtId="199" fontId="32" fillId="0" borderId="0">
      <alignment vertical="center"/>
    </xf>
    <xf numFmtId="199" fontId="8" fillId="0" borderId="0"/>
    <xf numFmtId="199" fontId="38" fillId="0" borderId="0"/>
    <xf numFmtId="199" fontId="38" fillId="0" borderId="0"/>
    <xf numFmtId="199" fontId="8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22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8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8" fillId="0" borderId="0"/>
    <xf numFmtId="199" fontId="209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204" fillId="0" borderId="0"/>
    <xf numFmtId="199" fontId="204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7" fillId="0" borderId="0"/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91" fillId="0" borderId="0"/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91" fillId="0" borderId="0"/>
    <xf numFmtId="199" fontId="37" fillId="0" borderId="0">
      <alignment vertical="center"/>
    </xf>
    <xf numFmtId="199" fontId="212" fillId="0" borderId="0"/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2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213" fillId="0" borderId="0">
      <alignment vertical="center"/>
    </xf>
    <xf numFmtId="199" fontId="7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" fillId="0" borderId="0"/>
    <xf numFmtId="199" fontId="37" fillId="0" borderId="0"/>
    <xf numFmtId="199" fontId="20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37" fillId="0" borderId="0"/>
    <xf numFmtId="199" fontId="200" fillId="0" borderId="0"/>
    <xf numFmtId="199" fontId="37" fillId="0" borderId="0"/>
    <xf numFmtId="199" fontId="7" fillId="0" borderId="0"/>
    <xf numFmtId="199" fontId="13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13" fillId="0" borderId="0"/>
    <xf numFmtId="199" fontId="200" fillId="0" borderId="0"/>
    <xf numFmtId="199" fontId="200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1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200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0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13" fillId="0" borderId="0"/>
    <xf numFmtId="199" fontId="200" fillId="0" borderId="0"/>
    <xf numFmtId="199" fontId="37" fillId="0" borderId="0"/>
    <xf numFmtId="199" fontId="37" fillId="0" borderId="0"/>
    <xf numFmtId="199" fontId="203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4" fillId="0" borderId="0"/>
    <xf numFmtId="199" fontId="37" fillId="0" borderId="0">
      <alignment vertical="center"/>
    </xf>
    <xf numFmtId="199" fontId="20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20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8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>
      <alignment vertical="center"/>
    </xf>
    <xf numFmtId="199" fontId="37" fillId="0" borderId="0"/>
    <xf numFmtId="199" fontId="203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1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>
      <alignment vertical="center"/>
    </xf>
    <xf numFmtId="199" fontId="91" fillId="0" borderId="0"/>
    <xf numFmtId="199" fontId="49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200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201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0" fillId="0" borderId="0"/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55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/>
    <xf numFmtId="199" fontId="8" fillId="7" borderId="47" applyNumberFormat="0" applyFont="0" applyAlignment="0" applyProtection="0"/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8" fillId="7" borderId="98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7" fillId="106" borderId="2" applyNumberFormat="0" applyFont="0" applyAlignment="0" applyProtection="0"/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155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42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29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5" fillId="10" borderId="52" applyNumberFormat="0" applyAlignment="0" applyProtection="0"/>
    <xf numFmtId="199" fontId="215" fillId="10" borderId="52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5" fillId="10" borderId="52" applyNumberFormat="0" applyAlignment="0" applyProtection="0"/>
    <xf numFmtId="199" fontId="215" fillId="10" borderId="52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5" fillId="10" borderId="52" applyNumberFormat="0" applyAlignment="0" applyProtection="0"/>
    <xf numFmtId="199" fontId="215" fillId="10" borderId="52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5" fillId="10" borderId="52" applyNumberFormat="0" applyAlignment="0" applyProtection="0"/>
    <xf numFmtId="199" fontId="215" fillId="10" borderId="52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6" fillId="100" borderId="99" applyNumberFormat="0" applyAlignment="0" applyProtection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4" fillId="10" borderId="48" applyNumberFormat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00" fillId="0" borderId="0" applyFont="0" applyFill="0" applyBorder="0" applyAlignment="0" applyProtection="0"/>
    <xf numFmtId="9" fontId="37" fillId="0" borderId="0" applyFont="0" applyFill="0" applyBorder="0" applyAlignment="0" applyProtection="0"/>
    <xf numFmtId="199" fontId="12" fillId="0" borderId="0" applyNumberFormat="0" applyFill="0" applyBorder="0" applyAlignment="0" applyProtection="0"/>
    <xf numFmtId="241" fontId="8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242" fontId="217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242" fontId="217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199" fontId="218" fillId="16" borderId="0">
      <alignment horizontal="center" vertical="center"/>
    </xf>
    <xf numFmtId="199" fontId="219" fillId="16" borderId="0">
      <alignment horizontal="left" vertical="center"/>
    </xf>
    <xf numFmtId="199" fontId="37" fillId="0" borderId="0">
      <alignment vertical="center"/>
    </xf>
    <xf numFmtId="199" fontId="17" fillId="0" borderId="0"/>
    <xf numFmtId="199" fontId="17" fillId="0" borderId="0"/>
    <xf numFmtId="199" fontId="17" fillId="0" borderId="0"/>
    <xf numFmtId="199" fontId="23" fillId="0" borderId="0"/>
    <xf numFmtId="199" fontId="17" fillId="0" borderId="0"/>
    <xf numFmtId="199" fontId="17" fillId="0" borderId="0"/>
    <xf numFmtId="40" fontId="220" fillId="0" borderId="0" applyBorder="0">
      <alignment horizontal="right"/>
    </xf>
    <xf numFmtId="40" fontId="220" fillId="0" borderId="0" applyBorder="0">
      <alignment horizontal="right"/>
    </xf>
    <xf numFmtId="199" fontId="221" fillId="107" borderId="100">
      <alignment horizontal="center"/>
    </xf>
    <xf numFmtId="199" fontId="221" fillId="107" borderId="100">
      <alignment horizont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24" fillId="0" borderId="0" applyNumberFormat="0" applyFill="0" applyBorder="0" applyAlignment="0" applyProtection="0"/>
    <xf numFmtId="199" fontId="224" fillId="0" borderId="0" applyNumberFormat="0" applyFill="0" applyBorder="0" applyAlignment="0" applyProtection="0"/>
    <xf numFmtId="199" fontId="223" fillId="0" borderId="0" applyNumberFormat="0" applyFill="0" applyBorder="0" applyAlignment="0" applyProtection="0"/>
    <xf numFmtId="199" fontId="8" fillId="0" borderId="101" applyNumberFormat="0" applyFont="0" applyFill="0" applyAlignment="0" applyProtection="0"/>
    <xf numFmtId="199" fontId="8" fillId="0" borderId="101" applyNumberFormat="0" applyFont="0" applyFill="0" applyAlignment="0" applyProtection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8" fillId="0" borderId="101" applyNumberFormat="0" applyFont="0" applyFill="0" applyAlignment="0" applyProtection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215" fillId="0" borderId="102" applyNumberFormat="0" applyFill="0" applyAlignment="0" applyProtection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144" fillId="0" borderId="103">
      <protection locked="0"/>
    </xf>
    <xf numFmtId="234" fontId="144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143" fillId="0" borderId="103">
      <protection locked="0"/>
    </xf>
    <xf numFmtId="234" fontId="143" fillId="0" borderId="103">
      <protection locked="0"/>
    </xf>
    <xf numFmtId="234" fontId="144" fillId="0" borderId="103">
      <protection locked="0"/>
    </xf>
    <xf numFmtId="234" fontId="144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143" fillId="0" borderId="103">
      <protection locked="0"/>
    </xf>
    <xf numFmtId="234" fontId="143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34" fontId="8" fillId="0" borderId="103">
      <protection locked="0"/>
    </xf>
    <xf numFmtId="234" fontId="8" fillId="0" borderId="103">
      <protection locked="0"/>
    </xf>
    <xf numFmtId="234" fontId="8" fillId="0" borderId="103">
      <protection locked="0"/>
    </xf>
    <xf numFmtId="199" fontId="215" fillId="0" borderId="104" applyNumberFormat="0" applyFill="0" applyAlignment="0" applyProtection="0"/>
    <xf numFmtId="199" fontId="215" fillId="0" borderId="104" applyNumberFormat="0" applyFill="0" applyAlignment="0" applyProtection="0"/>
    <xf numFmtId="199" fontId="215" fillId="0" borderId="104" applyNumberFormat="0" applyFill="0" applyAlignment="0" applyProtection="0"/>
    <xf numFmtId="199" fontId="215" fillId="0" borderId="104" applyNumberFormat="0" applyFill="0" applyAlignment="0" applyProtection="0"/>
    <xf numFmtId="199" fontId="215" fillId="0" borderId="104" applyNumberFormat="0" applyFill="0" applyAlignment="0" applyProtection="0"/>
    <xf numFmtId="199" fontId="215" fillId="0" borderId="104" applyNumberFormat="0" applyFill="0" applyAlignment="0" applyProtection="0"/>
    <xf numFmtId="199" fontId="225" fillId="0" borderId="5" applyNumberFormat="0" applyFill="0" applyAlignment="0" applyProtection="0"/>
    <xf numFmtId="199" fontId="225" fillId="0" borderId="5" applyNumberFormat="0" applyFill="0" applyAlignment="0" applyProtection="0"/>
    <xf numFmtId="199" fontId="8" fillId="0" borderId="101" applyNumberFormat="0" applyFont="0" applyFill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90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90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226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26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26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183" fillId="3" borderId="46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214" fillId="10" borderId="48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138" fillId="10" borderId="46" applyNumberFormat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215" fillId="0" borderId="49" applyNumberFormat="0" applyFill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199" fontId="227" fillId="7" borderId="47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192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00" fillId="0" borderId="50" applyNumberFormat="0" applyFill="0" applyAlignment="0" applyProtection="0">
      <alignment vertical="center"/>
    </xf>
    <xf numFmtId="199" fontId="228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2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2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2" applyNumberFormat="0" applyFill="0" applyAlignment="0" applyProtection="0">
      <alignment vertical="center"/>
    </xf>
    <xf numFmtId="199" fontId="228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9" fillId="0" borderId="92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28" fillId="0" borderId="3" applyNumberFormat="0" applyFill="0" applyAlignment="0" applyProtection="0">
      <alignment vertical="center"/>
    </xf>
    <xf numFmtId="199" fontId="157" fillId="0" borderId="92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162" fillId="0" borderId="3" applyNumberFormat="0" applyFill="0" applyAlignment="0" applyProtection="0">
      <alignment vertical="center"/>
    </xf>
    <xf numFmtId="199" fontId="230" fillId="0" borderId="0" applyNumberFormat="0" applyProtection="0">
      <alignment horizontal="left"/>
    </xf>
    <xf numFmtId="199" fontId="230" fillId="0" borderId="0" applyNumberFormat="0" applyProtection="0">
      <alignment horizontal="left"/>
    </xf>
    <xf numFmtId="199" fontId="230" fillId="0" borderId="0" applyNumberFormat="0" applyProtection="0">
      <alignment horizontal="left"/>
    </xf>
    <xf numFmtId="199" fontId="100" fillId="0" borderId="50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01" fillId="0" borderId="51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4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167" fillId="0" borderId="4" applyNumberFormat="0" applyFill="0" applyAlignment="0" applyProtection="0">
      <alignment vertical="center"/>
    </xf>
    <xf numFmtId="199" fontId="233" fillId="0" borderId="0" applyNumberFormat="0" applyProtection="0">
      <alignment horizontal="right"/>
    </xf>
    <xf numFmtId="199" fontId="233" fillId="0" borderId="0" applyNumberFormat="0" applyProtection="0">
      <alignment horizontal="right"/>
    </xf>
    <xf numFmtId="199" fontId="233" fillId="0" borderId="0" applyNumberFormat="0" applyProtection="0">
      <alignment horizontal="right"/>
    </xf>
    <xf numFmtId="199" fontId="101" fillId="0" borderId="51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96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105" applyNumberFormat="0" applyFill="0" applyAlignment="0" applyProtection="0">
      <alignment vertical="center"/>
    </xf>
    <xf numFmtId="199" fontId="170" fillId="0" borderId="96" applyNumberFormat="0" applyFill="0" applyAlignment="0" applyProtection="0">
      <alignment vertical="center"/>
    </xf>
    <xf numFmtId="199" fontId="170" fillId="0" borderId="96" applyNumberFormat="0" applyFill="0" applyAlignment="0" applyProtection="0">
      <alignment vertical="center"/>
    </xf>
    <xf numFmtId="199" fontId="170" fillId="0" borderId="96" applyNumberFormat="0" applyFill="0" applyAlignment="0" applyProtection="0">
      <alignment vertical="center"/>
    </xf>
    <xf numFmtId="199" fontId="170" fillId="0" borderId="96" applyNumberFormat="0" applyFill="0" applyAlignment="0" applyProtection="0">
      <alignment vertical="center"/>
    </xf>
    <xf numFmtId="243" fontId="234" fillId="0" borderId="106" applyFill="0" applyProtection="0">
      <alignment horizontal="center" vertical="center"/>
    </xf>
    <xf numFmtId="243" fontId="234" fillId="0" borderId="107" applyFill="0" applyProtection="0">
      <alignment horizontal="center" vertical="center"/>
    </xf>
    <xf numFmtId="243" fontId="234" fillId="0" borderId="106" applyFill="0" applyProtection="0">
      <alignment horizontal="center" vertical="center"/>
    </xf>
    <xf numFmtId="199" fontId="74" fillId="0" borderId="37" applyNumberFormat="0" applyFill="0" applyAlignment="0" applyProtection="0">
      <alignment vertical="center"/>
    </xf>
    <xf numFmtId="199" fontId="74" fillId="0" borderId="37" applyNumberFormat="0" applyFill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244" fontId="233" fillId="0" borderId="108" applyFill="0" applyProtection="0">
      <alignment horizontal="right" vertical="center" indent="1"/>
    </xf>
    <xf numFmtId="244" fontId="233" fillId="0" borderId="108" applyFill="0" applyProtection="0">
      <alignment horizontal="right" vertical="center" indent="1"/>
    </xf>
    <xf numFmtId="244" fontId="233" fillId="0" borderId="108" applyFill="0" applyProtection="0">
      <alignment horizontal="right" vertical="center" indent="1"/>
    </xf>
    <xf numFmtId="199" fontId="74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235" fillId="0" borderId="0" applyNumberFormat="0" applyFill="0" applyBorder="0" applyAlignment="0" applyProtection="0">
      <alignment vertical="center"/>
    </xf>
    <xf numFmtId="199" fontId="235" fillId="0" borderId="0" applyNumberFormat="0" applyFill="0" applyBorder="0" applyAlignment="0" applyProtection="0">
      <alignment vertical="center"/>
    </xf>
    <xf numFmtId="199" fontId="235" fillId="0" borderId="0" applyNumberFormat="0" applyFill="0" applyBorder="0" applyAlignment="0" applyProtection="0">
      <alignment vertical="center"/>
    </xf>
    <xf numFmtId="199" fontId="236" fillId="0" borderId="0" applyProtection="0">
      <alignment horizontal="left"/>
    </xf>
    <xf numFmtId="199" fontId="236" fillId="0" borderId="0" applyProtection="0">
      <alignment horizontal="left"/>
    </xf>
    <xf numFmtId="199" fontId="236" fillId="0" borderId="0" applyProtection="0">
      <alignment horizontal="left"/>
    </xf>
    <xf numFmtId="199" fontId="75" fillId="0" borderId="0" applyNumberFormat="0" applyFill="0" applyBorder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8" fillId="0" borderId="50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7" fillId="0" borderId="109" applyNumberFormat="0" applyFill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1" fillId="0" borderId="51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0" fillId="0" borderId="110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3" fillId="0" borderId="37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111" applyNumberFormat="0" applyFill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239" fillId="0" borderId="0" applyNumberFormat="0" applyFill="0" applyBorder="0" applyAlignment="0" applyProtection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7" fillId="0" borderId="0"/>
    <xf numFmtId="199" fontId="37" fillId="0" borderId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246" fillId="10" borderId="112" applyNumberFormat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247" fillId="108" borderId="0" applyNumberFormat="0" applyBorder="0" applyAlignment="0" applyProtection="0">
      <alignment vertical="center"/>
    </xf>
    <xf numFmtId="199" fontId="247" fillId="109" borderId="0" applyNumberFormat="0" applyBorder="0" applyAlignment="0" applyProtection="0">
      <alignment vertical="center"/>
    </xf>
    <xf numFmtId="199" fontId="247" fillId="109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247" fillId="108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77" fillId="4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49" fillId="0" borderId="0">
      <alignment vertical="center"/>
    </xf>
    <xf numFmtId="199" fontId="37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49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7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8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7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7" fillId="0" borderId="0"/>
    <xf numFmtId="199" fontId="7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7" fillId="0" borderId="0"/>
    <xf numFmtId="199" fontId="37" fillId="0" borderId="0"/>
    <xf numFmtId="199" fontId="37" fillId="0" borderId="0"/>
    <xf numFmtId="199" fontId="248" fillId="0" borderId="0"/>
    <xf numFmtId="199" fontId="248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248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8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24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248" fillId="0" borderId="0"/>
    <xf numFmtId="199" fontId="37" fillId="0" borderId="0">
      <alignment vertical="center"/>
    </xf>
    <xf numFmtId="199" fontId="13" fillId="0" borderId="0"/>
    <xf numFmtId="199" fontId="248" fillId="0" borderId="0"/>
    <xf numFmtId="199" fontId="24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7" fillId="0" borderId="0">
      <alignment vertical="center"/>
    </xf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24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24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3" fillId="0" borderId="0">
      <alignment vertical="center"/>
    </xf>
    <xf numFmtId="199" fontId="248" fillId="0" borderId="0"/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13" fillId="0" borderId="0"/>
    <xf numFmtId="199" fontId="13" fillId="0" borderId="0"/>
    <xf numFmtId="199" fontId="24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20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9" fillId="0" borderId="0"/>
    <xf numFmtId="199" fontId="13" fillId="0" borderId="0">
      <alignment vertical="center"/>
    </xf>
    <xf numFmtId="199" fontId="8" fillId="0" borderId="0"/>
    <xf numFmtId="199" fontId="37" fillId="0" borderId="0"/>
    <xf numFmtId="199" fontId="13" fillId="0" borderId="0"/>
    <xf numFmtId="199" fontId="250" fillId="0" borderId="0"/>
    <xf numFmtId="199" fontId="13" fillId="0" borderId="0"/>
    <xf numFmtId="199" fontId="13" fillId="0" borderId="0">
      <alignment vertical="center"/>
    </xf>
    <xf numFmtId="199" fontId="250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13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246" fontId="13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37" fillId="0" borderId="0"/>
    <xf numFmtId="246" fontId="13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210" fillId="0" borderId="0"/>
    <xf numFmtId="199" fontId="37" fillId="0" borderId="0"/>
    <xf numFmtId="199" fontId="13" fillId="0" borderId="0"/>
    <xf numFmtId="199" fontId="37" fillId="0" borderId="0"/>
    <xf numFmtId="199" fontId="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210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13" fillId="0" borderId="0"/>
    <xf numFmtId="199" fontId="8" fillId="0" borderId="0"/>
    <xf numFmtId="199" fontId="200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8" fillId="0" borderId="0"/>
    <xf numFmtId="199" fontId="200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48" fillId="0" borderId="0">
      <alignment vertical="center"/>
    </xf>
    <xf numFmtId="199" fontId="24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8" fillId="0" borderId="0"/>
    <xf numFmtId="199" fontId="13" fillId="0" borderId="0"/>
    <xf numFmtId="199" fontId="24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" fillId="0" borderId="0"/>
    <xf numFmtId="199" fontId="13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37" fillId="0" borderId="0"/>
    <xf numFmtId="199" fontId="37" fillId="0" borderId="0"/>
    <xf numFmtId="199" fontId="248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248" fillId="0" borderId="0"/>
    <xf numFmtId="199" fontId="13" fillId="0" borderId="0">
      <alignment vertical="center"/>
    </xf>
    <xf numFmtId="199" fontId="13" fillId="0" borderId="0"/>
    <xf numFmtId="199" fontId="248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49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48" fillId="0" borderId="0"/>
    <xf numFmtId="199" fontId="37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9" fillId="0" borderId="0"/>
    <xf numFmtId="199" fontId="37" fillId="0" borderId="0">
      <alignment vertical="center"/>
    </xf>
    <xf numFmtId="199" fontId="37" fillId="0" borderId="0"/>
    <xf numFmtId="199" fontId="248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9" fillId="0" borderId="0">
      <alignment vertical="center"/>
    </xf>
    <xf numFmtId="199" fontId="7" fillId="0" borderId="0">
      <alignment vertical="center"/>
    </xf>
    <xf numFmtId="199" fontId="13" fillId="0" borderId="0"/>
    <xf numFmtId="199" fontId="9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7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49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49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49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49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37" fillId="0" borderId="0"/>
    <xf numFmtId="199" fontId="210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210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0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/>
    <xf numFmtId="199" fontId="171" fillId="0" borderId="0" applyNumberFormat="0" applyFill="0" applyBorder="0" applyAlignment="0" applyProtection="0"/>
    <xf numFmtId="199" fontId="177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6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5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5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1" fillId="0" borderId="0" applyNumberFormat="0" applyFill="0" applyBorder="0" applyAlignment="0" applyProtection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5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6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256" fillId="0" borderId="0" applyNumberFormat="0" applyFill="0" applyBorder="0" applyAlignment="0" applyProtection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2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24" borderId="0" applyNumberFormat="0" applyBorder="0" applyAlignment="0" applyProtection="0">
      <alignment vertical="center"/>
    </xf>
    <xf numFmtId="199" fontId="8" fillId="0" borderId="0"/>
    <xf numFmtId="199" fontId="132" fillId="24" borderId="0" applyNumberFormat="0" applyBorder="0" applyAlignment="0" applyProtection="0">
      <alignment vertical="center"/>
    </xf>
    <xf numFmtId="199" fontId="132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24" borderId="0" applyNumberFormat="0" applyBorder="0" applyAlignment="0" applyProtection="0">
      <alignment vertical="center"/>
    </xf>
    <xf numFmtId="199" fontId="8" fillId="0" borderId="0"/>
    <xf numFmtId="199" fontId="132" fillId="24" borderId="0" applyNumberFormat="0" applyBorder="0" applyAlignment="0" applyProtection="0">
      <alignment vertical="center"/>
    </xf>
    <xf numFmtId="199" fontId="132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110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8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26" borderId="0" applyNumberFormat="0" applyBorder="0" applyAlignment="0" applyProtection="0">
      <alignment vertical="center"/>
    </xf>
    <xf numFmtId="199" fontId="8" fillId="0" borderId="0"/>
    <xf numFmtId="199" fontId="132" fillId="26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26" borderId="0" applyNumberFormat="0" applyBorder="0" applyAlignment="0" applyProtection="0">
      <alignment vertical="center"/>
    </xf>
    <xf numFmtId="199" fontId="8" fillId="0" borderId="0"/>
    <xf numFmtId="199" fontId="132" fillId="26" borderId="0" applyNumberFormat="0" applyBorder="0" applyAlignment="0" applyProtection="0">
      <alignment vertical="center"/>
    </xf>
    <xf numFmtId="199" fontId="132" fillId="7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14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8" fillId="0" borderId="0"/>
    <xf numFmtId="199" fontId="132" fillId="20" borderId="0" applyNumberFormat="0" applyBorder="0" applyAlignment="0" applyProtection="0">
      <alignment vertical="center"/>
    </xf>
    <xf numFmtId="199" fontId="132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20" borderId="0" applyNumberFormat="0" applyBorder="0" applyAlignment="0" applyProtection="0">
      <alignment vertical="center"/>
    </xf>
    <xf numFmtId="199" fontId="8" fillId="0" borderId="0"/>
    <xf numFmtId="199" fontId="132" fillId="20" borderId="0" applyNumberFormat="0" applyBorder="0" applyAlignment="0" applyProtection="0">
      <alignment vertical="center"/>
    </xf>
    <xf numFmtId="199" fontId="132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99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8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8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1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9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7" borderId="0" applyNumberFormat="0" applyBorder="0" applyAlignment="0" applyProtection="0">
      <alignment vertical="center"/>
    </xf>
    <xf numFmtId="199" fontId="8" fillId="0" borderId="0"/>
    <xf numFmtId="199" fontId="132" fillId="27" borderId="0" applyNumberFormat="0" applyBorder="0" applyAlignment="0" applyProtection="0">
      <alignment vertical="center"/>
    </xf>
    <xf numFmtId="199" fontId="132" fillId="9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132" fillId="25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8" fillId="0" borderId="0"/>
    <xf numFmtId="199" fontId="257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79" fillId="6" borderId="0" applyNumberFormat="0" applyBorder="0" applyAlignment="0" applyProtection="0">
      <alignment vertical="center"/>
    </xf>
    <xf numFmtId="199" fontId="258" fillId="113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258" fillId="113" borderId="0" applyNumberFormat="0" applyBorder="0" applyAlignment="0" applyProtection="0">
      <alignment vertical="center"/>
    </xf>
    <xf numFmtId="199" fontId="8" fillId="0" borderId="0"/>
    <xf numFmtId="199" fontId="257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257" fillId="52" borderId="0" applyNumberFormat="0" applyBorder="0" applyAlignment="0" applyProtection="0">
      <alignment vertical="center"/>
    </xf>
    <xf numFmtId="199" fontId="8" fillId="0" borderId="0"/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114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8" fillId="113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8" fillId="113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257" fillId="9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257" fillId="6" borderId="0" applyNumberFormat="0" applyBorder="0" applyAlignment="0" applyProtection="0">
      <alignment vertical="center"/>
    </xf>
    <xf numFmtId="199" fontId="257" fillId="6" borderId="0" applyNumberFormat="0" applyBorder="0" applyAlignment="0" applyProtection="0">
      <alignment vertical="center"/>
    </xf>
    <xf numFmtId="199" fontId="257" fillId="6" borderId="0" applyNumberFormat="0" applyBorder="0" applyAlignment="0" applyProtection="0">
      <alignment vertical="center"/>
    </xf>
    <xf numFmtId="199" fontId="257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8" fillId="0" borderId="0"/>
    <xf numFmtId="199" fontId="79" fillId="6" borderId="0" applyNumberFormat="0" applyBorder="0" applyAlignment="0" applyProtection="0">
      <alignment vertical="center"/>
    </xf>
    <xf numFmtId="199" fontId="8" fillId="0" borderId="0"/>
    <xf numFmtId="199" fontId="79" fillId="6" borderId="0" applyNumberFormat="0" applyBorder="0" applyAlignment="0" applyProtection="0">
      <alignment vertical="center"/>
    </xf>
    <xf numFmtId="199" fontId="8" fillId="0" borderId="0"/>
    <xf numFmtId="199" fontId="257" fillId="6" borderId="0" applyNumberFormat="0" applyBorder="0" applyAlignment="0" applyProtection="0">
      <alignment vertical="center"/>
    </xf>
    <xf numFmtId="199" fontId="257" fillId="6" borderId="0" applyNumberFormat="0" applyBorder="0" applyAlignment="0" applyProtection="0">
      <alignment vertical="center"/>
    </xf>
    <xf numFmtId="199" fontId="8" fillId="0" borderId="0"/>
    <xf numFmtId="199" fontId="79" fillId="6" borderId="0" applyNumberFormat="0" applyBorder="0" applyAlignment="0" applyProtection="0">
      <alignment vertical="center"/>
    </xf>
    <xf numFmtId="199" fontId="8" fillId="0" borderId="0"/>
    <xf numFmtId="199" fontId="79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79" fillId="6" borderId="0" applyNumberFormat="0" applyBorder="0" applyAlignment="0" applyProtection="0">
      <alignment vertical="center"/>
    </xf>
    <xf numFmtId="199" fontId="8" fillId="0" borderId="0"/>
    <xf numFmtId="199" fontId="79" fillId="6" borderId="0" applyNumberFormat="0" applyBorder="0" applyAlignment="0" applyProtection="0">
      <alignment vertical="center"/>
    </xf>
    <xf numFmtId="199" fontId="8" fillId="0" borderId="0"/>
    <xf numFmtId="199" fontId="258" fillId="114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79" fillId="6" borderId="0" applyNumberFormat="0" applyBorder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8" fillId="0" borderId="0"/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8" fillId="0" borderId="0"/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8" fillId="0" borderId="0"/>
    <xf numFmtId="199" fontId="8" fillId="0" borderId="0"/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113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199" fontId="259" fillId="0" borderId="49" applyNumberFormat="0" applyFill="0" applyAlignment="0" applyProtection="0">
      <alignment vertical="center"/>
    </xf>
    <xf numFmtId="38" fontId="227" fillId="0" borderId="0" applyFont="0" applyFill="0" applyBorder="0" applyAlignment="0" applyProtection="0"/>
    <xf numFmtId="38" fontId="212" fillId="0" borderId="0" applyFont="0" applyFill="0" applyBorder="0" applyAlignment="0" applyProtection="0">
      <alignment vertical="center"/>
    </xf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199" fontId="260" fillId="49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49" borderId="0" applyNumberFormat="0" applyBorder="0" applyAlignment="0" applyProtection="0">
      <alignment vertical="center"/>
    </xf>
    <xf numFmtId="199" fontId="260" fillId="4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49" borderId="0" applyNumberFormat="0" applyBorder="0" applyAlignment="0" applyProtection="0">
      <alignment vertical="center"/>
    </xf>
    <xf numFmtId="199" fontId="260" fillId="4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260" fillId="8" borderId="0" applyNumberFormat="0" applyBorder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8" fillId="0" borderId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8" fillId="0" borderId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8" fillId="0" borderId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59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59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8" fillId="0" borderId="0"/>
    <xf numFmtId="199" fontId="59" fillId="0" borderId="5" applyNumberFormat="0" applyFill="0" applyAlignment="0" applyProtection="0">
      <alignment vertical="center"/>
    </xf>
    <xf numFmtId="199" fontId="8" fillId="0" borderId="0"/>
    <xf numFmtId="199" fontId="225" fillId="0" borderId="5" applyNumberFormat="0" applyFill="0" applyAlignment="0" applyProtection="0">
      <alignment vertical="center"/>
    </xf>
    <xf numFmtId="199" fontId="225" fillId="0" borderId="5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199" fontId="103" fillId="0" borderId="49" applyNumberFormat="0" applyFill="0" applyAlignment="0" applyProtection="0">
      <alignment vertical="center"/>
    </xf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5" fillId="0" borderId="0" applyFont="0" applyFill="0" applyBorder="0" applyAlignment="0" applyProtection="0"/>
    <xf numFmtId="248" fontId="23" fillId="0" borderId="0" applyFont="0" applyFill="0" applyBorder="0" applyAlignment="0" applyProtection="0"/>
    <xf numFmtId="249" fontId="9" fillId="0" borderId="0" applyFont="0" applyFill="0" applyBorder="0" applyAlignment="0" applyProtection="0"/>
    <xf numFmtId="230" fontId="8" fillId="0" borderId="0" applyFont="0" applyFill="0" applyBorder="0" applyAlignment="0" applyProtection="0"/>
    <xf numFmtId="249" fontId="9" fillId="0" borderId="0" applyFont="0" applyFill="0" applyBorder="0" applyAlignment="0" applyProtection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9" fillId="100" borderId="87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9" fillId="100" borderId="87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" fillId="0" borderId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" fillId="0" borderId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" fillId="0" borderId="0"/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9" fillId="100" borderId="87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139" fillId="100" borderId="87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80" fillId="10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15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15" borderId="46" applyNumberFormat="0" applyAlignment="0" applyProtection="0">
      <alignment vertical="center"/>
    </xf>
    <xf numFmtId="199" fontId="261" fillId="115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" fillId="0" borderId="0"/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261" fillId="16" borderId="46" applyNumberFormat="0" applyAlignment="0" applyProtection="0">
      <alignment vertical="center"/>
    </xf>
    <xf numFmtId="199" fontId="8" fillId="0" borderId="0"/>
    <xf numFmtId="199" fontId="81" fillId="23" borderId="39" applyNumberFormat="0" applyAlignment="0" applyProtection="0">
      <alignment vertical="center"/>
    </xf>
    <xf numFmtId="199" fontId="8" fillId="0" borderId="0"/>
    <xf numFmtId="199" fontId="81" fillId="23" borderId="39" applyNumberFormat="0" applyAlignment="0" applyProtection="0">
      <alignment vertical="center"/>
    </xf>
    <xf numFmtId="199" fontId="8" fillId="0" borderId="0"/>
    <xf numFmtId="199" fontId="262" fillId="116" borderId="114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81" fillId="23" borderId="39" applyNumberFormat="0" applyAlignment="0" applyProtection="0">
      <alignment vertical="center"/>
    </xf>
    <xf numFmtId="199" fontId="262" fillId="117" borderId="114" applyNumberFormat="0" applyAlignment="0" applyProtection="0">
      <alignment vertical="center"/>
    </xf>
    <xf numFmtId="199" fontId="262" fillId="116" borderId="114" applyNumberFormat="0" applyAlignment="0" applyProtection="0">
      <alignment vertical="center"/>
    </xf>
    <xf numFmtId="199" fontId="262" fillId="116" borderId="114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263" fillId="101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263" fillId="101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8" fillId="0" borderId="0"/>
    <xf numFmtId="199" fontId="8" fillId="0" borderId="0"/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3" fillId="23" borderId="39" applyNumberFormat="0" applyAlignment="0" applyProtection="0">
      <alignment vertical="center"/>
    </xf>
    <xf numFmtId="199" fontId="264" fillId="0" borderId="50" applyNumberFormat="0" applyFill="0" applyAlignment="0" applyProtection="0">
      <alignment vertical="center"/>
    </xf>
    <xf numFmtId="199" fontId="264" fillId="0" borderId="50" applyNumberFormat="0" applyFill="0" applyAlignment="0" applyProtection="0">
      <alignment vertical="center"/>
    </xf>
    <xf numFmtId="199" fontId="265" fillId="0" borderId="51" applyNumberFormat="0" applyFill="0" applyAlignment="0" applyProtection="0">
      <alignment vertical="center"/>
    </xf>
    <xf numFmtId="199" fontId="265" fillId="0" borderId="51" applyNumberFormat="0" applyFill="0" applyAlignment="0" applyProtection="0">
      <alignment vertical="center"/>
    </xf>
    <xf numFmtId="199" fontId="266" fillId="0" borderId="37" applyNumberFormat="0" applyFill="0" applyAlignment="0" applyProtection="0">
      <alignment vertical="center"/>
    </xf>
    <xf numFmtId="199" fontId="266" fillId="0" borderId="37" applyNumberFormat="0" applyFill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8" fillId="0" borderId="0"/>
    <xf numFmtId="199" fontId="82" fillId="0" borderId="0" applyNumberFormat="0" applyFill="0" applyBorder="0" applyAlignment="0" applyProtection="0">
      <alignment vertical="center"/>
    </xf>
    <xf numFmtId="199" fontId="8" fillId="0" borderId="0"/>
    <xf numFmtId="199" fontId="82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3" fillId="0" borderId="0" applyNumberFormat="0" applyFill="0" applyBorder="0" applyAlignment="0" applyProtection="0">
      <alignment vertical="center"/>
    </xf>
    <xf numFmtId="199" fontId="8" fillId="0" borderId="0"/>
    <xf numFmtId="199" fontId="83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269" fillId="0" borderId="115" applyNumberFormat="0" applyFill="0" applyAlignment="0" applyProtection="0">
      <alignment vertical="center"/>
    </xf>
    <xf numFmtId="199" fontId="270" fillId="0" borderId="40" applyNumberFormat="0" applyFill="0" applyAlignment="0" applyProtection="0">
      <alignment vertical="center"/>
    </xf>
    <xf numFmtId="199" fontId="8" fillId="0" borderId="0"/>
    <xf numFmtId="199" fontId="270" fillId="0" borderId="40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70" fillId="0" borderId="40" applyNumberFormat="0" applyFill="0" applyAlignment="0" applyProtection="0">
      <alignment vertical="center"/>
    </xf>
    <xf numFmtId="199" fontId="8" fillId="0" borderId="0"/>
    <xf numFmtId="199" fontId="270" fillId="0" borderId="40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8" fillId="0" borderId="0"/>
    <xf numFmtId="199" fontId="8" fillId="0" borderId="0"/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269" fillId="0" borderId="115" applyNumberFormat="0" applyFill="0" applyAlignment="0" applyProtection="0">
      <alignment vertical="center"/>
    </xf>
    <xf numFmtId="199" fontId="8" fillId="0" borderId="0"/>
    <xf numFmtId="199" fontId="84" fillId="0" borderId="40" applyNumberFormat="0" applyFill="0" applyAlignment="0" applyProtection="0">
      <alignment vertical="center"/>
    </xf>
    <xf numFmtId="199" fontId="8" fillId="0" borderId="0"/>
    <xf numFmtId="199" fontId="84" fillId="0" borderId="40" applyNumberFormat="0" applyFill="0" applyAlignment="0" applyProtection="0">
      <alignment vertical="center"/>
    </xf>
    <xf numFmtId="199" fontId="8" fillId="0" borderId="0"/>
    <xf numFmtId="199" fontId="271" fillId="0" borderId="116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84" fillId="0" borderId="40" applyNumberFormat="0" applyFill="0" applyAlignment="0" applyProtection="0">
      <alignment vertical="center"/>
    </xf>
    <xf numFmtId="199" fontId="271" fillId="0" borderId="116" applyNumberFormat="0" applyFill="0" applyAlignment="0" applyProtection="0">
      <alignment vertical="center"/>
    </xf>
    <xf numFmtId="199" fontId="271" fillId="0" borderId="116" applyNumberFormat="0" applyFill="0" applyAlignment="0" applyProtection="0">
      <alignment vertical="center"/>
    </xf>
    <xf numFmtId="199" fontId="271" fillId="0" borderId="116" applyNumberFormat="0" applyFill="0" applyAlignment="0" applyProtection="0">
      <alignment vertical="center"/>
    </xf>
    <xf numFmtId="199" fontId="272" fillId="6" borderId="0" applyNumberFormat="0" applyBorder="0" applyAlignment="0" applyProtection="0">
      <alignment vertical="center"/>
    </xf>
    <xf numFmtId="199" fontId="272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6" fontId="9" fillId="0" borderId="0" applyFont="0" applyFill="0" applyBorder="0" applyAlignment="0" applyProtection="0"/>
    <xf numFmtId="247" fontId="13" fillId="0" borderId="0" applyFont="0" applyFill="0" applyBorder="0" applyAlignment="0" applyProtection="0">
      <alignment vertical="center"/>
    </xf>
    <xf numFmtId="24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249" fillId="0" borderId="0" applyFont="0" applyFill="0" applyBorder="0" applyAlignment="0" applyProtection="0">
      <alignment vertical="center"/>
    </xf>
    <xf numFmtId="251" fontId="15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15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199" fontId="72" fillId="24" borderId="0" applyNumberFormat="0" applyBorder="0" applyAlignment="0" applyProtection="0">
      <alignment vertical="center"/>
    </xf>
    <xf numFmtId="199" fontId="8" fillId="0" borderId="0"/>
    <xf numFmtId="199" fontId="72" fillId="24" borderId="0" applyNumberFormat="0" applyBorder="0" applyAlignment="0" applyProtection="0">
      <alignment vertical="center"/>
    </xf>
    <xf numFmtId="199" fontId="8" fillId="0" borderId="0"/>
    <xf numFmtId="199" fontId="131" fillId="118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72" fillId="24" borderId="0" applyNumberFormat="0" applyBorder="0" applyAlignment="0" applyProtection="0">
      <alignment vertical="center"/>
    </xf>
    <xf numFmtId="199" fontId="8" fillId="0" borderId="0"/>
    <xf numFmtId="199" fontId="72" fillId="25" borderId="0" applyNumberFormat="0" applyBorder="0" applyAlignment="0" applyProtection="0">
      <alignment vertical="center"/>
    </xf>
    <xf numFmtId="199" fontId="8" fillId="0" borderId="0"/>
    <xf numFmtId="199" fontId="72" fillId="25" borderId="0" applyNumberFormat="0" applyBorder="0" applyAlignment="0" applyProtection="0">
      <alignment vertical="center"/>
    </xf>
    <xf numFmtId="199" fontId="8" fillId="0" borderId="0"/>
    <xf numFmtId="199" fontId="131" fillId="119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8" fillId="0" borderId="0"/>
    <xf numFmtId="199" fontId="72" fillId="26" borderId="0" applyNumberFormat="0" applyBorder="0" applyAlignment="0" applyProtection="0">
      <alignment vertical="center"/>
    </xf>
    <xf numFmtId="199" fontId="8" fillId="0" borderId="0"/>
    <xf numFmtId="199" fontId="72" fillId="26" borderId="0" applyNumberFormat="0" applyBorder="0" applyAlignment="0" applyProtection="0">
      <alignment vertical="center"/>
    </xf>
    <xf numFmtId="199" fontId="8" fillId="0" borderId="0"/>
    <xf numFmtId="199" fontId="131" fillId="120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72" fillId="26" borderId="0" applyNumberFormat="0" applyBorder="0" applyAlignment="0" applyProtection="0">
      <alignment vertical="center"/>
    </xf>
    <xf numFmtId="199" fontId="8" fillId="0" borderId="0"/>
    <xf numFmtId="199" fontId="72" fillId="20" borderId="0" applyNumberFormat="0" applyBorder="0" applyAlignment="0" applyProtection="0">
      <alignment vertical="center"/>
    </xf>
    <xf numFmtId="199" fontId="8" fillId="0" borderId="0"/>
    <xf numFmtId="199" fontId="72" fillId="20" borderId="0" applyNumberFormat="0" applyBorder="0" applyAlignment="0" applyProtection="0">
      <alignment vertical="center"/>
    </xf>
    <xf numFmtId="199" fontId="8" fillId="0" borderId="0"/>
    <xf numFmtId="199" fontId="131" fillId="121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72" fillId="20" borderId="0" applyNumberFormat="0" applyBorder="0" applyAlignment="0" applyProtection="0">
      <alignment vertical="center"/>
    </xf>
    <xf numFmtId="199" fontId="8" fillId="0" borderId="0"/>
    <xf numFmtId="199" fontId="72" fillId="21" borderId="0" applyNumberFormat="0" applyBorder="0" applyAlignment="0" applyProtection="0">
      <alignment vertical="center"/>
    </xf>
    <xf numFmtId="199" fontId="8" fillId="0" borderId="0"/>
    <xf numFmtId="199" fontId="72" fillId="21" borderId="0" applyNumberFormat="0" applyBorder="0" applyAlignment="0" applyProtection="0">
      <alignment vertical="center"/>
    </xf>
    <xf numFmtId="199" fontId="8" fillId="0" borderId="0"/>
    <xf numFmtId="199" fontId="131" fillId="122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72" fillId="21" borderId="0" applyNumberFormat="0" applyBorder="0" applyAlignment="0" applyProtection="0">
      <alignment vertical="center"/>
    </xf>
    <xf numFmtId="199" fontId="8" fillId="0" borderId="0"/>
    <xf numFmtId="199" fontId="72" fillId="27" borderId="0" applyNumberFormat="0" applyBorder="0" applyAlignment="0" applyProtection="0">
      <alignment vertical="center"/>
    </xf>
    <xf numFmtId="199" fontId="8" fillId="0" borderId="0"/>
    <xf numFmtId="199" fontId="72" fillId="27" borderId="0" applyNumberFormat="0" applyBorder="0" applyAlignment="0" applyProtection="0">
      <alignment vertical="center"/>
    </xf>
    <xf numFmtId="199" fontId="8" fillId="0" borderId="0"/>
    <xf numFmtId="199" fontId="131" fillId="123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72" fillId="27" borderId="0" applyNumberFormat="0" applyBorder="0" applyAlignment="0" applyProtection="0">
      <alignment vertical="center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273" fillId="0" borderId="117">
      <alignment vertical="top" wrapText="1"/>
    </xf>
    <xf numFmtId="199" fontId="8" fillId="0" borderId="0"/>
    <xf numFmtId="199" fontId="85" fillId="13" borderId="0" applyNumberFormat="0" applyBorder="0" applyAlignment="0" applyProtection="0">
      <alignment vertical="center"/>
    </xf>
    <xf numFmtId="199" fontId="8" fillId="0" borderId="0"/>
    <xf numFmtId="199" fontId="85" fillId="13" borderId="0" applyNumberFormat="0" applyBorder="0" applyAlignment="0" applyProtection="0">
      <alignment vertical="center"/>
    </xf>
    <xf numFmtId="199" fontId="8" fillId="0" borderId="0"/>
    <xf numFmtId="199" fontId="194" fillId="124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85" fillId="13" borderId="0" applyNumberFormat="0" applyBorder="0" applyAlignment="0" applyProtection="0">
      <alignment vertical="center"/>
    </xf>
    <xf numFmtId="199" fontId="274" fillId="105" borderId="0" applyNumberFormat="0" applyBorder="0" applyAlignment="0" applyProtection="0">
      <alignment vertical="center"/>
    </xf>
    <xf numFmtId="199" fontId="274" fillId="124" borderId="0" applyNumberFormat="0" applyBorder="0" applyAlignment="0" applyProtection="0">
      <alignment vertical="center"/>
    </xf>
    <xf numFmtId="199" fontId="274" fillId="124" borderId="0" applyNumberFormat="0" applyBorder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6" fillId="100" borderId="99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6" fillId="100" borderId="99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" fillId="0" borderId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" fillId="0" borderId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" fillId="0" borderId="0"/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6" fillId="100" borderId="99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216" fillId="100" borderId="99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6" fillId="10" borderId="48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4" fillId="104" borderId="87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4" fillId="104" borderId="87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" fillId="0" borderId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" fillId="0" borderId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" fillId="0" borderId="0"/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4" fillId="104" borderId="87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184" fillId="104" borderId="87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87" fillId="3" borderId="46" applyNumberFormat="0" applyAlignment="0" applyProtection="0">
      <alignment vertical="center"/>
    </xf>
    <xf numFmtId="199" fontId="275" fillId="0" borderId="0" applyFill="0" applyBorder="0" applyProtection="0">
      <alignment horizontal="right" vertical="top"/>
    </xf>
    <xf numFmtId="199" fontId="275" fillId="0" borderId="0" applyFill="0" applyBorder="0" applyProtection="0">
      <alignment horizontal="right" vertical="top"/>
    </xf>
    <xf numFmtId="199" fontId="275" fillId="0" borderId="0" applyNumberFormat="0" applyFill="0" applyBorder="0" applyProtection="0">
      <alignment vertical="top"/>
    </xf>
    <xf numFmtId="199" fontId="275" fillId="0" borderId="0" applyNumberFormat="0" applyFill="0" applyBorder="0" applyProtection="0">
      <alignment vertical="top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15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15" borderId="48" applyNumberFormat="0" applyAlignment="0" applyProtection="0">
      <alignment vertical="center"/>
    </xf>
    <xf numFmtId="199" fontId="276" fillId="115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8" fillId="0" borderId="0"/>
    <xf numFmtId="199" fontId="8" fillId="0" borderId="0"/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6" fillId="16" borderId="48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71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71" borderId="46" applyNumberFormat="0" applyAlignment="0" applyProtection="0">
      <alignment vertical="center"/>
    </xf>
    <xf numFmtId="199" fontId="277" fillId="71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8" fillId="0" borderId="0"/>
    <xf numFmtId="199" fontId="8" fillId="0" borderId="0"/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7" fillId="13" borderId="46" applyNumberFormat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278" fillId="0" borderId="0" applyNumberFormat="0" applyFill="0" applyBorder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17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" fillId="0" borderId="0"/>
    <xf numFmtId="199" fontId="8" fillId="0" borderId="0"/>
    <xf numFmtId="199" fontId="17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30" fillId="0" borderId="0">
      <alignment vertical="center"/>
    </xf>
    <xf numFmtId="199" fontId="28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13" fillId="0" borderId="0"/>
    <xf numFmtId="199" fontId="22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16" fillId="0" borderId="0"/>
    <xf numFmtId="199" fontId="16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0" fillId="0" borderId="0">
      <alignment vertical="center"/>
    </xf>
    <xf numFmtId="199" fontId="8" fillId="0" borderId="0"/>
    <xf numFmtId="199" fontId="131" fillId="125" borderId="0" applyNumberFormat="0" applyBorder="0" applyAlignment="0" applyProtection="0">
      <alignment vertical="center"/>
    </xf>
    <xf numFmtId="199" fontId="131" fillId="125" borderId="0" applyNumberFormat="0" applyBorder="0" applyAlignment="0" applyProtection="0">
      <alignment vertical="center"/>
    </xf>
    <xf numFmtId="199" fontId="131" fillId="118" borderId="0" applyNumberFormat="0" applyBorder="0" applyAlignment="0" applyProtection="0">
      <alignment vertical="center"/>
    </xf>
    <xf numFmtId="199" fontId="131" fillId="118" borderId="0" applyNumberFormat="0" applyBorder="0" applyAlignment="0" applyProtection="0">
      <alignment vertical="center"/>
    </xf>
    <xf numFmtId="199" fontId="131" fillId="126" borderId="0" applyNumberFormat="0" applyBorder="0" applyAlignment="0" applyProtection="0">
      <alignment vertical="center"/>
    </xf>
    <xf numFmtId="199" fontId="131" fillId="126" borderId="0" applyNumberFormat="0" applyBorder="0" applyAlignment="0" applyProtection="0">
      <alignment vertical="center"/>
    </xf>
    <xf numFmtId="199" fontId="131" fillId="119" borderId="0" applyNumberFormat="0" applyBorder="0" applyAlignment="0" applyProtection="0">
      <alignment vertical="center"/>
    </xf>
    <xf numFmtId="199" fontId="131" fillId="119" borderId="0" applyNumberFormat="0" applyBorder="0" applyAlignment="0" applyProtection="0">
      <alignment vertical="center"/>
    </xf>
    <xf numFmtId="199" fontId="131" fillId="127" borderId="0" applyNumberFormat="0" applyBorder="0" applyAlignment="0" applyProtection="0">
      <alignment vertical="center"/>
    </xf>
    <xf numFmtId="199" fontId="131" fillId="127" borderId="0" applyNumberFormat="0" applyBorder="0" applyAlignment="0" applyProtection="0">
      <alignment vertical="center"/>
    </xf>
    <xf numFmtId="199" fontId="131" fillId="120" borderId="0" applyNumberFormat="0" applyBorder="0" applyAlignment="0" applyProtection="0">
      <alignment vertical="center"/>
    </xf>
    <xf numFmtId="199" fontId="131" fillId="120" borderId="0" applyNumberFormat="0" applyBorder="0" applyAlignment="0" applyProtection="0">
      <alignment vertical="center"/>
    </xf>
    <xf numFmtId="199" fontId="131" fillId="128" borderId="0" applyNumberFormat="0" applyBorder="0" applyAlignment="0" applyProtection="0">
      <alignment vertical="center"/>
    </xf>
    <xf numFmtId="199" fontId="131" fillId="128" borderId="0" applyNumberFormat="0" applyBorder="0" applyAlignment="0" applyProtection="0">
      <alignment vertical="center"/>
    </xf>
    <xf numFmtId="199" fontId="131" fillId="121" borderId="0" applyNumberFormat="0" applyBorder="0" applyAlignment="0" applyProtection="0">
      <alignment vertical="center"/>
    </xf>
    <xf numFmtId="199" fontId="131" fillId="121" borderId="0" applyNumberFormat="0" applyBorder="0" applyAlignment="0" applyProtection="0">
      <alignment vertical="center"/>
    </xf>
    <xf numFmtId="199" fontId="131" fillId="129" borderId="0" applyNumberFormat="0" applyBorder="0" applyAlignment="0" applyProtection="0">
      <alignment vertical="center"/>
    </xf>
    <xf numFmtId="199" fontId="131" fillId="129" borderId="0" applyNumberFormat="0" applyBorder="0" applyAlignment="0" applyProtection="0">
      <alignment vertical="center"/>
    </xf>
    <xf numFmtId="199" fontId="131" fillId="122" borderId="0" applyNumberFormat="0" applyBorder="0" applyAlignment="0" applyProtection="0">
      <alignment vertical="center"/>
    </xf>
    <xf numFmtId="199" fontId="131" fillId="122" borderId="0" applyNumberFormat="0" applyBorder="0" applyAlignment="0" applyProtection="0">
      <alignment vertical="center"/>
    </xf>
    <xf numFmtId="199" fontId="131" fillId="130" borderId="0" applyNumberFormat="0" applyBorder="0" applyAlignment="0" applyProtection="0">
      <alignment vertical="center"/>
    </xf>
    <xf numFmtId="199" fontId="131" fillId="130" borderId="0" applyNumberFormat="0" applyBorder="0" applyAlignment="0" applyProtection="0">
      <alignment vertical="center"/>
    </xf>
    <xf numFmtId="199" fontId="131" fillId="123" borderId="0" applyNumberFormat="0" applyBorder="0" applyAlignment="0" applyProtection="0">
      <alignment vertical="center"/>
    </xf>
    <xf numFmtId="199" fontId="131" fillId="12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1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1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106" borderId="2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8" fillId="0" borderId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0" borderId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00" fillId="7" borderId="47" applyNumberFormat="0" applyFont="0" applyAlignment="0" applyProtection="0">
      <alignment vertical="center"/>
    </xf>
    <xf numFmtId="199" fontId="200" fillId="7" borderId="47" applyNumberFormat="0" applyFont="0" applyAlignment="0" applyProtection="0">
      <alignment vertical="center"/>
    </xf>
    <xf numFmtId="199" fontId="200" fillId="7" borderId="47" applyNumberFormat="0" applyFont="0" applyAlignment="0" applyProtection="0">
      <alignment vertical="center"/>
    </xf>
    <xf numFmtId="199" fontId="200" fillId="7" borderId="47" applyNumberFormat="0" applyFont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99" fontId="8" fillId="0" borderId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251" fontId="155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99" fontId="8" fillId="0" borderId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99" fontId="284" fillId="0" borderId="0" applyNumberFormat="0" applyFill="0" applyBorder="0" applyAlignment="0" applyProtection="0">
      <alignment vertical="top"/>
      <protection locked="0"/>
    </xf>
    <xf numFmtId="199" fontId="284" fillId="0" borderId="0" applyNumberFormat="0" applyFill="0" applyBorder="0" applyAlignment="0" applyProtection="0">
      <alignment vertical="top"/>
      <protection locked="0"/>
    </xf>
    <xf numFmtId="199" fontId="284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5" fillId="0" borderId="102" applyNumberFormat="0" applyFill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6" fillId="3" borderId="112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287" fillId="10" borderId="48" applyNumberFormat="0" applyAlignment="0" applyProtection="0">
      <alignment vertical="center"/>
    </xf>
    <xf numFmtId="199" fontId="155" fillId="0" borderId="0"/>
    <xf numFmtId="199" fontId="155" fillId="0" borderId="0"/>
    <xf numFmtId="199" fontId="155" fillId="0" borderId="0"/>
    <xf numFmtId="199" fontId="155" fillId="0" borderId="0"/>
    <xf numFmtId="199" fontId="155" fillId="0" borderId="0"/>
    <xf numFmtId="199" fontId="283" fillId="0" borderId="0"/>
    <xf numFmtId="199" fontId="155" fillId="0" borderId="0"/>
    <xf numFmtId="199" fontId="283" fillId="0" borderId="0"/>
    <xf numFmtId="199" fontId="155" fillId="0" borderId="0"/>
    <xf numFmtId="199" fontId="283" fillId="0" borderId="0"/>
    <xf numFmtId="199" fontId="155" fillId="0" borderId="0"/>
    <xf numFmtId="199" fontId="283" fillId="0" borderId="0"/>
    <xf numFmtId="199" fontId="155" fillId="0" borderId="0"/>
    <xf numFmtId="199" fontId="283" fillId="0" borderId="0"/>
    <xf numFmtId="199" fontId="13" fillId="0" borderId="0">
      <alignment vertical="center"/>
    </xf>
    <xf numFmtId="199" fontId="283" fillId="0" borderId="0"/>
    <xf numFmtId="199" fontId="155" fillId="0" borderId="0">
      <alignment vertical="center"/>
    </xf>
    <xf numFmtId="199" fontId="283" fillId="0" borderId="0"/>
    <xf numFmtId="199" fontId="8" fillId="0" borderId="0"/>
    <xf numFmtId="199" fontId="283" fillId="0" borderId="0"/>
    <xf numFmtId="199" fontId="13" fillId="0" borderId="0">
      <alignment vertical="center"/>
    </xf>
    <xf numFmtId="199" fontId="283" fillId="0" borderId="0"/>
    <xf numFmtId="199" fontId="13" fillId="0" borderId="0">
      <alignment vertical="center"/>
    </xf>
    <xf numFmtId="199" fontId="37" fillId="0" borderId="0"/>
    <xf numFmtId="199" fontId="283" fillId="0" borderId="0"/>
    <xf numFmtId="199" fontId="283" fillId="0" borderId="0"/>
    <xf numFmtId="199" fontId="9" fillId="0" borderId="0"/>
    <xf numFmtId="199" fontId="288" fillId="0" borderId="0"/>
    <xf numFmtId="199" fontId="37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5" fillId="0" borderId="0"/>
    <xf numFmtId="199" fontId="155" fillId="0" borderId="0"/>
    <xf numFmtId="199" fontId="8" fillId="0" borderId="0"/>
    <xf numFmtId="199" fontId="155" fillId="0" borderId="0"/>
    <xf numFmtId="199" fontId="155" fillId="0" borderId="0"/>
    <xf numFmtId="199" fontId="283" fillId="0" borderId="0"/>
    <xf numFmtId="199" fontId="155" fillId="0" borderId="0"/>
    <xf numFmtId="199" fontId="155" fillId="0" borderId="0"/>
    <xf numFmtId="199" fontId="289" fillId="0" borderId="0">
      <alignment vertical="center"/>
    </xf>
    <xf numFmtId="199" fontId="28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91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297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4" fillId="0" borderId="0"/>
    <xf numFmtId="178" fontId="13" fillId="0" borderId="0"/>
    <xf numFmtId="178" fontId="13" fillId="0" borderId="0">
      <alignment vertical="center"/>
    </xf>
    <xf numFmtId="178" fontId="13" fillId="0" borderId="0"/>
    <xf numFmtId="177" fontId="13" fillId="0" borderId="0"/>
    <xf numFmtId="177" fontId="8" fillId="0" borderId="0"/>
    <xf numFmtId="177" fontId="13" fillId="0" borderId="0"/>
    <xf numFmtId="177" fontId="8" fillId="0" borderId="0"/>
    <xf numFmtId="176" fontId="13" fillId="0" borderId="0"/>
    <xf numFmtId="177" fontId="37" fillId="0" borderId="0">
      <alignment vertical="center"/>
    </xf>
    <xf numFmtId="176" fontId="37" fillId="0" borderId="0">
      <alignment vertical="center"/>
    </xf>
    <xf numFmtId="177" fontId="54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54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28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8" applyFont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7" fillId="16" borderId="0" xfId="0" applyFont="1" applyFill="1" applyBorder="1" applyAlignment="1">
      <alignment horizontal="left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7" fillId="16" borderId="0" xfId="12929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9" applyNumberFormat="1" applyFont="1" applyFill="1" applyBorder="1" applyAlignment="1">
      <alignment horizontal="center"/>
    </xf>
    <xf numFmtId="182" fontId="43" fillId="16" borderId="7" xfId="12929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9" applyFont="1" applyFill="1" applyAlignment="1">
      <alignment horizontal="left"/>
    </xf>
    <xf numFmtId="182" fontId="43" fillId="16" borderId="7" xfId="12929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9" applyFont="1" applyFill="1" applyBorder="1" applyAlignment="1">
      <alignment horizontal="center" wrapText="1"/>
    </xf>
    <xf numFmtId="182" fontId="43" fillId="16" borderId="0" xfId="12929" applyNumberFormat="1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9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6" applyNumberFormat="1" applyFont="1" applyFill="1" applyBorder="1" applyAlignment="1">
      <alignment horizontal="center" vertical="center" shrinkToFi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47" fillId="16" borderId="0" xfId="6446" applyFont="1" applyFill="1" applyBorder="1" applyAlignment="1">
      <alignment horizontal="left"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13" xfId="12929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9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2" fontId="43" fillId="16" borderId="29" xfId="12929" applyNumberFormat="1" applyFont="1" applyFill="1" applyBorder="1" applyAlignment="1">
      <alignment horizontal="center" vertical="center"/>
    </xf>
    <xf numFmtId="182" fontId="43" fillId="16" borderId="29" xfId="12929" applyNumberFormat="1" applyFont="1" applyFill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0" applyFont="1" applyFill="1" applyBorder="1" applyAlignment="1">
      <alignment horizontal="center" vertical="center" wrapText="1"/>
    </xf>
    <xf numFmtId="0" fontId="43" fillId="16" borderId="7" xfId="1293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9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 wrapText="1"/>
    </xf>
    <xf numFmtId="184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9" applyNumberFormat="1" applyFont="1" applyFill="1" applyBorder="1" applyAlignment="1">
      <alignment horizontal="center"/>
    </xf>
    <xf numFmtId="0" fontId="43" fillId="16" borderId="22" xfId="12930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6" applyNumberFormat="1" applyFont="1" applyFill="1" applyBorder="1" applyAlignment="1">
      <alignment horizontal="center" vertical="center" shrinkToFit="1"/>
    </xf>
    <xf numFmtId="183" fontId="43" fillId="16" borderId="0" xfId="12929" applyNumberFormat="1" applyFont="1" applyFill="1" applyBorder="1" applyAlignment="1">
      <alignment horizontal="center"/>
    </xf>
    <xf numFmtId="0" fontId="43" fillId="0" borderId="6" xfId="12929" applyFont="1" applyFill="1" applyBorder="1" applyAlignment="1">
      <alignment horizontal="center" vertical="center"/>
    </xf>
    <xf numFmtId="183" fontId="43" fillId="16" borderId="7" xfId="12929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7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0" borderId="13" xfId="12929" applyFont="1" applyFill="1" applyBorder="1" applyAlignment="1">
      <alignment horizontal="center" vertical="center"/>
    </xf>
    <xf numFmtId="182" fontId="43" fillId="0" borderId="13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29" applyNumberFormat="1" applyFont="1" applyFill="1" applyBorder="1" applyAlignment="1">
      <alignment horizontal="center"/>
    </xf>
    <xf numFmtId="0" fontId="43" fillId="16" borderId="16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/>
    </xf>
    <xf numFmtId="188" fontId="43" fillId="16" borderId="7" xfId="12929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9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/>
    </xf>
    <xf numFmtId="0" fontId="43" fillId="16" borderId="17" xfId="12929" applyFont="1" applyFill="1" applyBorder="1" applyAlignment="1">
      <alignment horizontal="center" vertical="center"/>
    </xf>
    <xf numFmtId="189" fontId="43" fillId="16" borderId="7" xfId="12929" applyNumberFormat="1" applyFont="1" applyFill="1" applyBorder="1" applyAlignment="1">
      <alignment horizontal="center" vertical="center"/>
    </xf>
    <xf numFmtId="189" fontId="43" fillId="16" borderId="17" xfId="12929" applyNumberFormat="1" applyFont="1" applyFill="1" applyBorder="1" applyAlignment="1">
      <alignment horizontal="center" vertical="center"/>
    </xf>
    <xf numFmtId="0" fontId="43" fillId="16" borderId="0" xfId="12931" applyFont="1" applyFill="1" applyBorder="1" applyAlignment="1">
      <alignment horizontal="center"/>
    </xf>
    <xf numFmtId="49" fontId="43" fillId="16" borderId="0" xfId="12929" applyNumberFormat="1" applyFont="1" applyFill="1" applyBorder="1" applyAlignment="1">
      <alignment horizontal="center" vertical="center"/>
    </xf>
    <xf numFmtId="0" fontId="43" fillId="16" borderId="27" xfId="12929" applyFont="1" applyFill="1" applyBorder="1" applyAlignment="1">
      <alignment horizontal="center" vertical="center"/>
    </xf>
    <xf numFmtId="182" fontId="43" fillId="16" borderId="27" xfId="12929" applyNumberFormat="1" applyFont="1" applyFill="1" applyBorder="1" applyAlignment="1">
      <alignment horizontal="center"/>
    </xf>
    <xf numFmtId="182" fontId="43" fillId="0" borderId="27" xfId="12929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8" applyNumberFormat="1" applyFont="1" applyFill="1" applyBorder="1" applyAlignment="1">
      <alignment horizontal="center" vertical="center"/>
    </xf>
    <xf numFmtId="0" fontId="43" fillId="0" borderId="7" xfId="12929" applyFont="1" applyFill="1" applyBorder="1" applyAlignment="1">
      <alignment horizontal="center"/>
    </xf>
    <xf numFmtId="183" fontId="43" fillId="0" borderId="7" xfId="12929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9" applyFont="1" applyFill="1" applyBorder="1" applyAlignment="1">
      <alignment horizontal="center"/>
    </xf>
    <xf numFmtId="183" fontId="43" fillId="16" borderId="29" xfId="12929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4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182" fontId="43" fillId="16" borderId="33" xfId="12929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3" xfId="12929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6" applyFont="1" applyFill="1" applyBorder="1" applyAlignment="1">
      <alignment horizontal="left" vertical="center"/>
    </xf>
    <xf numFmtId="0" fontId="43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7" borderId="16" xfId="12929" applyFont="1" applyFill="1" applyBorder="1" applyAlignment="1">
      <alignment horizontal="center" vertical="center"/>
    </xf>
    <xf numFmtId="182" fontId="43" fillId="17" borderId="7" xfId="12929" applyNumberFormat="1" applyFont="1" applyFill="1" applyBorder="1" applyAlignment="1">
      <alignment horizontal="center"/>
    </xf>
    <xf numFmtId="182" fontId="43" fillId="17" borderId="7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49" fontId="43" fillId="16" borderId="8" xfId="12929" applyNumberFormat="1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wrapText="1"/>
    </xf>
    <xf numFmtId="58" fontId="43" fillId="16" borderId="0" xfId="12932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29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176" fontId="43" fillId="0" borderId="20" xfId="6651" applyNumberFormat="1" applyFont="1" applyFill="1" applyBorder="1" applyAlignment="1">
      <alignment horizontal="center" vertical="center"/>
    </xf>
    <xf numFmtId="190" fontId="43" fillId="16" borderId="7" xfId="1231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8" applyFont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6" borderId="7" xfId="6446" applyFont="1" applyFill="1" applyBorder="1" applyAlignment="1">
      <alignment horizontal="center" vertical="center" shrinkToFit="1"/>
    </xf>
    <xf numFmtId="58" fontId="43" fillId="16" borderId="0" xfId="12928" applyNumberFormat="1" applyFont="1" applyFill="1" applyBorder="1" applyAlignment="1">
      <alignment horizontal="center" vertical="center" wrapText="1"/>
    </xf>
    <xf numFmtId="16" fontId="43" fillId="16" borderId="0" xfId="12929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29" applyNumberFormat="1" applyFont="1" applyFill="1" applyBorder="1" applyAlignment="1">
      <alignment horizontal="center" vertical="center"/>
    </xf>
    <xf numFmtId="191" fontId="43" fillId="16" borderId="0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horizontal="center" vertical="center" shrinkToFit="1"/>
    </xf>
    <xf numFmtId="183" fontId="43" fillId="16" borderId="29" xfId="0" applyNumberFormat="1" applyFont="1" applyFill="1" applyBorder="1" applyAlignment="1">
      <alignment horizontal="center"/>
    </xf>
    <xf numFmtId="58" fontId="43" fillId="16" borderId="0" xfId="12933" applyNumberFormat="1" applyFont="1" applyFill="1" applyBorder="1" applyAlignment="1">
      <alignment horizontal="center" vertical="center" wrapText="1"/>
    </xf>
    <xf numFmtId="191" fontId="43" fillId="17" borderId="27" xfId="12929" applyNumberFormat="1" applyFont="1" applyFill="1" applyBorder="1" applyAlignment="1">
      <alignment horizontal="center" vertical="center"/>
    </xf>
    <xf numFmtId="0" fontId="43" fillId="17" borderId="29" xfId="13014" applyFont="1" applyFill="1" applyBorder="1" applyAlignment="1">
      <alignment horizontal="center"/>
    </xf>
    <xf numFmtId="0" fontId="43" fillId="17" borderId="8" xfId="13014" applyFont="1" applyFill="1" applyBorder="1" applyAlignment="1">
      <alignment horizontal="center"/>
    </xf>
    <xf numFmtId="17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/>
    </xf>
    <xf numFmtId="199" fontId="43" fillId="0" borderId="29" xfId="8796" applyNumberFormat="1" applyFont="1" applyFill="1" applyBorder="1" applyAlignment="1">
      <alignment horizontal="center"/>
    </xf>
    <xf numFmtId="185" fontId="43" fillId="0" borderId="29" xfId="12929" applyNumberFormat="1" applyFont="1" applyFill="1" applyBorder="1" applyAlignment="1">
      <alignment horizontal="center" vertical="center"/>
    </xf>
    <xf numFmtId="182" fontId="43" fillId="0" borderId="29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 vertical="center"/>
    </xf>
    <xf numFmtId="185" fontId="43" fillId="0" borderId="29" xfId="12929" applyNumberFormat="1" applyFont="1" applyFill="1" applyBorder="1" applyAlignment="1">
      <alignment horizontal="center"/>
    </xf>
    <xf numFmtId="0" fontId="43" fillId="16" borderId="29" xfId="12934" applyFont="1" applyFill="1" applyBorder="1" applyAlignment="1">
      <alignment horizontal="center" vertical="center"/>
    </xf>
    <xf numFmtId="0" fontId="43" fillId="16" borderId="29" xfId="12934" applyFont="1" applyFill="1" applyBorder="1" applyAlignment="1">
      <alignment horizontal="center"/>
    </xf>
    <xf numFmtId="58" fontId="43" fillId="16" borderId="0" xfId="12934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/>
    </xf>
    <xf numFmtId="185" fontId="43" fillId="0" borderId="29" xfId="0" applyNumberFormat="1" applyFont="1" applyFill="1" applyBorder="1" applyAlignment="1">
      <alignment horizontal="center"/>
    </xf>
    <xf numFmtId="199" fontId="43" fillId="17" borderId="27" xfId="8796" applyNumberFormat="1" applyFont="1" applyFill="1" applyBorder="1" applyAlignment="1">
      <alignment horizontal="center"/>
    </xf>
    <xf numFmtId="185" fontId="43" fillId="16" borderId="27" xfId="12929" applyNumberFormat="1" applyFont="1" applyFill="1" applyBorder="1" applyAlignment="1">
      <alignment horizontal="center" vertical="center"/>
    </xf>
    <xf numFmtId="185" fontId="43" fillId="16" borderId="27" xfId="12929" applyNumberFormat="1" applyFont="1" applyFill="1" applyBorder="1" applyAlignment="1">
      <alignment horizontal="center"/>
    </xf>
    <xf numFmtId="185" fontId="43" fillId="17" borderId="27" xfId="6446" applyNumberFormat="1" applyFont="1" applyFill="1" applyBorder="1" applyAlignment="1">
      <alignment horizontal="center" vertical="center"/>
    </xf>
    <xf numFmtId="182" fontId="43" fillId="16" borderId="7" xfId="6446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5" applyNumberFormat="1" applyFont="1" applyFill="1" applyBorder="1" applyAlignment="1">
      <alignment horizontal="center" vertical="center" wrapText="1"/>
    </xf>
    <xf numFmtId="182" fontId="43" fillId="16" borderId="29" xfId="12935" applyNumberFormat="1" applyFont="1" applyFill="1" applyBorder="1" applyAlignment="1">
      <alignment horizontal="center" vertical="center" wrapText="1"/>
    </xf>
    <xf numFmtId="185" fontId="43" fillId="16" borderId="7" xfId="12929" applyNumberFormat="1" applyFont="1" applyFill="1" applyBorder="1" applyAlignment="1">
      <alignment horizontal="center" vertical="center"/>
    </xf>
    <xf numFmtId="185" fontId="43" fillId="16" borderId="29" xfId="12929" applyNumberFormat="1" applyFont="1" applyFill="1" applyBorder="1" applyAlignment="1">
      <alignment horizontal="center" vertical="center"/>
    </xf>
    <xf numFmtId="192" fontId="43" fillId="16" borderId="7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 wrapText="1"/>
    </xf>
    <xf numFmtId="0" fontId="43" fillId="0" borderId="29" xfId="12334" applyFont="1" applyFill="1" applyBorder="1" applyAlignment="1">
      <alignment horizontal="center" vertical="center"/>
    </xf>
    <xf numFmtId="0" fontId="43" fillId="0" borderId="29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0" fontId="43" fillId="0" borderId="7" xfId="0" applyFont="1" applyFill="1" applyBorder="1" applyAlignment="1">
      <alignment horizontal="center" wrapText="1"/>
    </xf>
    <xf numFmtId="198" fontId="49" fillId="0" borderId="20" xfId="0" applyNumberFormat="1" applyFont="1" applyFill="1" applyBorder="1" applyAlignment="1">
      <alignment horizontal="center" vertical="center" wrapText="1"/>
    </xf>
    <xf numFmtId="182" fontId="43" fillId="16" borderId="29" xfId="6446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6446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wrapText="1"/>
    </xf>
    <xf numFmtId="0" fontId="44" fillId="16" borderId="0" xfId="12929" applyFont="1" applyFill="1" applyBorder="1" applyAlignment="1">
      <alignment horizontal="center"/>
    </xf>
    <xf numFmtId="0" fontId="44" fillId="16" borderId="0" xfId="12929" applyFont="1" applyFill="1" applyBorder="1" applyAlignment="1">
      <alignment horizontal="center" wrapText="1"/>
    </xf>
    <xf numFmtId="49" fontId="44" fillId="16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/>
    </xf>
    <xf numFmtId="182" fontId="44" fillId="0" borderId="0" xfId="12929" applyNumberFormat="1" applyFont="1" applyFill="1" applyBorder="1" applyAlignment="1">
      <alignment horizontal="center" wrapText="1"/>
    </xf>
    <xf numFmtId="0" fontId="44" fillId="0" borderId="0" xfId="12929" applyFont="1" applyFill="1" applyBorder="1" applyAlignment="1">
      <alignment wrapText="1"/>
    </xf>
    <xf numFmtId="0" fontId="44" fillId="15" borderId="0" xfId="6446" applyFont="1" applyFill="1" applyBorder="1" applyAlignment="1">
      <alignment horizontal="center" vertical="center"/>
    </xf>
    <xf numFmtId="184" fontId="44" fillId="16" borderId="0" xfId="6446" applyNumberFormat="1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vertical="center" wrapText="1"/>
    </xf>
    <xf numFmtId="0" fontId="44" fillId="0" borderId="0" xfId="0" applyFont="1" applyAlignment="1"/>
    <xf numFmtId="0" fontId="44" fillId="16" borderId="0" xfId="6446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185" fontId="43" fillId="0" borderId="35" xfId="0" applyNumberFormat="1" applyFont="1" applyFill="1" applyBorder="1" applyAlignment="1">
      <alignment horizontal="center"/>
    </xf>
    <xf numFmtId="0" fontId="43" fillId="17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5" xfId="0" applyFont="1" applyFill="1" applyBorder="1" applyAlignment="1">
      <alignment horizontal="center"/>
    </xf>
    <xf numFmtId="49" fontId="43" fillId="16" borderId="35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43" fillId="16" borderId="35" xfId="12929" applyNumberFormat="1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0" fillId="0" borderId="0" xfId="0"/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49" fontId="43" fillId="16" borderId="0" xfId="12929" applyNumberFormat="1" applyFont="1" applyFill="1" applyBorder="1" applyAlignment="1">
      <alignment horizontal="center" vertical="center" wrapText="1"/>
    </xf>
    <xf numFmtId="0" fontId="43" fillId="16" borderId="35" xfId="12929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51" fillId="0" borderId="0" xfId="0" applyFont="1"/>
    <xf numFmtId="176" fontId="43" fillId="0" borderId="35" xfId="0" applyNumberFormat="1" applyFont="1" applyBorder="1" applyAlignment="1">
      <alignment horizontal="center" vertical="center" wrapText="1"/>
    </xf>
    <xf numFmtId="0" fontId="43" fillId="16" borderId="35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" fillId="16" borderId="0" xfId="12929" applyFont="1" applyFill="1" applyBorder="1" applyAlignment="1">
      <alignment horizontal="center" wrapText="1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" fillId="0" borderId="0" xfId="12929" applyFont="1" applyFill="1" applyBorder="1" applyAlignment="1">
      <alignment horizontal="center" wrapText="1"/>
    </xf>
    <xf numFmtId="0" fontId="4" fillId="16" borderId="0" xfId="0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5" xfId="0" applyFont="1" applyBorder="1"/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 wrapText="1"/>
    </xf>
    <xf numFmtId="0" fontId="43" fillId="16" borderId="26" xfId="12929" applyFont="1" applyFill="1" applyBorder="1" applyAlignment="1">
      <alignment horizontal="center" vertical="center" wrapText="1"/>
    </xf>
    <xf numFmtId="0" fontId="4" fillId="0" borderId="31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3" fillId="16" borderId="21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3" fillId="17" borderId="6" xfId="12929" applyFont="1" applyFill="1" applyBorder="1" applyAlignment="1">
      <alignment horizontal="center" vertical="center"/>
    </xf>
    <xf numFmtId="0" fontId="43" fillId="17" borderId="8" xfId="12929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3" fillId="16" borderId="31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0" fontId="4" fillId="17" borderId="35" xfId="12929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3" fillId="16" borderId="28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horizontal="center" vertical="center"/>
    </xf>
    <xf numFmtId="0" fontId="4" fillId="0" borderId="29" xfId="12929" applyFont="1" applyFill="1" applyBorder="1" applyAlignment="1">
      <alignment horizontal="center" vertical="center" wrapText="1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0" fontId="43" fillId="16" borderId="29" xfId="12929" applyFont="1" applyFill="1" applyBorder="1" applyAlignment="1">
      <alignment horizontal="center" vertical="center" wrapText="1"/>
    </xf>
    <xf numFmtId="0" fontId="43" fillId="16" borderId="29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 shrinkToFit="1"/>
    </xf>
    <xf numFmtId="182" fontId="4" fillId="0" borderId="29" xfId="12929" applyNumberFormat="1" applyFont="1" applyFill="1" applyBorder="1" applyAlignment="1">
      <alignment horizontal="center" vertical="center" wrapText="1"/>
    </xf>
    <xf numFmtId="49" fontId="4" fillId="0" borderId="31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vertical="center" shrinkToFit="1"/>
    </xf>
    <xf numFmtId="0" fontId="43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34" fillId="0" borderId="0" xfId="1292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27" xfId="12929" applyFont="1" applyFill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32" xfId="12929" applyFont="1" applyFill="1" applyBorder="1" applyAlignment="1">
      <alignment horizontal="center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7" fillId="15" borderId="0" xfId="6446" applyFont="1" applyFill="1" applyBorder="1" applyAlignment="1">
      <alignment vertical="center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3" fillId="16" borderId="18" xfId="12929" applyFont="1" applyFill="1" applyBorder="1" applyAlignment="1">
      <alignment horizontal="center" vertical="center"/>
    </xf>
    <xf numFmtId="0" fontId="4" fillId="0" borderId="36" xfId="12929" applyFont="1" applyFill="1" applyBorder="1" applyAlignment="1">
      <alignment horizontal="center" vertical="center" wrapText="1"/>
    </xf>
    <xf numFmtId="0" fontId="4" fillId="17" borderId="31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6" borderId="21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1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" fillId="16" borderId="35" xfId="12929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16" borderId="22" xfId="12929" applyFont="1" applyFill="1" applyBorder="1" applyAlignment="1">
      <alignment horizontal="center" vertical="center"/>
    </xf>
    <xf numFmtId="0" fontId="43" fillId="16" borderId="22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17" borderId="36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 wrapText="1"/>
    </xf>
    <xf numFmtId="0" fontId="4" fillId="16" borderId="30" xfId="12929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16" borderId="23" xfId="12929" applyFont="1" applyFill="1" applyBorder="1" applyAlignment="1">
      <alignment horizontal="center" vertical="center"/>
    </xf>
    <xf numFmtId="183" fontId="53" fillId="17" borderId="0" xfId="13029" applyNumberFormat="1" applyFont="1" applyFill="1">
      <alignment vertical="center"/>
    </xf>
    <xf numFmtId="183" fontId="53" fillId="17" borderId="0" xfId="13029" applyNumberFormat="1" applyFont="1" applyFill="1" applyAlignment="1">
      <alignment vertical="center"/>
    </xf>
    <xf numFmtId="49" fontId="53" fillId="17" borderId="0" xfId="13029" applyNumberFormat="1" applyFont="1" applyFill="1">
      <alignment vertical="center"/>
    </xf>
    <xf numFmtId="182" fontId="53" fillId="17" borderId="35" xfId="13030" applyNumberFormat="1" applyFont="1" applyFill="1" applyBorder="1" applyAlignment="1">
      <alignment horizontal="left"/>
    </xf>
    <xf numFmtId="183" fontId="53" fillId="17" borderId="26" xfId="13030" applyNumberFormat="1" applyFont="1" applyFill="1" applyBorder="1" applyAlignment="1">
      <alignment wrapText="1"/>
    </xf>
    <xf numFmtId="49" fontId="53" fillId="17" borderId="35" xfId="13031" applyNumberFormat="1" applyFont="1" applyFill="1" applyBorder="1" applyAlignment="1">
      <alignment horizontal="left"/>
    </xf>
    <xf numFmtId="183" fontId="53" fillId="17" borderId="36" xfId="13030" applyNumberFormat="1" applyFont="1" applyFill="1" applyBorder="1" applyAlignment="1">
      <alignment wrapText="1"/>
    </xf>
    <xf numFmtId="183" fontId="53" fillId="17" borderId="31" xfId="13030" applyNumberFormat="1" applyFont="1" applyFill="1" applyBorder="1" applyAlignment="1">
      <alignment wrapText="1"/>
    </xf>
    <xf numFmtId="183" fontId="53" fillId="17" borderId="35" xfId="13030" applyNumberFormat="1" applyFont="1" applyFill="1" applyBorder="1" applyAlignment="1">
      <alignment horizontal="left" vertical="center"/>
    </xf>
    <xf numFmtId="183" fontId="53" fillId="17" borderId="26" xfId="13032" applyNumberFormat="1" applyFont="1" applyFill="1" applyBorder="1" applyAlignment="1">
      <alignment vertical="center"/>
    </xf>
    <xf numFmtId="49" fontId="53" fillId="17" borderId="26" xfId="13032" applyNumberFormat="1" applyFont="1" applyFill="1" applyBorder="1" applyAlignment="1">
      <alignment horizontal="left" vertical="center"/>
    </xf>
    <xf numFmtId="183" fontId="53" fillId="17" borderId="31" xfId="13032" applyNumberFormat="1" applyFont="1" applyFill="1" applyBorder="1" applyAlignment="1">
      <alignment vertical="center"/>
    </xf>
    <xf numFmtId="49" fontId="53" fillId="17" borderId="31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182" fontId="53" fillId="17" borderId="0" xfId="13030" applyNumberFormat="1" applyFont="1" applyFill="1" applyBorder="1" applyAlignment="1">
      <alignment horizontal="left"/>
    </xf>
    <xf numFmtId="183" fontId="53" fillId="17" borderId="0" xfId="13030" applyNumberFormat="1" applyFont="1" applyFill="1" applyBorder="1" applyAlignment="1">
      <alignment wrapText="1"/>
    </xf>
    <xf numFmtId="49" fontId="53" fillId="17" borderId="0" xfId="13031" applyNumberFormat="1" applyFont="1" applyFill="1" applyBorder="1" applyAlignment="1">
      <alignment horizontal="left"/>
    </xf>
    <xf numFmtId="49" fontId="53" fillId="17" borderId="35" xfId="13033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vertical="center"/>
    </xf>
    <xf numFmtId="49" fontId="55" fillId="17" borderId="0" xfId="13034" applyNumberFormat="1" applyFont="1" applyFill="1" applyBorder="1" applyAlignment="1">
      <alignment vertical="center"/>
    </xf>
    <xf numFmtId="183" fontId="55" fillId="17" borderId="0" xfId="13034" applyNumberFormat="1" applyFont="1" applyFill="1" applyBorder="1" applyAlignment="1">
      <alignment horizontal="left" vertical="center" shrinkToFit="1"/>
    </xf>
    <xf numFmtId="190" fontId="55" fillId="17" borderId="0" xfId="13029" applyNumberFormat="1" applyFont="1" applyFill="1" applyBorder="1" applyAlignment="1">
      <alignment horizontal="center"/>
    </xf>
    <xf numFmtId="49" fontId="53" fillId="17" borderId="32" xfId="13031" applyNumberFormat="1" applyFont="1" applyFill="1" applyBorder="1" applyAlignment="1">
      <alignment horizontal="left"/>
    </xf>
    <xf numFmtId="182" fontId="53" fillId="17" borderId="15" xfId="13030" applyNumberFormat="1" applyFont="1" applyFill="1" applyBorder="1" applyAlignment="1">
      <alignment horizontal="left"/>
    </xf>
    <xf numFmtId="49" fontId="53" fillId="17" borderId="0" xfId="13031" applyNumberFormat="1" applyFont="1" applyFill="1" applyBorder="1" applyAlignment="1">
      <alignment horizontal="left" wrapText="1"/>
    </xf>
    <xf numFmtId="183" fontId="53" fillId="17" borderId="0" xfId="13029" applyNumberFormat="1" applyFont="1" applyFill="1" applyBorder="1">
      <alignment vertical="center"/>
    </xf>
    <xf numFmtId="183" fontId="53" fillId="17" borderId="0" xfId="13029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Border="1" applyAlignment="1">
      <alignment vertical="center"/>
    </xf>
    <xf numFmtId="49" fontId="53" fillId="17" borderId="0" xfId="13029" applyNumberFormat="1" applyFont="1" applyFill="1" applyBorder="1">
      <alignment vertical="center"/>
    </xf>
    <xf numFmtId="49" fontId="53" fillId="17" borderId="0" xfId="13029" applyNumberFormat="1" applyFont="1" applyFill="1" applyAlignment="1">
      <alignment vertical="center" wrapText="1"/>
    </xf>
    <xf numFmtId="49" fontId="53" fillId="17" borderId="0" xfId="13030" applyNumberFormat="1" applyFont="1" applyFill="1" applyBorder="1" applyAlignment="1">
      <alignment horizontal="left" vertical="center"/>
    </xf>
    <xf numFmtId="183" fontId="53" fillId="17" borderId="0" xfId="13030" applyNumberFormat="1" applyFont="1" applyFill="1" applyBorder="1" applyAlignment="1">
      <alignment horizontal="left" wrapText="1"/>
    </xf>
    <xf numFmtId="183" fontId="53" fillId="17" borderId="0" xfId="13030" applyNumberFormat="1" applyFont="1" applyFill="1" applyBorder="1" applyAlignment="1">
      <alignment horizontal="left" vertical="center"/>
    </xf>
    <xf numFmtId="14" fontId="53" fillId="17" borderId="0" xfId="13029" applyNumberFormat="1" applyFont="1" applyFill="1" applyBorder="1">
      <alignment vertical="center"/>
    </xf>
    <xf numFmtId="49" fontId="53" fillId="17" borderId="0" xfId="13029" applyNumberFormat="1" applyFont="1" applyFill="1" applyBorder="1" applyAlignment="1">
      <alignment horizontal="center" vertical="center" wrapText="1"/>
    </xf>
    <xf numFmtId="49" fontId="53" fillId="17" borderId="0" xfId="13032" applyNumberFormat="1" applyFont="1" applyFill="1" applyBorder="1" applyAlignment="1">
      <alignment horizontal="left" vertical="center"/>
    </xf>
    <xf numFmtId="183" fontId="57" fillId="17" borderId="0" xfId="13029" applyNumberFormat="1" applyFont="1" applyFill="1">
      <alignment vertical="center"/>
    </xf>
    <xf numFmtId="49" fontId="53" fillId="17" borderId="26" xfId="13032" applyNumberFormat="1" applyFont="1" applyFill="1" applyBorder="1" applyAlignment="1">
      <alignment horizontal="left" vertical="center"/>
    </xf>
    <xf numFmtId="185" fontId="58" fillId="17" borderId="0" xfId="13029" applyNumberFormat="1" applyFont="1" applyFill="1" applyBorder="1" applyAlignment="1">
      <alignment horizontal="left" vertical="center"/>
    </xf>
    <xf numFmtId="183" fontId="53" fillId="17" borderId="0" xfId="13029" applyNumberFormat="1" applyFont="1" applyFill="1" applyAlignment="1"/>
    <xf numFmtId="183" fontId="53" fillId="17" borderId="0" xfId="13029" applyNumberFormat="1" applyFont="1" applyFill="1" applyBorder="1" applyAlignment="1">
      <alignment horizontal="left" vertical="center"/>
    </xf>
    <xf numFmtId="183" fontId="55" fillId="17" borderId="0" xfId="13034" applyNumberFormat="1" applyFont="1" applyFill="1" applyBorder="1" applyAlignment="1">
      <alignment horizontal="left"/>
    </xf>
    <xf numFmtId="49" fontId="55" fillId="17" borderId="0" xfId="13034" applyNumberFormat="1" applyFont="1" applyFill="1" applyBorder="1" applyAlignment="1">
      <alignment horizontal="left" vertical="center" shrinkToFit="1"/>
    </xf>
    <xf numFmtId="49" fontId="55" fillId="17" borderId="0" xfId="13034" applyNumberFormat="1" applyFont="1" applyFill="1" applyBorder="1" applyAlignment="1">
      <alignment vertical="center" shrinkToFit="1"/>
    </xf>
    <xf numFmtId="183" fontId="55" fillId="17" borderId="0" xfId="13034" applyNumberFormat="1" applyFont="1" applyFill="1" applyBorder="1" applyAlignment="1">
      <alignment horizontal="left" vertical="center"/>
    </xf>
    <xf numFmtId="0" fontId="59" fillId="17" borderId="0" xfId="13029" applyNumberFormat="1" applyFont="1" applyFill="1" applyBorder="1" applyAlignment="1">
      <alignment horizontal="center"/>
    </xf>
    <xf numFmtId="183" fontId="53" fillId="17" borderId="35" xfId="13034" applyNumberFormat="1" applyFont="1" applyFill="1" applyBorder="1" applyAlignment="1">
      <alignment horizontal="left" vertical="center" shrinkToFit="1"/>
    </xf>
    <xf numFmtId="183" fontId="53" fillId="17" borderId="35" xfId="13035" applyNumberFormat="1" applyFont="1" applyFill="1" applyBorder="1" applyAlignment="1" applyProtection="1">
      <alignment horizontal="left"/>
    </xf>
    <xf numFmtId="49" fontId="53" fillId="17" borderId="26" xfId="13031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horizontal="left" vertical="center"/>
    </xf>
    <xf numFmtId="49" fontId="55" fillId="17" borderId="0" xfId="13032" applyNumberFormat="1" applyFont="1" applyFill="1" applyBorder="1" applyAlignment="1">
      <alignment horizontal="left" vertical="center" wrapText="1"/>
    </xf>
    <xf numFmtId="182" fontId="60" fillId="17" borderId="35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7" fillId="17" borderId="0" xfId="13029" applyNumberFormat="1" applyFont="1" applyFill="1" applyBorder="1" applyAlignment="1">
      <alignment horizontal="left" vertical="center" wrapText="1"/>
    </xf>
    <xf numFmtId="49" fontId="55" fillId="17" borderId="0" xfId="13034" applyNumberFormat="1" applyFont="1" applyFill="1" applyBorder="1" applyAlignment="1">
      <alignment horizontal="left" vertical="center"/>
    </xf>
    <xf numFmtId="183" fontId="53" fillId="17" borderId="0" xfId="13031" applyNumberFormat="1" applyFont="1" applyFill="1" applyBorder="1" applyAlignment="1">
      <alignment horizontal="left"/>
    </xf>
    <xf numFmtId="16" fontId="53" fillId="17" borderId="0" xfId="13029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vertical="center" shrinkToFit="1"/>
    </xf>
    <xf numFmtId="183" fontId="53" fillId="17" borderId="35" xfId="13030" applyNumberFormat="1" applyFont="1" applyFill="1" applyBorder="1" applyAlignment="1">
      <alignment wrapText="1"/>
    </xf>
    <xf numFmtId="49" fontId="53" fillId="17" borderId="0" xfId="13033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horizontal="left" vertical="center" shrinkToFit="1"/>
    </xf>
    <xf numFmtId="200" fontId="62" fillId="17" borderId="0" xfId="13029" applyNumberFormat="1" applyFont="1" applyFill="1" applyBorder="1" applyAlignment="1">
      <alignment horizontal="right"/>
    </xf>
    <xf numFmtId="49" fontId="63" fillId="17" borderId="0" xfId="13032" applyNumberFormat="1" applyFont="1" applyFill="1" applyBorder="1" applyAlignment="1">
      <alignment horizontal="center" vertical="center"/>
    </xf>
    <xf numFmtId="183" fontId="63" fillId="17" borderId="0" xfId="13029" applyNumberFormat="1" applyFont="1" applyFill="1" applyBorder="1" applyAlignment="1">
      <alignment horizontal="center" vertical="center"/>
    </xf>
    <xf numFmtId="183" fontId="53" fillId="17" borderId="35" xfId="13031" applyNumberFormat="1" applyFont="1" applyFill="1" applyBorder="1" applyAlignment="1">
      <alignment horizontal="left"/>
    </xf>
    <xf numFmtId="49" fontId="53" fillId="17" borderId="0" xfId="13029" applyNumberFormat="1" applyFont="1" applyFill="1" applyAlignment="1">
      <alignment vertical="center"/>
    </xf>
    <xf numFmtId="0" fontId="59" fillId="17" borderId="0" xfId="13029" applyNumberFormat="1" applyFont="1" applyFill="1" applyBorder="1" applyAlignment="1">
      <alignment horizontal="center" vertical="center"/>
    </xf>
    <xf numFmtId="49" fontId="53" fillId="17" borderId="0" xfId="13033" applyNumberFormat="1" applyFont="1" applyFill="1" applyBorder="1" applyAlignment="1">
      <alignment horizontal="left"/>
    </xf>
    <xf numFmtId="49" fontId="53" fillId="17" borderId="0" xfId="13029" applyNumberFormat="1" applyFont="1" applyFill="1" applyBorder="1" applyAlignment="1">
      <alignment horizontal="center" shrinkToFit="1"/>
    </xf>
    <xf numFmtId="49" fontId="53" fillId="17" borderId="0" xfId="13029" applyNumberFormat="1" applyFont="1" applyFill="1" applyBorder="1" applyAlignment="1">
      <alignment horizontal="left"/>
    </xf>
    <xf numFmtId="49" fontId="53" fillId="17" borderId="0" xfId="13029" applyNumberFormat="1" applyFont="1" applyFill="1" applyBorder="1" applyAlignment="1"/>
    <xf numFmtId="0" fontId="37" fillId="17" borderId="0" xfId="13029" applyNumberFormat="1" applyFont="1" applyFill="1" applyBorder="1" applyAlignment="1">
      <alignment horizontal="left"/>
    </xf>
    <xf numFmtId="0" fontId="37" fillId="17" borderId="0" xfId="13036" applyFont="1" applyFill="1" applyBorder="1" applyAlignment="1">
      <alignment horizontal="left"/>
    </xf>
    <xf numFmtId="176" fontId="63" fillId="17" borderId="0" xfId="13037" applyNumberFormat="1" applyFont="1" applyFill="1" applyBorder="1" applyAlignment="1">
      <alignment horizontal="center" vertical="center"/>
    </xf>
    <xf numFmtId="176" fontId="63" fillId="17" borderId="0" xfId="13038" applyNumberFormat="1" applyFont="1" applyFill="1" applyBorder="1" applyAlignment="1">
      <alignment horizontal="center" vertical="center" wrapText="1"/>
    </xf>
    <xf numFmtId="183" fontId="53" fillId="17" borderId="0" xfId="13030" applyNumberFormat="1" applyFont="1" applyFill="1" applyBorder="1" applyAlignment="1">
      <alignment horizontal="center" wrapText="1"/>
    </xf>
    <xf numFmtId="49" fontId="53" fillId="17" borderId="0" xfId="13030" applyNumberFormat="1" applyFont="1" applyFill="1" applyBorder="1" applyAlignment="1">
      <alignment horizontal="left"/>
    </xf>
    <xf numFmtId="49" fontId="53" fillId="17" borderId="0" xfId="13039" applyNumberFormat="1" applyFont="1" applyFill="1" applyBorder="1" applyAlignment="1">
      <alignment horizontal="left" vertical="center"/>
    </xf>
    <xf numFmtId="16" fontId="58" fillId="17" borderId="0" xfId="13029" applyNumberFormat="1" applyFont="1" applyFill="1" applyBorder="1" applyAlignment="1">
      <alignment horizontal="center"/>
    </xf>
    <xf numFmtId="0" fontId="62" fillId="17" borderId="0" xfId="13029" applyNumberFormat="1" applyFont="1" applyFill="1" applyBorder="1" applyAlignment="1">
      <alignment horizontal="center" vertical="center"/>
    </xf>
    <xf numFmtId="183" fontId="65" fillId="17" borderId="0" xfId="13040" applyNumberFormat="1" applyFont="1" applyFill="1" applyAlignment="1" applyProtection="1">
      <alignment horizontal="justify" vertical="center"/>
    </xf>
    <xf numFmtId="49" fontId="53" fillId="17" borderId="26" xfId="13033" applyNumberFormat="1" applyFont="1" applyFill="1" applyBorder="1" applyAlignment="1">
      <alignment wrapText="1"/>
    </xf>
    <xf numFmtId="49" fontId="53" fillId="17" borderId="36" xfId="13033" applyNumberFormat="1" applyFont="1" applyFill="1" applyBorder="1" applyAlignment="1">
      <alignment wrapText="1"/>
    </xf>
    <xf numFmtId="49" fontId="53" fillId="17" borderId="31" xfId="13033" applyNumberFormat="1" applyFont="1" applyFill="1" applyBorder="1" applyAlignment="1">
      <alignment wrapText="1"/>
    </xf>
    <xf numFmtId="49" fontId="58" fillId="17" borderId="0" xfId="13032" applyNumberFormat="1" applyFont="1" applyFill="1" applyBorder="1" applyAlignment="1">
      <alignment horizontal="center" vertical="center"/>
    </xf>
    <xf numFmtId="183" fontId="58" fillId="17" borderId="0" xfId="13029" applyNumberFormat="1" applyFont="1" applyFill="1" applyBorder="1" applyAlignment="1">
      <alignment horizontal="center" vertical="center"/>
    </xf>
    <xf numFmtId="182" fontId="53" fillId="17" borderId="0" xfId="13030" applyNumberFormat="1" applyFont="1" applyFill="1" applyBorder="1" applyAlignment="1"/>
    <xf numFmtId="49" fontId="53" fillId="17" borderId="0" xfId="13033" applyNumberFormat="1" applyFont="1" applyFill="1" applyBorder="1" applyAlignment="1">
      <alignment wrapText="1"/>
    </xf>
    <xf numFmtId="182" fontId="53" fillId="17" borderId="26" xfId="13030" applyNumberFormat="1" applyFont="1" applyFill="1" applyBorder="1" applyAlignment="1"/>
    <xf numFmtId="182" fontId="53" fillId="17" borderId="36" xfId="13030" applyNumberFormat="1" applyFont="1" applyFill="1" applyBorder="1" applyAlignment="1"/>
    <xf numFmtId="182" fontId="53" fillId="17" borderId="31" xfId="13030" applyNumberFormat="1" applyFont="1" applyFill="1" applyBorder="1" applyAlignment="1"/>
    <xf numFmtId="0" fontId="67" fillId="17" borderId="0" xfId="13032" applyNumberFormat="1" applyFont="1" applyFill="1" applyBorder="1" applyAlignment="1"/>
    <xf numFmtId="0" fontId="67" fillId="17" borderId="0" xfId="13032" applyNumberFormat="1" applyFont="1" applyFill="1" applyBorder="1" applyAlignment="1">
      <alignment horizontal="left"/>
    </xf>
    <xf numFmtId="176" fontId="58" fillId="17" borderId="0" xfId="13029" applyNumberFormat="1" applyFont="1" applyFill="1" applyBorder="1" applyAlignment="1">
      <alignment horizontal="center" vertical="center"/>
    </xf>
    <xf numFmtId="176" fontId="67" fillId="17" borderId="0" xfId="13029" applyNumberFormat="1" applyFont="1" applyFill="1" applyBorder="1" applyAlignment="1">
      <alignment horizontal="center" vertical="center"/>
    </xf>
    <xf numFmtId="0" fontId="67" fillId="17" borderId="0" xfId="13029" applyNumberFormat="1" applyFont="1" applyFill="1" applyBorder="1" applyAlignment="1">
      <alignment horizontal="center" vertical="center" wrapText="1"/>
    </xf>
    <xf numFmtId="0" fontId="67" fillId="17" borderId="0" xfId="13029" applyNumberFormat="1" applyFont="1" applyFill="1" applyBorder="1" applyAlignment="1">
      <alignment horizontal="center" vertical="center"/>
    </xf>
    <xf numFmtId="49" fontId="53" fillId="17" borderId="0" xfId="13029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Border="1" applyAlignment="1">
      <alignment horizontal="center"/>
    </xf>
    <xf numFmtId="183" fontId="37" fillId="17" borderId="0" xfId="13029" applyNumberFormat="1" applyFont="1" applyFill="1">
      <alignment vertical="center"/>
    </xf>
    <xf numFmtId="49" fontId="53" fillId="17" borderId="35" xfId="13033" applyNumberFormat="1" applyFont="1" applyFill="1" applyBorder="1" applyAlignment="1">
      <alignment horizontal="left"/>
    </xf>
    <xf numFmtId="182" fontId="53" fillId="17" borderId="26" xfId="13030" applyNumberFormat="1" applyFont="1" applyFill="1" applyBorder="1" applyAlignment="1">
      <alignment horizontal="center"/>
    </xf>
    <xf numFmtId="182" fontId="53" fillId="17" borderId="36" xfId="13030" applyNumberFormat="1" applyFont="1" applyFill="1" applyBorder="1" applyAlignment="1">
      <alignment horizontal="center"/>
    </xf>
    <xf numFmtId="182" fontId="53" fillId="17" borderId="31" xfId="13030" applyNumberFormat="1" applyFont="1" applyFill="1" applyBorder="1" applyAlignment="1">
      <alignment horizontal="center"/>
    </xf>
    <xf numFmtId="49" fontId="53" fillId="17" borderId="26" xfId="13033" applyNumberFormat="1" applyFont="1" applyFill="1" applyBorder="1" applyAlignment="1">
      <alignment horizontal="left" vertical="center"/>
    </xf>
    <xf numFmtId="49" fontId="53" fillId="17" borderId="31" xfId="13033" applyNumberFormat="1" applyFont="1" applyFill="1" applyBorder="1" applyAlignment="1">
      <alignment horizontal="left" vertical="center"/>
    </xf>
    <xf numFmtId="183" fontId="55" fillId="17" borderId="0" xfId="13029" applyNumberFormat="1" applyFont="1" applyFill="1" applyAlignment="1"/>
    <xf numFmtId="49" fontId="53" fillId="17" borderId="0" xfId="13041" applyNumberFormat="1" applyFont="1" applyFill="1" applyBorder="1" applyAlignment="1">
      <alignment horizontal="left"/>
    </xf>
    <xf numFmtId="16" fontId="58" fillId="17" borderId="0" xfId="13029" applyNumberFormat="1" applyFont="1" applyFill="1" applyBorder="1" applyAlignment="1">
      <alignment horizontal="center" wrapText="1"/>
    </xf>
    <xf numFmtId="183" fontId="53" fillId="17" borderId="0" xfId="13030" applyNumberFormat="1" applyFont="1" applyFill="1" applyAlignment="1">
      <alignment horizontal="left" vertical="center"/>
    </xf>
    <xf numFmtId="183" fontId="68" fillId="17" borderId="0" xfId="13029" applyNumberFormat="1" applyFont="1" applyFill="1" applyAlignment="1">
      <alignment horizontal="left" vertical="center"/>
    </xf>
    <xf numFmtId="183" fontId="55" fillId="17" borderId="0" xfId="13034" applyNumberFormat="1" applyFont="1" applyFill="1" applyAlignment="1">
      <alignment horizontal="left" vertical="center"/>
    </xf>
    <xf numFmtId="183" fontId="55" fillId="17" borderId="0" xfId="13034" applyNumberFormat="1" applyFont="1" applyFill="1" applyAlignment="1">
      <alignment vertical="center"/>
    </xf>
    <xf numFmtId="49" fontId="55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55" fillId="17" borderId="0" xfId="13029" applyNumberFormat="1" applyFont="1" applyFill="1" applyAlignment="1">
      <alignment vertical="center"/>
    </xf>
    <xf numFmtId="183" fontId="69" fillId="0" borderId="0" xfId="13029" applyNumberFormat="1" applyFont="1" applyAlignment="1">
      <alignment horizontal="left" vertical="center"/>
    </xf>
    <xf numFmtId="201" fontId="70" fillId="17" borderId="0" xfId="13029" applyNumberFormat="1" applyFont="1" applyFill="1" applyAlignment="1">
      <alignment horizontal="center" vertical="center"/>
    </xf>
    <xf numFmtId="183" fontId="71" fillId="17" borderId="0" xfId="13032" applyNumberFormat="1" applyFont="1" applyFill="1" applyAlignment="1">
      <alignment horizontal="center" vertical="center"/>
    </xf>
    <xf numFmtId="183" fontId="71" fillId="17" borderId="0" xfId="13032" applyNumberFormat="1" applyFont="1" applyFill="1" applyAlignment="1">
      <alignment vertical="center"/>
    </xf>
    <xf numFmtId="49" fontId="71" fillId="17" borderId="0" xfId="13032" applyNumberFormat="1" applyFont="1" applyFill="1" applyAlignment="1">
      <alignment horizontal="center"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69" fillId="0" borderId="0" xfId="13032" applyNumberFormat="1" applyFont="1" applyAlignment="1">
      <alignment horizontal="center" vertical="center"/>
    </xf>
    <xf numFmtId="176" fontId="8" fillId="0" borderId="0" xfId="15367" applyNumberFormat="1" applyFont="1" applyFill="1" applyAlignment="1"/>
    <xf numFmtId="213" fontId="8" fillId="17" borderId="35" xfId="15367" applyNumberFormat="1" applyFont="1" applyFill="1" applyBorder="1" applyAlignment="1">
      <alignment horizont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8" fillId="17" borderId="36" xfId="15368" applyNumberFormat="1" applyFont="1" applyFill="1" applyBorder="1" applyAlignment="1">
      <alignment horizontal="center" vertical="center"/>
    </xf>
    <xf numFmtId="176" fontId="8" fillId="17" borderId="42" xfId="15368" applyNumberFormat="1" applyFont="1" applyFill="1" applyBorder="1" applyAlignment="1">
      <alignment horizontal="center" vertical="center"/>
    </xf>
    <xf numFmtId="176" fontId="8" fillId="17" borderId="35" xfId="15368" applyNumberFormat="1" applyFont="1" applyFill="1" applyBorder="1" applyAlignment="1">
      <alignment horizontal="center" vertical="center"/>
    </xf>
    <xf numFmtId="176" fontId="8" fillId="17" borderId="35" xfId="15367" applyNumberFormat="1" applyFont="1" applyFill="1" applyBorder="1" applyAlignment="1">
      <alignment horizontal="center" vertical="center" wrapText="1"/>
    </xf>
    <xf numFmtId="176" fontId="49" fillId="17" borderId="35" xfId="15367" applyNumberFormat="1" applyFont="1" applyFill="1" applyBorder="1" applyAlignment="1">
      <alignment horizontal="center" vertical="center" wrapText="1"/>
    </xf>
    <xf numFmtId="49" fontId="8" fillId="0" borderId="0" xfId="15367" applyNumberFormat="1" applyFont="1" applyFill="1" applyAlignment="1"/>
    <xf numFmtId="176" fontId="88" fillId="17" borderId="35" xfId="15367" applyNumberFormat="1" applyFont="1" applyFill="1" applyBorder="1" applyAlignment="1">
      <alignment horizontal="center" vertical="center" wrapText="1"/>
    </xf>
    <xf numFmtId="176" fontId="8" fillId="17" borderId="0" xfId="15367" applyNumberFormat="1" applyFont="1" applyFill="1" applyAlignment="1"/>
    <xf numFmtId="176" fontId="36" fillId="0" borderId="0" xfId="15367" applyNumberFormat="1" applyFont="1" applyFill="1" applyAlignment="1"/>
    <xf numFmtId="176" fontId="89" fillId="0" borderId="0" xfId="15369" applyNumberFormat="1" applyFont="1" applyFill="1" applyBorder="1" applyAlignment="1">
      <alignment horizontal="left" vertical="center" shrinkToFit="1"/>
    </xf>
    <xf numFmtId="176" fontId="8" fillId="0" borderId="0" xfId="15369" applyNumberFormat="1" applyFont="1" applyFill="1" applyBorder="1" applyAlignment="1">
      <alignment horizontal="left" vertical="center" shrinkToFit="1"/>
    </xf>
    <xf numFmtId="176" fontId="8" fillId="0" borderId="0" xfId="15367" applyNumberFormat="1" applyFont="1" applyFill="1" applyBorder="1" applyAlignment="1"/>
    <xf numFmtId="176" fontId="8" fillId="0" borderId="0" xfId="15369" applyNumberFormat="1" applyFont="1" applyFill="1" applyBorder="1" applyAlignment="1">
      <alignment horizontal="left" vertical="center"/>
    </xf>
    <xf numFmtId="176" fontId="49" fillId="0" borderId="0" xfId="15367" applyNumberFormat="1" applyFont="1" applyFill="1" applyAlignment="1"/>
    <xf numFmtId="213" fontId="49" fillId="17" borderId="35" xfId="15367" applyNumberFormat="1" applyFont="1" applyFill="1" applyBorder="1" applyAlignment="1">
      <alignment horizontal="center" vertical="center"/>
    </xf>
    <xf numFmtId="176" fontId="49" fillId="17" borderId="26" xfId="15368" applyNumberFormat="1" applyFont="1" applyFill="1" applyBorder="1" applyAlignment="1">
      <alignment horizontal="center" vertical="center" wrapText="1"/>
    </xf>
    <xf numFmtId="176" fontId="49" fillId="0" borderId="0" xfId="15369" applyNumberFormat="1" applyFont="1" applyFill="1" applyBorder="1" applyAlignment="1">
      <alignment horizontal="left" vertical="center" shrinkToFit="1"/>
    </xf>
    <xf numFmtId="176" fontId="49" fillId="17" borderId="36" xfId="15368" applyNumberFormat="1" applyFont="1" applyFill="1" applyBorder="1" applyAlignment="1">
      <alignment horizontal="center" vertical="center" wrapText="1"/>
    </xf>
    <xf numFmtId="176" fontId="49" fillId="17" borderId="42" xfId="15368" applyNumberFormat="1" applyFont="1" applyFill="1" applyBorder="1" applyAlignment="1">
      <alignment horizontal="center" vertical="center" wrapText="1"/>
    </xf>
    <xf numFmtId="176" fontId="49" fillId="17" borderId="35" xfId="15368" applyNumberFormat="1" applyFont="1" applyFill="1" applyBorder="1" applyAlignment="1">
      <alignment horizontal="center" vertical="center"/>
    </xf>
    <xf numFmtId="176" fontId="49" fillId="17" borderId="26" xfId="15367" applyNumberFormat="1" applyFont="1" applyFill="1" applyBorder="1" applyAlignment="1">
      <alignment horizontal="center" vertical="center" wrapText="1"/>
    </xf>
    <xf numFmtId="176" fontId="49" fillId="17" borderId="42" xfId="15367" applyNumberFormat="1" applyFont="1" applyFill="1" applyBorder="1" applyAlignment="1">
      <alignment horizontal="center" vertical="center" wrapText="1"/>
    </xf>
    <xf numFmtId="213" fontId="49" fillId="0" borderId="0" xfId="15367" applyNumberFormat="1" applyFont="1" applyFill="1" applyBorder="1" applyAlignment="1">
      <alignment horizontal="center"/>
    </xf>
    <xf numFmtId="213" fontId="49" fillId="0" borderId="35" xfId="15367" applyNumberFormat="1" applyFont="1" applyFill="1" applyBorder="1" applyAlignment="1">
      <alignment horizontal="center"/>
    </xf>
    <xf numFmtId="176" fontId="49" fillId="0" borderId="26" xfId="15367" applyNumberFormat="1" applyFont="1" applyFill="1" applyBorder="1" applyAlignment="1">
      <alignment horizontal="center" vertical="center" wrapText="1"/>
    </xf>
    <xf numFmtId="176" fontId="49" fillId="0" borderId="36" xfId="15367" applyNumberFormat="1" applyFont="1" applyFill="1" applyBorder="1" applyAlignment="1">
      <alignment horizontal="center" vertical="center" wrapText="1"/>
    </xf>
    <xf numFmtId="176" fontId="49" fillId="0" borderId="42" xfId="15367" applyNumberFormat="1" applyFont="1" applyFill="1" applyBorder="1" applyAlignment="1">
      <alignment horizontal="center" vertical="center" wrapText="1"/>
    </xf>
    <xf numFmtId="176" fontId="49" fillId="0" borderId="35" xfId="15368" applyNumberFormat="1" applyFont="1" applyFill="1" applyBorder="1" applyAlignment="1">
      <alignment horizontal="center" vertical="center"/>
    </xf>
    <xf numFmtId="176" fontId="49" fillId="0" borderId="26" xfId="15368" applyNumberFormat="1" applyFont="1" applyFill="1" applyBorder="1" applyAlignment="1">
      <alignment horizontal="center" vertical="center" wrapText="1"/>
    </xf>
    <xf numFmtId="176" fontId="49" fillId="0" borderId="36" xfId="15368" applyNumberFormat="1" applyFont="1" applyFill="1" applyBorder="1" applyAlignment="1">
      <alignment horizontal="center" vertical="center" wrapText="1"/>
    </xf>
    <xf numFmtId="176" fontId="49" fillId="0" borderId="42" xfId="15368" applyNumberFormat="1" applyFont="1" applyFill="1" applyBorder="1" applyAlignment="1">
      <alignment horizontal="center" vertical="center" wrapText="1"/>
    </xf>
    <xf numFmtId="213" fontId="12" fillId="17" borderId="35" xfId="15368" applyNumberFormat="1" applyFont="1" applyFill="1" applyBorder="1" applyAlignment="1">
      <alignment horizontal="center" vertical="center"/>
    </xf>
    <xf numFmtId="176" fontId="8" fillId="17" borderId="26" xfId="15367" applyNumberFormat="1" applyFont="1" applyFill="1" applyBorder="1" applyAlignment="1">
      <alignment horizontal="center" vertical="center" wrapText="1"/>
    </xf>
    <xf numFmtId="176" fontId="12" fillId="0" borderId="0" xfId="15369" applyNumberFormat="1" applyFont="1" applyFill="1" applyBorder="1" applyAlignment="1">
      <alignment horizontal="left" vertical="center" shrinkToFit="1"/>
    </xf>
    <xf numFmtId="176" fontId="8" fillId="17" borderId="36" xfId="15367" applyNumberFormat="1" applyFont="1" applyFill="1" applyBorder="1" applyAlignment="1">
      <alignment horizontal="center" vertical="center" wrapText="1"/>
    </xf>
    <xf numFmtId="176" fontId="8" fillId="17" borderId="42" xfId="15367" applyNumberFormat="1" applyFont="1" applyFill="1" applyBorder="1" applyAlignment="1">
      <alignment horizontal="center" vertical="center" wrapText="1"/>
    </xf>
    <xf numFmtId="213" fontId="8" fillId="17" borderId="26" xfId="15368" applyNumberFormat="1" applyFont="1" applyFill="1" applyBorder="1" applyAlignment="1">
      <alignment horizontal="center" vertical="center"/>
    </xf>
    <xf numFmtId="213" fontId="8" fillId="17" borderId="35" xfId="15368" applyNumberFormat="1" applyFont="1" applyFill="1" applyBorder="1" applyAlignment="1">
      <alignment horizontal="center" vertical="center"/>
    </xf>
    <xf numFmtId="213" fontId="8" fillId="17" borderId="42" xfId="15368" applyNumberFormat="1" applyFont="1" applyFill="1" applyBorder="1" applyAlignment="1">
      <alignment horizontal="center" vertical="center"/>
    </xf>
    <xf numFmtId="176" fontId="88" fillId="17" borderId="26" xfId="15367" applyNumberFormat="1" applyFont="1" applyFill="1" applyBorder="1" applyAlignment="1">
      <alignment horizontal="center" vertical="center" wrapText="1"/>
    </xf>
    <xf numFmtId="176" fontId="88" fillId="17" borderId="42" xfId="15367" applyNumberFormat="1" applyFont="1" applyFill="1" applyBorder="1" applyAlignment="1">
      <alignment horizontal="center" vertical="center" wrapText="1"/>
    </xf>
    <xf numFmtId="213" fontId="8" fillId="0" borderId="0" xfId="15367" applyNumberFormat="1" applyFont="1" applyFill="1" applyBorder="1" applyAlignment="1">
      <alignment horizontal="center"/>
    </xf>
    <xf numFmtId="176" fontId="8" fillId="0" borderId="0" xfId="15367" applyNumberFormat="1" applyFont="1" applyFill="1" applyBorder="1" applyAlignment="1">
      <alignment horizontal="center"/>
    </xf>
    <xf numFmtId="176" fontId="8" fillId="17" borderId="26" xfId="15367" applyNumberFormat="1" applyFont="1" applyFill="1" applyBorder="1" applyAlignment="1">
      <alignment horizontal="center" vertical="center"/>
    </xf>
    <xf numFmtId="176" fontId="36" fillId="0" borderId="0" xfId="15369" applyNumberFormat="1" applyFont="1" applyFill="1" applyBorder="1" applyAlignment="1">
      <alignment horizontal="left" vertical="center" shrinkToFit="1"/>
    </xf>
    <xf numFmtId="176" fontId="8" fillId="17" borderId="36" xfId="15367" applyNumberFormat="1" applyFont="1" applyFill="1" applyBorder="1" applyAlignment="1">
      <alignment horizontal="center" vertical="center"/>
    </xf>
    <xf numFmtId="176" fontId="8" fillId="17" borderId="42" xfId="15367" applyNumberFormat="1" applyFont="1" applyFill="1" applyBorder="1" applyAlignment="1">
      <alignment horizontal="center" vertical="center"/>
    </xf>
    <xf numFmtId="213" fontId="8" fillId="0" borderId="35" xfId="15368" applyNumberFormat="1" applyFont="1" applyFill="1" applyBorder="1" applyAlignment="1">
      <alignment horizontal="center" vertical="center"/>
    </xf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36" xfId="15367" applyNumberFormat="1" applyFont="1" applyFill="1" applyBorder="1" applyAlignment="1">
      <alignment horizontal="center" vertical="center"/>
    </xf>
    <xf numFmtId="176" fontId="8" fillId="0" borderId="42" xfId="15367" applyNumberFormat="1" applyFont="1" applyFill="1" applyBorder="1" applyAlignment="1">
      <alignment horizontal="center" vertical="center"/>
    </xf>
    <xf numFmtId="176" fontId="8" fillId="0" borderId="35" xfId="15368" applyNumberFormat="1" applyFont="1" applyFill="1" applyBorder="1" applyAlignment="1">
      <alignment horizontal="center" vertical="center"/>
    </xf>
    <xf numFmtId="176" fontId="88" fillId="0" borderId="26" xfId="15367" applyNumberFormat="1" applyFont="1" applyFill="1" applyBorder="1" applyAlignment="1">
      <alignment horizontal="center" vertical="center" wrapText="1"/>
    </xf>
    <xf numFmtId="176" fontId="88" fillId="0" borderId="42" xfId="15367" applyNumberFormat="1" applyFont="1" applyFill="1" applyBorder="1" applyAlignment="1">
      <alignment horizontal="center" vertical="center" wrapText="1"/>
    </xf>
    <xf numFmtId="176" fontId="8" fillId="0" borderId="35" xfId="15367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/>
    </xf>
    <xf numFmtId="213" fontId="8" fillId="0" borderId="0" xfId="15369" applyNumberFormat="1" applyFont="1" applyFill="1" applyBorder="1" applyAlignment="1">
      <alignment horizontal="center" vertical="center" shrinkToFit="1"/>
    </xf>
    <xf numFmtId="49" fontId="8" fillId="0" borderId="0" xfId="15369" applyNumberFormat="1" applyFont="1" applyFill="1" applyBorder="1" applyAlignment="1">
      <alignment horizontal="center" vertical="center" shrinkToFit="1"/>
    </xf>
    <xf numFmtId="213" fontId="49" fillId="17" borderId="35" xfId="15368" applyNumberFormat="1" applyFont="1" applyFill="1" applyBorder="1" applyAlignment="1">
      <alignment horizontal="center" vertical="center"/>
    </xf>
    <xf numFmtId="176" fontId="49" fillId="17" borderId="0" xfId="15367" applyNumberFormat="1" applyFont="1" applyFill="1" applyAlignment="1"/>
    <xf numFmtId="213" fontId="49" fillId="17" borderId="0" xfId="15368" applyNumberFormat="1" applyFont="1" applyFill="1" applyBorder="1" applyAlignment="1">
      <alignment horizontal="center" vertical="center"/>
    </xf>
    <xf numFmtId="176" fontId="49" fillId="17" borderId="0" xfId="15368" applyNumberFormat="1" applyFont="1" applyFill="1" applyBorder="1" applyAlignment="1">
      <alignment horizontal="center" vertical="center" wrapText="1"/>
    </xf>
    <xf numFmtId="184" fontId="8" fillId="0" borderId="0" xfId="15369" applyNumberFormat="1" applyFont="1" applyFill="1" applyBorder="1" applyAlignment="1">
      <alignment horizontal="center" vertical="center" shrinkToFit="1"/>
    </xf>
    <xf numFmtId="176" fontId="89" fillId="17" borderId="0" xfId="15369" applyNumberFormat="1" applyFont="1" applyFill="1" applyBorder="1" applyAlignment="1">
      <alignment horizontal="left" vertical="center" shrinkToFit="1"/>
    </xf>
    <xf numFmtId="213" fontId="8" fillId="17" borderId="35" xfId="15368" applyNumberFormat="1" applyFont="1" applyFill="1" applyBorder="1" applyAlignment="1">
      <alignment horizontal="center" wrapText="1"/>
    </xf>
    <xf numFmtId="213" fontId="8" fillId="17" borderId="26" xfId="15368" applyNumberFormat="1" applyFont="1" applyFill="1" applyBorder="1" applyAlignment="1">
      <alignment horizontal="center" vertical="center" wrapText="1"/>
    </xf>
    <xf numFmtId="213" fontId="8" fillId="17" borderId="36" xfId="15368" applyNumberFormat="1" applyFont="1" applyFill="1" applyBorder="1" applyAlignment="1">
      <alignment horizontal="center" vertical="center" wrapText="1"/>
    </xf>
    <xf numFmtId="213" fontId="8" fillId="17" borderId="42" xfId="15368" applyNumberFormat="1" applyFont="1" applyFill="1" applyBorder="1" applyAlignment="1">
      <alignment horizontal="center" vertical="center" wrapText="1"/>
    </xf>
    <xf numFmtId="58" fontId="8" fillId="0" borderId="0" xfId="15369" applyNumberFormat="1" applyFont="1" applyFill="1" applyBorder="1" applyAlignment="1">
      <alignment horizontal="left" vertical="center" shrinkToFit="1"/>
    </xf>
    <xf numFmtId="182" fontId="8" fillId="17" borderId="35" xfId="15368" applyNumberFormat="1" applyFont="1" applyFill="1" applyBorder="1" applyAlignment="1">
      <alignment horizontal="center"/>
    </xf>
    <xf numFmtId="213" fontId="8" fillId="0" borderId="0" xfId="15368" applyNumberFormat="1" applyFont="1" applyFill="1" applyBorder="1" applyAlignment="1">
      <alignment horizontal="center" wrapText="1"/>
    </xf>
    <xf numFmtId="182" fontId="8" fillId="0" borderId="35" xfId="15368" applyNumberFormat="1" applyFont="1" applyFill="1" applyBorder="1" applyAlignment="1">
      <alignment horizontal="center" vertical="center"/>
    </xf>
    <xf numFmtId="176" fontId="8" fillId="0" borderId="26" xfId="15368" applyNumberFormat="1" applyFont="1" applyFill="1" applyBorder="1" applyAlignment="1">
      <alignment horizontal="center" vertical="center"/>
    </xf>
    <xf numFmtId="176" fontId="8" fillId="0" borderId="36" xfId="15368" applyNumberFormat="1" applyFont="1" applyFill="1" applyBorder="1" applyAlignment="1">
      <alignment horizontal="center" vertical="center"/>
    </xf>
    <xf numFmtId="176" fontId="8" fillId="0" borderId="42" xfId="15368" applyNumberFormat="1" applyFont="1" applyFill="1" applyBorder="1" applyAlignment="1">
      <alignment horizontal="center" vertical="center"/>
    </xf>
    <xf numFmtId="182" fontId="8" fillId="0" borderId="0" xfId="15368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8" fillId="0" borderId="35" xfId="15367" applyNumberFormat="1" applyFont="1" applyFill="1" applyBorder="1" applyAlignment="1">
      <alignment horizontal="center" vertical="center" wrapText="1"/>
    </xf>
    <xf numFmtId="176" fontId="41" fillId="15" borderId="0" xfId="15370" applyNumberFormat="1" applyFont="1" applyFill="1" applyBorder="1" applyAlignment="1">
      <alignment horizontal="left" vertical="center"/>
    </xf>
    <xf numFmtId="213" fontId="8" fillId="0" borderId="35" xfId="15367" applyNumberFormat="1" applyFont="1" applyFill="1" applyBorder="1" applyAlignment="1">
      <alignment horizontal="center"/>
    </xf>
    <xf numFmtId="176" fontId="8" fillId="0" borderId="26" xfId="15368" applyNumberFormat="1" applyFont="1" applyFill="1" applyBorder="1" applyAlignment="1">
      <alignment horizontal="center" vertical="center" wrapText="1"/>
    </xf>
    <xf numFmtId="176" fontId="8" fillId="0" borderId="36" xfId="15368" applyNumberFormat="1" applyFont="1" applyFill="1" applyBorder="1" applyAlignment="1">
      <alignment horizontal="center" vertical="center" wrapText="1"/>
    </xf>
    <xf numFmtId="176" fontId="8" fillId="0" borderId="42" xfId="15368" applyNumberFormat="1" applyFont="1" applyFill="1" applyBorder="1" applyAlignment="1">
      <alignment horizontal="center" vertical="center" wrapText="1"/>
    </xf>
    <xf numFmtId="176" fontId="88" fillId="0" borderId="36" xfId="15367" applyNumberFormat="1" applyFont="1" applyFill="1" applyBorder="1" applyAlignment="1">
      <alignment horizontal="center" vertical="center" wrapText="1"/>
    </xf>
    <xf numFmtId="213" fontId="8" fillId="0" borderId="32" xfId="15368" applyNumberFormat="1" applyFont="1" applyFill="1" applyBorder="1" applyAlignment="1">
      <alignment horizontal="center" wrapText="1"/>
    </xf>
    <xf numFmtId="213" fontId="8" fillId="17" borderId="0" xfId="15368" applyNumberFormat="1" applyFont="1" applyFill="1" applyBorder="1" applyAlignment="1">
      <alignment horizontal="center" vertical="center"/>
    </xf>
    <xf numFmtId="176" fontId="8" fillId="17" borderId="0" xfId="15367" applyNumberFormat="1" applyFont="1" applyFill="1" applyBorder="1" applyAlignment="1">
      <alignment horizontal="center" vertical="center"/>
    </xf>
    <xf numFmtId="213" fontId="8" fillId="0" borderId="0" xfId="15367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 wrapText="1"/>
    </xf>
    <xf numFmtId="176" fontId="64" fillId="28" borderId="43" xfId="15371" applyNumberFormat="1" applyFill="1" applyBorder="1" applyAlignment="1">
      <alignment vertical="center" wrapText="1"/>
    </xf>
    <xf numFmtId="213" fontId="8" fillId="0" borderId="0" xfId="15368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/>
    </xf>
    <xf numFmtId="176" fontId="49" fillId="17" borderId="44" xfId="15367" applyNumberFormat="1" applyFont="1" applyFill="1" applyBorder="1" applyAlignment="1">
      <alignment horizontal="center" vertical="center" wrapText="1"/>
    </xf>
    <xf numFmtId="176" fontId="88" fillId="0" borderId="44" xfId="15367" applyNumberFormat="1" applyFont="1" applyFill="1" applyBorder="1" applyAlignment="1">
      <alignment horizontal="center" vertical="center" wrapText="1"/>
    </xf>
    <xf numFmtId="176" fontId="8" fillId="17" borderId="35" xfId="15367" applyNumberFormat="1" applyFont="1" applyFill="1" applyBorder="1" applyAlignment="1">
      <alignment horizontal="center" vertical="center"/>
    </xf>
    <xf numFmtId="58" fontId="8" fillId="17" borderId="0" xfId="15369" applyNumberFormat="1" applyFont="1" applyFill="1" applyBorder="1" applyAlignment="1">
      <alignment horizontal="left" vertical="center" shrinkToFit="1"/>
    </xf>
    <xf numFmtId="176" fontId="8" fillId="17" borderId="0" xfId="15369" applyNumberFormat="1" applyFont="1" applyFill="1" applyBorder="1" applyAlignment="1">
      <alignment horizontal="left" vertical="center" shrinkToFit="1"/>
    </xf>
    <xf numFmtId="213" fontId="8" fillId="17" borderId="0" xfId="15368" applyNumberFormat="1" applyFont="1" applyFill="1" applyBorder="1" applyAlignment="1">
      <alignment horizontal="center"/>
    </xf>
    <xf numFmtId="176" fontId="8" fillId="17" borderId="0" xfId="15367" applyNumberFormat="1" applyFont="1" applyFill="1" applyBorder="1" applyAlignment="1"/>
    <xf numFmtId="176" fontId="8" fillId="17" borderId="11" xfId="15372" applyNumberFormat="1" applyFont="1" applyFill="1" applyBorder="1" applyAlignment="1">
      <alignment horizontal="center" vertical="center"/>
    </xf>
    <xf numFmtId="176" fontId="91" fillId="17" borderId="11" xfId="15367" applyNumberFormat="1" applyFont="1" applyFill="1" applyBorder="1" applyAlignment="1">
      <alignment horizontal="center"/>
    </xf>
    <xf numFmtId="213" fontId="8" fillId="17" borderId="0" xfId="15368" applyNumberFormat="1" applyFont="1" applyFill="1" applyBorder="1" applyAlignment="1">
      <alignment horizontal="center" wrapText="1"/>
    </xf>
    <xf numFmtId="213" fontId="8" fillId="17" borderId="11" xfId="15368" applyNumberFormat="1" applyFont="1" applyFill="1" applyBorder="1" applyAlignment="1">
      <alignment horizontal="center" wrapText="1"/>
    </xf>
    <xf numFmtId="213" fontId="8" fillId="0" borderId="35" xfId="15368" applyNumberFormat="1" applyFont="1" applyFill="1" applyBorder="1" applyAlignment="1">
      <alignment horizontal="center" wrapText="1"/>
    </xf>
    <xf numFmtId="213" fontId="8" fillId="0" borderId="35" xfId="15368" applyNumberFormat="1" applyFont="1" applyFill="1" applyBorder="1" applyAlignment="1">
      <alignment horizontal="center"/>
    </xf>
    <xf numFmtId="176" fontId="7" fillId="0" borderId="0" xfId="15373" applyNumberFormat="1">
      <alignment vertical="center"/>
    </xf>
    <xf numFmtId="176" fontId="8" fillId="0" borderId="45" xfId="15369" applyNumberFormat="1" applyFont="1" applyFill="1" applyBorder="1" applyAlignment="1">
      <alignment vertical="center" shrinkToFit="1"/>
    </xf>
    <xf numFmtId="213" fontId="8" fillId="0" borderId="35" xfId="15368" applyNumberFormat="1" applyFont="1" applyFill="1" applyBorder="1" applyAlignment="1">
      <alignment horizontal="center" vertical="center" wrapText="1"/>
    </xf>
    <xf numFmtId="176" fontId="92" fillId="0" borderId="0" xfId="15369" applyNumberFormat="1" applyFont="1" applyFill="1" applyBorder="1" applyAlignment="1">
      <alignment horizontal="left" vertical="center" shrinkToFit="1"/>
    </xf>
    <xf numFmtId="176" fontId="93" fillId="0" borderId="0" xfId="15367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 vertical="center" wrapText="1"/>
    </xf>
    <xf numFmtId="213" fontId="8" fillId="0" borderId="26" xfId="15368" applyNumberFormat="1" applyFont="1" applyFill="1" applyBorder="1" applyAlignment="1">
      <alignment horizontal="center" vertical="center"/>
    </xf>
    <xf numFmtId="213" fontId="8" fillId="0" borderId="26" xfId="15368" applyNumberFormat="1" applyFont="1" applyFill="1" applyBorder="1" applyAlignment="1">
      <alignment horizontal="center" vertical="center"/>
    </xf>
    <xf numFmtId="213" fontId="8" fillId="0" borderId="42" xfId="15368" applyNumberFormat="1" applyFont="1" applyFill="1" applyBorder="1" applyAlignment="1">
      <alignment horizontal="center" vertical="center"/>
    </xf>
    <xf numFmtId="176" fontId="88" fillId="0" borderId="0" xfId="15367" applyNumberFormat="1" applyFont="1" applyFill="1" applyAlignment="1">
      <alignment horizontal="left" vertical="center" wrapText="1" shrinkToFit="1"/>
    </xf>
    <xf numFmtId="176" fontId="88" fillId="0" borderId="35" xfId="15367" applyNumberFormat="1" applyFont="1" applyFill="1" applyBorder="1" applyAlignment="1">
      <alignment horizontal="center" wrapText="1"/>
    </xf>
    <xf numFmtId="176" fontId="92" fillId="0" borderId="0" xfId="15368" applyNumberFormat="1" applyFont="1" applyFill="1" applyAlignment="1"/>
    <xf numFmtId="176" fontId="36" fillId="0" borderId="0" xfId="15368" applyNumberFormat="1" applyFont="1" applyFill="1" applyAlignment="1"/>
    <xf numFmtId="176" fontId="8" fillId="0" borderId="26" xfId="15368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/>
    <xf numFmtId="176" fontId="8" fillId="0" borderId="0" xfId="15367" applyNumberFormat="1" applyFont="1" applyFill="1" applyBorder="1" applyAlignment="1">
      <alignment vertical="center"/>
    </xf>
    <xf numFmtId="176" fontId="8" fillId="0" borderId="0" xfId="15369" applyNumberFormat="1" applyFont="1" applyFill="1" applyBorder="1" applyAlignment="1">
      <alignment horizontal="center" vertical="center" shrinkToFit="1"/>
    </xf>
    <xf numFmtId="176" fontId="41" fillId="15" borderId="0" xfId="15370" applyNumberFormat="1" applyFont="1" applyFill="1" applyBorder="1" applyAlignment="1">
      <alignment horizontal="left" vertical="center"/>
    </xf>
    <xf numFmtId="176" fontId="8" fillId="0" borderId="0" xfId="15374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Alignment="1">
      <alignment vertical="center"/>
    </xf>
    <xf numFmtId="176" fontId="42" fillId="0" borderId="0" xfId="15375" applyNumberFormat="1" applyFont="1" applyAlignment="1">
      <alignment horizontal="center" vertical="center"/>
    </xf>
    <xf numFmtId="213" fontId="8" fillId="0" borderId="0" xfId="15374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Alignment="1">
      <alignment horizontal="center" vertical="center"/>
    </xf>
    <xf numFmtId="176" fontId="40" fillId="0" borderId="0" xfId="15375" applyNumberFormat="1" applyFont="1" applyAlignment="1">
      <alignment horizontal="left" vertical="center"/>
    </xf>
    <xf numFmtId="176" fontId="34" fillId="0" borderId="0" xfId="15376" applyNumberFormat="1" applyFont="1" applyBorder="1" applyAlignment="1">
      <alignment horizontal="center" vertical="center"/>
    </xf>
    <xf numFmtId="199" fontId="23" fillId="0" borderId="0" xfId="14877" applyFont="1"/>
    <xf numFmtId="199" fontId="106" fillId="0" borderId="0" xfId="14877" applyFont="1"/>
    <xf numFmtId="199" fontId="106" fillId="0" borderId="0" xfId="14877" applyFont="1" applyFill="1"/>
    <xf numFmtId="199" fontId="107" fillId="0" borderId="0" xfId="14877" applyFont="1"/>
    <xf numFmtId="182" fontId="106" fillId="0" borderId="52" xfId="15556" applyNumberFormat="1" applyFont="1" applyBorder="1" applyAlignment="1">
      <alignment horizontal="center" wrapText="1"/>
    </xf>
    <xf numFmtId="182" fontId="106" fillId="0" borderId="53" xfId="15556" applyNumberFormat="1" applyFont="1" applyBorder="1" applyAlignment="1">
      <alignment horizontal="center" vertical="center" wrapText="1"/>
    </xf>
    <xf numFmtId="199" fontId="106" fillId="0" borderId="35" xfId="15556" applyNumberFormat="1" applyFont="1" applyFill="1" applyBorder="1" applyAlignment="1">
      <alignment horizontal="center" vertical="center" wrapText="1"/>
    </xf>
    <xf numFmtId="11" fontId="106" fillId="0" borderId="54" xfId="15556" applyNumberFormat="1" applyFont="1" applyBorder="1" applyAlignment="1">
      <alignment horizontal="center" vertical="center" wrapText="1"/>
    </xf>
    <xf numFmtId="199" fontId="106" fillId="0" borderId="52" xfId="15556" applyNumberFormat="1" applyFont="1" applyFill="1" applyBorder="1" applyAlignment="1">
      <alignment horizontal="center" vertical="center" wrapText="1"/>
    </xf>
    <xf numFmtId="199" fontId="108" fillId="0" borderId="0" xfId="14877" applyFont="1"/>
    <xf numFmtId="199" fontId="109" fillId="0" borderId="0" xfId="14877" applyFont="1"/>
    <xf numFmtId="199" fontId="106" fillId="0" borderId="55" xfId="15556" applyNumberFormat="1" applyFont="1" applyFill="1" applyBorder="1" applyAlignment="1">
      <alignment horizontal="center" vertical="center" wrapText="1"/>
    </xf>
    <xf numFmtId="199" fontId="110" fillId="0" borderId="0" xfId="14877" applyFont="1" applyAlignment="1">
      <alignment horizontal="left" vertical="center" wrapText="1" shrinkToFit="1"/>
    </xf>
    <xf numFmtId="182" fontId="106" fillId="0" borderId="55" xfId="15557" applyNumberFormat="1" applyFont="1" applyFill="1" applyBorder="1" applyAlignment="1">
      <alignment horizontal="center"/>
    </xf>
    <xf numFmtId="199" fontId="106" fillId="0" borderId="52" xfId="15558" applyNumberFormat="1" applyFont="1" applyBorder="1" applyAlignment="1">
      <alignment horizontal="center" vertical="center" wrapText="1"/>
    </xf>
    <xf numFmtId="199" fontId="106" fillId="0" borderId="56" xfId="15558" applyNumberFormat="1" applyFont="1" applyBorder="1" applyAlignment="1">
      <alignment horizontal="center" vertical="center" wrapText="1"/>
    </xf>
    <xf numFmtId="199" fontId="106" fillId="0" borderId="55" xfId="15558" applyNumberFormat="1" applyFont="1" applyBorder="1" applyAlignment="1">
      <alignment horizontal="center" vertical="center" wrapText="1"/>
    </xf>
    <xf numFmtId="199" fontId="106" fillId="0" borderId="55" xfId="15558" applyNumberFormat="1" applyFont="1" applyBorder="1" applyAlignment="1">
      <alignment horizontal="center" vertical="center" wrapText="1"/>
    </xf>
    <xf numFmtId="199" fontId="106" fillId="0" borderId="57" xfId="15558" applyNumberFormat="1" applyFont="1" applyBorder="1" applyAlignment="1">
      <alignment horizontal="center" vertical="center" wrapText="1"/>
    </xf>
    <xf numFmtId="199" fontId="106" fillId="34" borderId="58" xfId="14877" applyFont="1" applyFill="1" applyBorder="1" applyAlignment="1">
      <alignment horizontal="center" vertical="center" wrapText="1"/>
    </xf>
    <xf numFmtId="199" fontId="106" fillId="0" borderId="59" xfId="15558" applyNumberFormat="1" applyFont="1" applyBorder="1" applyAlignment="1">
      <alignment horizontal="center" vertical="center" wrapText="1"/>
    </xf>
    <xf numFmtId="199" fontId="106" fillId="34" borderId="60" xfId="14877" applyFont="1" applyFill="1" applyBorder="1" applyAlignment="1">
      <alignment horizontal="center" vertical="center" wrapText="1"/>
    </xf>
    <xf numFmtId="199" fontId="109" fillId="0" borderId="0" xfId="14877" applyFont="1" applyFill="1"/>
    <xf numFmtId="199" fontId="106" fillId="0" borderId="0" xfId="14877" applyFont="1" applyFill="1" applyAlignment="1">
      <alignment horizontal="center" vertical="center" wrapText="1" shrinkToFit="1"/>
    </xf>
    <xf numFmtId="49" fontId="106" fillId="0" borderId="0" xfId="14877" applyNumberFormat="1" applyFont="1" applyFill="1" applyAlignment="1">
      <alignment horizontal="center" vertical="center" wrapText="1" shrinkToFit="1"/>
    </xf>
    <xf numFmtId="49" fontId="106" fillId="0" borderId="0" xfId="14877" applyNumberFormat="1" applyFont="1" applyFill="1" applyBorder="1" applyAlignment="1">
      <alignment horizontal="center" vertical="center" wrapText="1" shrinkToFit="1"/>
    </xf>
    <xf numFmtId="199" fontId="106" fillId="0" borderId="0" xfId="15556" applyNumberFormat="1" applyFont="1" applyFill="1" applyBorder="1" applyAlignment="1">
      <alignment horizontal="center" vertical="center" wrapText="1"/>
    </xf>
    <xf numFmtId="199" fontId="110" fillId="0" borderId="0" xfId="14877" applyFont="1" applyFill="1" applyBorder="1" applyAlignment="1">
      <alignment horizontal="left" vertical="center" wrapText="1" shrinkToFit="1"/>
    </xf>
    <xf numFmtId="182" fontId="106" fillId="0" borderId="55" xfId="15556" applyNumberFormat="1" applyFont="1" applyBorder="1" applyAlignment="1">
      <alignment horizontal="center" wrapText="1"/>
    </xf>
    <xf numFmtId="182" fontId="106" fillId="0" borderId="56" xfId="15556" applyNumberFormat="1" applyFont="1" applyBorder="1" applyAlignment="1">
      <alignment horizontal="center" vertical="center" wrapText="1"/>
    </xf>
    <xf numFmtId="199" fontId="13" fillId="0" borderId="61" xfId="14877" applyFont="1" applyFill="1" applyBorder="1" applyAlignment="1">
      <alignment horizontal="center" vertical="center" wrapText="1"/>
    </xf>
    <xf numFmtId="199" fontId="106" fillId="0" borderId="55" xfId="14877" applyFont="1" applyBorder="1" applyAlignment="1">
      <alignment horizontal="center"/>
    </xf>
    <xf numFmtId="199" fontId="106" fillId="0" borderId="55" xfId="14877" applyFont="1" applyFill="1" applyBorder="1" applyAlignment="1">
      <alignment horizontal="center"/>
    </xf>
    <xf numFmtId="199" fontId="106" fillId="0" borderId="36" xfId="15556" applyNumberFormat="1" applyFont="1" applyFill="1" applyBorder="1" applyAlignment="1">
      <alignment horizontal="center" vertical="center" wrapText="1"/>
    </xf>
    <xf numFmtId="182" fontId="106" fillId="0" borderId="60" xfId="15556" applyNumberFormat="1" applyFont="1" applyBorder="1" applyAlignment="1">
      <alignment horizontal="center" wrapText="1"/>
    </xf>
    <xf numFmtId="199" fontId="106" fillId="0" borderId="62" xfId="15556" applyNumberFormat="1" applyFont="1" applyFill="1" applyBorder="1" applyAlignment="1">
      <alignment horizontal="center" vertical="center" wrapText="1"/>
    </xf>
    <xf numFmtId="199" fontId="106" fillId="0" borderId="52" xfId="14877" applyFont="1" applyBorder="1" applyAlignment="1">
      <alignment horizontal="center" vertical="center" wrapText="1"/>
    </xf>
    <xf numFmtId="199" fontId="106" fillId="0" borderId="63" xfId="14877" applyFont="1" applyBorder="1" applyAlignment="1">
      <alignment horizontal="center" vertical="center" wrapText="1"/>
    </xf>
    <xf numFmtId="199" fontId="106" fillId="0" borderId="60" xfId="14877" applyFont="1" applyBorder="1" applyAlignment="1">
      <alignment horizontal="center" vertical="center" wrapText="1"/>
    </xf>
    <xf numFmtId="182" fontId="106" fillId="0" borderId="53" xfId="14877" applyNumberFormat="1" applyFont="1" applyBorder="1" applyAlignment="1">
      <alignment horizontal="center" wrapText="1"/>
    </xf>
    <xf numFmtId="182" fontId="106" fillId="0" borderId="0" xfId="14877" applyNumberFormat="1" applyFont="1" applyAlignment="1">
      <alignment horizontal="center" wrapText="1"/>
    </xf>
    <xf numFmtId="182" fontId="106" fillId="0" borderId="0" xfId="14877" applyNumberFormat="1" applyFont="1" applyAlignment="1">
      <alignment horizontal="center" vertical="center" wrapText="1"/>
    </xf>
    <xf numFmtId="199" fontId="106" fillId="0" borderId="0" xfId="14877" applyFont="1" applyAlignment="1">
      <alignment horizontal="center" vertical="center" wrapText="1" shrinkToFit="1"/>
    </xf>
    <xf numFmtId="199" fontId="106" fillId="0" borderId="0" xfId="14877" applyFont="1" applyAlignment="1">
      <alignment horizontal="center" wrapText="1"/>
    </xf>
    <xf numFmtId="182" fontId="106" fillId="0" borderId="55" xfId="15556" applyNumberFormat="1" applyFont="1" applyBorder="1" applyAlignment="1">
      <alignment horizontal="center"/>
    </xf>
    <xf numFmtId="199" fontId="106" fillId="0" borderId="54" xfId="15556" applyNumberFormat="1" applyFont="1" applyBorder="1" applyAlignment="1">
      <alignment horizontal="center" vertical="center" wrapText="1"/>
    </xf>
    <xf numFmtId="182" fontId="106" fillId="0" borderId="64" xfId="15556" applyNumberFormat="1" applyFont="1" applyBorder="1" applyAlignment="1">
      <alignment horizontal="center"/>
    </xf>
    <xf numFmtId="182" fontId="106" fillId="0" borderId="53" xfId="15556" applyNumberFormat="1" applyFont="1" applyBorder="1" applyAlignment="1">
      <alignment horizontal="center"/>
    </xf>
    <xf numFmtId="199" fontId="106" fillId="0" borderId="65" xfId="15556" applyNumberFormat="1" applyFont="1" applyFill="1" applyBorder="1" applyAlignment="1">
      <alignment horizontal="center" vertical="center" wrapText="1"/>
    </xf>
    <xf numFmtId="199" fontId="106" fillId="0" borderId="66" xfId="15558" applyNumberFormat="1" applyFont="1" applyBorder="1" applyAlignment="1">
      <alignment horizontal="center" vertical="center" wrapText="1"/>
    </xf>
    <xf numFmtId="199" fontId="106" fillId="0" borderId="63" xfId="15558" applyNumberFormat="1" applyFont="1" applyBorder="1" applyAlignment="1">
      <alignment horizontal="center" vertical="center" wrapText="1"/>
    </xf>
    <xf numFmtId="199" fontId="106" fillId="0" borderId="67" xfId="15558" applyNumberFormat="1" applyFont="1" applyBorder="1" applyAlignment="1">
      <alignment horizontal="center" vertical="center" wrapText="1"/>
    </xf>
    <xf numFmtId="199" fontId="106" fillId="0" borderId="60" xfId="15558" applyNumberFormat="1" applyFont="1" applyBorder="1" applyAlignment="1">
      <alignment horizontal="center" vertical="center" wrapText="1"/>
    </xf>
    <xf numFmtId="184" fontId="106" fillId="0" borderId="0" xfId="14877" applyNumberFormat="1" applyFont="1" applyFill="1" applyAlignment="1">
      <alignment horizontal="center" vertical="center" wrapText="1" shrinkToFit="1"/>
    </xf>
    <xf numFmtId="199" fontId="110" fillId="0" borderId="0" xfId="14877" applyFont="1" applyFill="1" applyAlignment="1">
      <alignment horizontal="left" vertical="center" wrapText="1" shrinkToFit="1"/>
    </xf>
    <xf numFmtId="199" fontId="110" fillId="15" borderId="0" xfId="14877" applyFont="1" applyFill="1" applyAlignment="1">
      <alignment horizontal="left" vertical="center" wrapText="1"/>
    </xf>
    <xf numFmtId="199" fontId="110" fillId="0" borderId="0" xfId="14877" applyFont="1" applyFill="1" applyAlignment="1">
      <alignment horizontal="left" vertical="center" wrapText="1"/>
    </xf>
    <xf numFmtId="199" fontId="110" fillId="15" borderId="0" xfId="14877" applyFont="1" applyFill="1" applyAlignment="1">
      <alignment horizontal="left" vertical="center" wrapText="1"/>
    </xf>
    <xf numFmtId="182" fontId="106" fillId="0" borderId="55" xfId="14877" applyNumberFormat="1" applyFont="1" applyBorder="1" applyAlignment="1">
      <alignment horizontal="center" vertical="center" wrapText="1"/>
    </xf>
    <xf numFmtId="182" fontId="106" fillId="0" borderId="68" xfId="14877" applyNumberFormat="1" applyFont="1" applyBorder="1" applyAlignment="1">
      <alignment horizontal="center" vertical="center" wrapText="1"/>
    </xf>
    <xf numFmtId="199" fontId="106" fillId="35" borderId="55" xfId="14877" applyFont="1" applyFill="1" applyBorder="1" applyAlignment="1">
      <alignment horizontal="center" vertical="center"/>
    </xf>
    <xf numFmtId="216" fontId="106" fillId="0" borderId="61" xfId="14877" applyNumberFormat="1" applyFont="1" applyFill="1" applyBorder="1" applyAlignment="1" applyProtection="1">
      <alignment horizontal="center" vertical="center"/>
      <protection locked="0"/>
    </xf>
    <xf numFmtId="199" fontId="106" fillId="0" borderId="55" xfId="14877" applyFont="1" applyBorder="1" applyAlignment="1">
      <alignment horizontal="center" vertical="center"/>
    </xf>
    <xf numFmtId="199" fontId="110" fillId="0" borderId="0" xfId="14877" applyFont="1"/>
    <xf numFmtId="216" fontId="106" fillId="0" borderId="61" xfId="14877" applyNumberFormat="1" applyFont="1" applyFill="1" applyBorder="1" applyAlignment="1" applyProtection="1">
      <alignment horizontal="center"/>
      <protection locked="0"/>
    </xf>
    <xf numFmtId="216" fontId="106" fillId="0" borderId="65" xfId="14877" applyNumberFormat="1" applyFont="1" applyFill="1" applyBorder="1" applyAlignment="1" applyProtection="1">
      <alignment horizontal="center"/>
      <protection locked="0"/>
    </xf>
    <xf numFmtId="199" fontId="106" fillId="0" borderId="69" xfId="14877" applyFont="1" applyBorder="1" applyAlignment="1">
      <alignment horizontal="center" vertical="center" wrapText="1"/>
    </xf>
    <xf numFmtId="199" fontId="106" fillId="36" borderId="69" xfId="14877" applyFont="1" applyFill="1" applyBorder="1" applyAlignment="1">
      <alignment horizontal="center" vertical="center" wrapText="1"/>
    </xf>
    <xf numFmtId="199" fontId="106" fillId="36" borderId="60" xfId="14877" applyFont="1" applyFill="1" applyBorder="1" applyAlignment="1">
      <alignment horizontal="center" vertical="center" wrapText="1"/>
    </xf>
    <xf numFmtId="182" fontId="106" fillId="0" borderId="0" xfId="14877" applyNumberFormat="1" applyFont="1" applyFill="1" applyBorder="1" applyAlignment="1">
      <alignment horizontal="center" vertical="center" wrapText="1"/>
    </xf>
    <xf numFmtId="199" fontId="13" fillId="0" borderId="0" xfId="14877" applyFont="1" applyFill="1" applyBorder="1" applyAlignment="1">
      <alignment horizontal="center" vertical="center"/>
    </xf>
    <xf numFmtId="216" fontId="106" fillId="0" borderId="0" xfId="14877" applyNumberFormat="1" applyFont="1" applyFill="1" applyBorder="1" applyAlignment="1" applyProtection="1">
      <alignment horizontal="center"/>
      <protection locked="0"/>
    </xf>
    <xf numFmtId="199" fontId="110" fillId="0" borderId="0" xfId="14877" applyFont="1" applyFill="1" applyAlignment="1">
      <alignment horizontal="left"/>
    </xf>
    <xf numFmtId="216" fontId="106" fillId="0" borderId="55" xfId="14877" applyNumberFormat="1" applyFont="1" applyFill="1" applyBorder="1" applyAlignment="1" applyProtection="1">
      <alignment horizontal="center"/>
      <protection locked="0"/>
    </xf>
    <xf numFmtId="199" fontId="111" fillId="0" borderId="0" xfId="14877" applyFont="1"/>
    <xf numFmtId="199" fontId="106" fillId="37" borderId="61" xfId="14877" applyFont="1" applyFill="1" applyBorder="1" applyAlignment="1">
      <alignment horizontal="center" vertical="center"/>
    </xf>
    <xf numFmtId="199" fontId="106" fillId="37" borderId="65" xfId="14877" applyFont="1" applyFill="1" applyBorder="1" applyAlignment="1">
      <alignment horizontal="center" vertical="center"/>
    </xf>
    <xf numFmtId="199" fontId="106" fillId="34" borderId="61" xfId="14877" applyFont="1" applyFill="1" applyBorder="1" applyAlignment="1">
      <alignment horizontal="center" vertical="center"/>
    </xf>
    <xf numFmtId="199" fontId="106" fillId="34" borderId="65" xfId="14877" applyFont="1" applyFill="1" applyBorder="1" applyAlignment="1">
      <alignment horizontal="center" vertical="center"/>
    </xf>
    <xf numFmtId="182" fontId="111" fillId="0" borderId="0" xfId="14877" applyNumberFormat="1" applyFont="1" applyFill="1" applyBorder="1" applyAlignment="1">
      <alignment horizontal="center"/>
    </xf>
    <xf numFmtId="182" fontId="111" fillId="0" borderId="0" xfId="14877" applyNumberFormat="1" applyFont="1" applyFill="1" applyBorder="1" applyAlignment="1">
      <alignment horizontal="center" vertical="center" wrapText="1"/>
    </xf>
    <xf numFmtId="199" fontId="112" fillId="0" borderId="0" xfId="14877" applyFont="1" applyFill="1" applyBorder="1" applyAlignment="1">
      <alignment horizontal="center" vertical="center"/>
    </xf>
    <xf numFmtId="1" fontId="111" fillId="0" borderId="0" xfId="14877" applyNumberFormat="1" applyFont="1" applyFill="1" applyBorder="1" applyAlignment="1">
      <alignment horizontal="center" vertical="center" wrapText="1"/>
    </xf>
    <xf numFmtId="199" fontId="113" fillId="0" borderId="0" xfId="14877" applyFont="1" applyFill="1" applyAlignment="1">
      <alignment horizontal="left"/>
    </xf>
    <xf numFmtId="199" fontId="106" fillId="0" borderId="61" xfId="14877" applyFont="1" applyFill="1" applyBorder="1" applyAlignment="1">
      <alignment horizontal="center" vertical="center"/>
    </xf>
    <xf numFmtId="199" fontId="106" fillId="0" borderId="9" xfId="14877" applyFont="1" applyFill="1" applyBorder="1" applyAlignment="1">
      <alignment horizontal="center" vertical="center"/>
    </xf>
    <xf numFmtId="199" fontId="106" fillId="0" borderId="65" xfId="14877" applyFont="1" applyFill="1" applyBorder="1" applyAlignment="1">
      <alignment horizontal="center" vertical="center"/>
    </xf>
    <xf numFmtId="199" fontId="106" fillId="0" borderId="70" xfId="14877" applyFont="1" applyBorder="1" applyAlignment="1">
      <alignment horizontal="center" vertical="center" wrapText="1"/>
    </xf>
    <xf numFmtId="199" fontId="106" fillId="0" borderId="58" xfId="14877" applyFont="1" applyBorder="1" applyAlignment="1">
      <alignment horizontal="center" vertical="center" wrapText="1"/>
    </xf>
    <xf numFmtId="199" fontId="106" fillId="0" borderId="71" xfId="14877" applyFont="1" applyBorder="1" applyAlignment="1">
      <alignment horizontal="center" vertical="center" wrapText="1"/>
    </xf>
    <xf numFmtId="199" fontId="114" fillId="0" borderId="0" xfId="14877" applyFont="1" applyFill="1"/>
    <xf numFmtId="182" fontId="115" fillId="0" borderId="0" xfId="14877" applyNumberFormat="1" applyFont="1" applyFill="1" applyBorder="1" applyAlignment="1">
      <alignment horizontal="center"/>
    </xf>
    <xf numFmtId="182" fontId="115" fillId="0" borderId="0" xfId="14877" applyNumberFormat="1" applyFont="1" applyFill="1" applyBorder="1" applyAlignment="1">
      <alignment horizontal="center" vertical="center" wrapText="1"/>
    </xf>
    <xf numFmtId="199" fontId="116" fillId="0" borderId="0" xfId="14877" applyFont="1" applyFill="1" applyBorder="1" applyAlignment="1">
      <alignment horizontal="center" vertical="center"/>
    </xf>
    <xf numFmtId="1" fontId="115" fillId="0" borderId="0" xfId="14877" applyNumberFormat="1" applyFont="1" applyFill="1" applyBorder="1" applyAlignment="1">
      <alignment horizontal="center" vertical="center" wrapText="1"/>
    </xf>
    <xf numFmtId="199" fontId="106" fillId="0" borderId="65" xfId="14877" applyFont="1" applyBorder="1" applyAlignment="1">
      <alignment horizontal="center" vertical="center"/>
    </xf>
    <xf numFmtId="199" fontId="117" fillId="37" borderId="61" xfId="14877" applyFont="1" applyFill="1" applyBorder="1" applyAlignment="1">
      <alignment horizontal="center" vertical="center"/>
    </xf>
    <xf numFmtId="199" fontId="106" fillId="0" borderId="55" xfId="14877" applyFont="1" applyBorder="1" applyAlignment="1">
      <alignment horizontal="center" vertical="center"/>
    </xf>
    <xf numFmtId="199" fontId="117" fillId="37" borderId="65" xfId="14877" applyFont="1" applyFill="1" applyBorder="1" applyAlignment="1">
      <alignment horizontal="center" vertical="center"/>
    </xf>
    <xf numFmtId="199" fontId="106" fillId="0" borderId="55" xfId="14877" applyFont="1" applyBorder="1" applyAlignment="1">
      <alignment horizontal="center" wrapText="1"/>
    </xf>
    <xf numFmtId="49" fontId="106" fillId="0" borderId="55" xfId="14959" applyNumberFormat="1" applyFont="1" applyBorder="1" applyAlignment="1">
      <alignment horizontal="center" vertical="center" wrapText="1"/>
    </xf>
    <xf numFmtId="182" fontId="106" fillId="0" borderId="55" xfId="14877" applyNumberFormat="1" applyFont="1" applyBorder="1" applyAlignment="1">
      <alignment horizontal="center" wrapText="1"/>
    </xf>
    <xf numFmtId="199" fontId="118" fillId="0" borderId="0" xfId="14877" applyFont="1"/>
    <xf numFmtId="199" fontId="106" fillId="38" borderId="69" xfId="14877" applyFont="1" applyFill="1" applyBorder="1" applyAlignment="1">
      <alignment horizontal="center" vertical="center" wrapText="1"/>
    </xf>
    <xf numFmtId="199" fontId="106" fillId="38" borderId="60" xfId="14877" applyFont="1" applyFill="1" applyBorder="1" applyAlignment="1">
      <alignment horizontal="center" vertical="center" wrapText="1"/>
    </xf>
    <xf numFmtId="199" fontId="109" fillId="0" borderId="0" xfId="14877" applyFont="1" applyFill="1" applyAlignment="1">
      <alignment horizontal="left"/>
    </xf>
    <xf numFmtId="182" fontId="106" fillId="0" borderId="0" xfId="14877" applyNumberFormat="1" applyFont="1" applyFill="1" applyBorder="1" applyAlignment="1">
      <alignment horizontal="left" vertical="center" wrapText="1"/>
    </xf>
    <xf numFmtId="199" fontId="106" fillId="0" borderId="0" xfId="14877" applyFont="1" applyFill="1" applyBorder="1" applyAlignment="1">
      <alignment horizontal="left" vertical="center"/>
    </xf>
    <xf numFmtId="216" fontId="106" fillId="0" borderId="0" xfId="14877" applyNumberFormat="1" applyFont="1" applyFill="1" applyBorder="1" applyAlignment="1" applyProtection="1">
      <alignment horizontal="left"/>
      <protection locked="0"/>
    </xf>
    <xf numFmtId="182" fontId="106" fillId="0" borderId="0" xfId="14877" applyNumberFormat="1" applyFont="1" applyBorder="1" applyAlignment="1">
      <alignment horizontal="center"/>
    </xf>
    <xf numFmtId="182" fontId="106" fillId="0" borderId="0" xfId="14877" applyNumberFormat="1" applyFont="1" applyBorder="1" applyAlignment="1">
      <alignment horizontal="center" vertical="center" wrapText="1"/>
    </xf>
    <xf numFmtId="199" fontId="106" fillId="35" borderId="0" xfId="14877" applyFont="1" applyFill="1" applyBorder="1" applyAlignment="1">
      <alignment horizontal="center" vertical="center"/>
    </xf>
    <xf numFmtId="216" fontId="106" fillId="0" borderId="0" xfId="14877" applyNumberFormat="1" applyFont="1" applyFill="1" applyBorder="1" applyAlignment="1" applyProtection="1">
      <alignment horizontal="center" wrapText="1"/>
      <protection locked="0"/>
    </xf>
    <xf numFmtId="199" fontId="106" fillId="0" borderId="0" xfId="14877" applyFont="1" applyBorder="1" applyAlignment="1">
      <alignment horizontal="center" wrapText="1"/>
    </xf>
    <xf numFmtId="182" fontId="106" fillId="0" borderId="55" xfId="14877" applyNumberFormat="1" applyFont="1" applyBorder="1" applyAlignment="1">
      <alignment horizontal="center"/>
    </xf>
    <xf numFmtId="199" fontId="106" fillId="35" borderId="61" xfId="14877" applyFont="1" applyFill="1" applyBorder="1" applyAlignment="1">
      <alignment horizontal="center" vertical="center"/>
    </xf>
    <xf numFmtId="216" fontId="106" fillId="0" borderId="55" xfId="14877" applyNumberFormat="1" applyFont="1" applyFill="1" applyBorder="1" applyAlignment="1" applyProtection="1">
      <alignment horizontal="center" wrapText="1"/>
      <protection locked="0"/>
    </xf>
    <xf numFmtId="199" fontId="106" fillId="35" borderId="9" xfId="14877" applyFont="1" applyFill="1" applyBorder="1" applyAlignment="1">
      <alignment horizontal="center" vertical="center"/>
    </xf>
    <xf numFmtId="199" fontId="106" fillId="35" borderId="65" xfId="14877" applyFont="1" applyFill="1" applyBorder="1" applyAlignment="1">
      <alignment horizontal="center" vertical="center"/>
    </xf>
    <xf numFmtId="199" fontId="106" fillId="0" borderId="60" xfId="14877" applyFont="1" applyBorder="1" applyAlignment="1">
      <alignment horizontal="center" vertical="center" wrapText="1"/>
    </xf>
    <xf numFmtId="199" fontId="106" fillId="39" borderId="58" xfId="14877" applyFont="1" applyFill="1" applyBorder="1" applyAlignment="1">
      <alignment horizontal="center" vertical="center" wrapText="1"/>
    </xf>
    <xf numFmtId="199" fontId="106" fillId="39" borderId="60" xfId="14877" applyFont="1" applyFill="1" applyBorder="1" applyAlignment="1">
      <alignment horizontal="center" vertical="center" wrapText="1"/>
    </xf>
    <xf numFmtId="182" fontId="114" fillId="0" borderId="0" xfId="14877" applyNumberFormat="1" applyFont="1" applyFill="1" applyBorder="1" applyAlignment="1">
      <alignment horizontal="center"/>
    </xf>
    <xf numFmtId="182" fontId="114" fillId="0" borderId="0" xfId="14877" applyNumberFormat="1" applyFont="1" applyFill="1" applyBorder="1" applyAlignment="1">
      <alignment horizontal="center" vertical="center" wrapText="1"/>
    </xf>
    <xf numFmtId="199" fontId="113" fillId="0" borderId="15" xfId="14877" applyFont="1" applyFill="1" applyBorder="1" applyAlignment="1">
      <alignment horizontal="left"/>
    </xf>
    <xf numFmtId="199" fontId="106" fillId="0" borderId="0" xfId="14877" applyFont="1" applyFill="1" applyBorder="1" applyAlignment="1">
      <alignment horizontal="center" vertical="center"/>
    </xf>
    <xf numFmtId="199" fontId="106" fillId="37" borderId="69" xfId="14877" applyFont="1" applyFill="1" applyBorder="1" applyAlignment="1">
      <alignment horizontal="center" vertical="center" wrapText="1"/>
    </xf>
    <xf numFmtId="199" fontId="106" fillId="37" borderId="60" xfId="14877" applyFont="1" applyFill="1" applyBorder="1" applyAlignment="1">
      <alignment horizontal="center" vertical="center" wrapText="1"/>
    </xf>
    <xf numFmtId="199" fontId="67" fillId="0" borderId="55" xfId="14877" applyFont="1" applyFill="1" applyBorder="1" applyAlignment="1">
      <alignment horizontal="center"/>
    </xf>
    <xf numFmtId="199" fontId="67" fillId="34" borderId="61" xfId="14877" applyFont="1" applyFill="1" applyBorder="1" applyAlignment="1">
      <alignment horizontal="center" vertical="center"/>
    </xf>
    <xf numFmtId="199" fontId="67" fillId="34" borderId="65" xfId="14877" applyFont="1" applyFill="1" applyBorder="1" applyAlignment="1">
      <alignment horizontal="center" vertical="center"/>
    </xf>
    <xf numFmtId="199" fontId="109" fillId="0" borderId="72" xfId="14877" applyFont="1" applyBorder="1"/>
    <xf numFmtId="199" fontId="106" fillId="0" borderId="73" xfId="14877" applyFont="1" applyBorder="1" applyAlignment="1">
      <alignment horizontal="center" vertical="center" wrapText="1"/>
    </xf>
    <xf numFmtId="199" fontId="106" fillId="0" borderId="74" xfId="14877" applyFont="1" applyBorder="1" applyAlignment="1">
      <alignment horizontal="center" vertical="center" wrapText="1"/>
    </xf>
    <xf numFmtId="199" fontId="106" fillId="0" borderId="72" xfId="14877" applyFont="1" applyBorder="1"/>
    <xf numFmtId="182" fontId="106" fillId="0" borderId="0" xfId="14877" applyNumberFormat="1" applyFont="1" applyFill="1" applyBorder="1" applyAlignment="1">
      <alignment horizontal="center"/>
    </xf>
    <xf numFmtId="199" fontId="110" fillId="0" borderId="0" xfId="14877" applyFont="1" applyFill="1" applyBorder="1" applyAlignment="1">
      <alignment horizontal="left"/>
    </xf>
    <xf numFmtId="182" fontId="114" fillId="0" borderId="55" xfId="14877" applyNumberFormat="1" applyFont="1" applyFill="1" applyBorder="1" applyAlignment="1">
      <alignment horizontal="center"/>
    </xf>
    <xf numFmtId="182" fontId="114" fillId="0" borderId="68" xfId="14877" applyNumberFormat="1" applyFont="1" applyFill="1" applyBorder="1" applyAlignment="1">
      <alignment horizontal="center" vertical="center" wrapText="1"/>
    </xf>
    <xf numFmtId="216" fontId="106" fillId="0" borderId="75" xfId="14877" applyNumberFormat="1" applyFont="1" applyFill="1" applyBorder="1" applyAlignment="1" applyProtection="1">
      <alignment horizontal="center"/>
      <protection locked="0"/>
    </xf>
    <xf numFmtId="199" fontId="110" fillId="0" borderId="0" xfId="14877" applyFont="1" applyFill="1" applyBorder="1"/>
    <xf numFmtId="199" fontId="106" fillId="0" borderId="75" xfId="14877" applyFont="1" applyBorder="1" applyAlignment="1">
      <alignment horizontal="center"/>
    </xf>
    <xf numFmtId="199" fontId="13" fillId="0" borderId="0" xfId="14877" applyFont="1"/>
    <xf numFmtId="199" fontId="106" fillId="0" borderId="76" xfId="14877" applyFont="1" applyBorder="1" applyAlignment="1">
      <alignment horizontal="center" vertical="center" wrapText="1"/>
    </xf>
    <xf numFmtId="199" fontId="106" fillId="0" borderId="13" xfId="14877" applyFont="1" applyBorder="1" applyAlignment="1">
      <alignment horizontal="center" vertical="center" wrapText="1"/>
    </xf>
    <xf numFmtId="182" fontId="114" fillId="0" borderId="35" xfId="14877" applyNumberFormat="1" applyFont="1" applyFill="1" applyBorder="1" applyAlignment="1">
      <alignment horizontal="center"/>
    </xf>
    <xf numFmtId="199" fontId="106" fillId="0" borderId="56" xfId="14877" applyFont="1" applyBorder="1" applyAlignment="1">
      <alignment horizontal="center" vertical="center" wrapText="1"/>
    </xf>
    <xf numFmtId="199" fontId="106" fillId="0" borderId="75" xfId="14877" applyFont="1" applyBorder="1" applyAlignment="1">
      <alignment horizontal="center" vertical="center" wrapText="1"/>
    </xf>
    <xf numFmtId="199" fontId="106" fillId="0" borderId="64" xfId="14877" applyFont="1" applyBorder="1" applyAlignment="1">
      <alignment horizontal="center" vertical="center" wrapText="1"/>
    </xf>
    <xf numFmtId="199" fontId="106" fillId="0" borderId="55" xfId="14877" applyFont="1" applyBorder="1" applyAlignment="1">
      <alignment horizontal="center" vertical="center" wrapText="1"/>
    </xf>
    <xf numFmtId="199" fontId="106" fillId="0" borderId="76" xfId="14877" applyFont="1" applyBorder="1" applyAlignment="1">
      <alignment horizontal="center" vertical="center" wrapText="1"/>
    </xf>
    <xf numFmtId="199" fontId="114" fillId="0" borderId="61" xfId="14877" applyFont="1" applyFill="1" applyBorder="1" applyAlignment="1">
      <alignment horizontal="center" vertical="center"/>
    </xf>
    <xf numFmtId="199" fontId="114" fillId="0" borderId="9" xfId="14877" applyFont="1" applyFill="1" applyBorder="1" applyAlignment="1">
      <alignment horizontal="center" vertical="center"/>
    </xf>
    <xf numFmtId="199" fontId="114" fillId="0" borderId="15" xfId="14877" applyFont="1" applyFill="1" applyBorder="1" applyAlignment="1">
      <alignment horizontal="center" vertical="center"/>
    </xf>
    <xf numFmtId="199" fontId="114" fillId="0" borderId="77" xfId="14877" applyFont="1" applyFill="1" applyBorder="1" applyAlignment="1">
      <alignment horizontal="center" vertical="center"/>
    </xf>
    <xf numFmtId="199" fontId="106" fillId="0" borderId="0" xfId="14877" applyFont="1" applyFill="1" applyBorder="1"/>
    <xf numFmtId="182" fontId="106" fillId="0" borderId="55" xfId="14959" applyNumberFormat="1" applyFont="1" applyBorder="1" applyAlignment="1">
      <alignment horizontal="center"/>
    </xf>
    <xf numFmtId="182" fontId="106" fillId="0" borderId="55" xfId="14959" applyNumberFormat="1" applyFont="1" applyBorder="1" applyAlignment="1">
      <alignment horizontal="center" vertical="center" wrapText="1"/>
    </xf>
    <xf numFmtId="199" fontId="106" fillId="0" borderId="55" xfId="14877" applyFont="1" applyFill="1" applyBorder="1" applyAlignment="1">
      <alignment horizontal="center" vertical="center"/>
    </xf>
    <xf numFmtId="199" fontId="110" fillId="0" borderId="0" xfId="14877" applyFont="1" applyBorder="1" applyAlignment="1">
      <alignment horizontal="left" vertical="center" shrinkToFit="1"/>
    </xf>
    <xf numFmtId="199" fontId="106" fillId="0" borderId="55" xfId="15559" applyNumberFormat="1" applyFont="1" applyFill="1" applyBorder="1" applyAlignment="1">
      <alignment horizontal="center"/>
    </xf>
    <xf numFmtId="199" fontId="106" fillId="0" borderId="60" xfId="14877" applyFont="1" applyBorder="1" applyAlignment="1">
      <alignment horizontal="center" vertical="center"/>
    </xf>
    <xf numFmtId="199" fontId="106" fillId="0" borderId="0" xfId="14877" applyFont="1" applyBorder="1" applyAlignment="1">
      <alignment horizontal="center" vertical="center"/>
    </xf>
    <xf numFmtId="199" fontId="106" fillId="0" borderId="0" xfId="14877" applyFont="1" applyBorder="1" applyAlignment="1">
      <alignment horizontal="center" vertical="center"/>
    </xf>
    <xf numFmtId="199" fontId="106" fillId="40" borderId="69" xfId="14877" applyFont="1" applyFill="1" applyBorder="1" applyAlignment="1">
      <alignment horizontal="center" vertical="center" wrapText="1"/>
    </xf>
    <xf numFmtId="199" fontId="106" fillId="0" borderId="76" xfId="14877" applyFont="1" applyBorder="1" applyAlignment="1">
      <alignment horizontal="center" vertical="center"/>
    </xf>
    <xf numFmtId="199" fontId="106" fillId="0" borderId="56" xfId="14877" applyFont="1" applyBorder="1" applyAlignment="1">
      <alignment horizontal="center" vertical="center"/>
    </xf>
    <xf numFmtId="199" fontId="106" fillId="0" borderId="78" xfId="14877" applyFont="1" applyBorder="1" applyAlignment="1">
      <alignment horizontal="center" vertical="center"/>
    </xf>
    <xf numFmtId="199" fontId="106" fillId="40" borderId="60" xfId="14877" applyFont="1" applyFill="1" applyBorder="1" applyAlignment="1">
      <alignment horizontal="center" vertical="center" wrapText="1"/>
    </xf>
    <xf numFmtId="199" fontId="106" fillId="0" borderId="0" xfId="14877" applyFont="1" applyFill="1" applyBorder="1" applyAlignment="1">
      <alignment horizontal="center" vertical="center" shrinkToFit="1"/>
    </xf>
    <xf numFmtId="49" fontId="106" fillId="0" borderId="0" xfId="14877" applyNumberFormat="1" applyFont="1" applyFill="1" applyBorder="1" applyAlignment="1">
      <alignment horizontal="center" vertical="center" shrinkToFit="1"/>
    </xf>
    <xf numFmtId="184" fontId="106" fillId="0" borderId="0" xfId="14877" applyNumberFormat="1" applyFont="1" applyFill="1" applyBorder="1" applyAlignment="1">
      <alignment horizontal="center" vertical="center" shrinkToFit="1"/>
    </xf>
    <xf numFmtId="199" fontId="110" fillId="0" borderId="0" xfId="14877" applyFont="1" applyFill="1" applyBorder="1" applyAlignment="1">
      <alignment horizontal="left" vertical="center" shrinkToFit="1"/>
    </xf>
    <xf numFmtId="199" fontId="114" fillId="0" borderId="65" xfId="14877" applyFont="1" applyFill="1" applyBorder="1" applyAlignment="1">
      <alignment horizontal="center" vertical="center"/>
    </xf>
    <xf numFmtId="199" fontId="106" fillId="20" borderId="55" xfId="14877" applyFont="1" applyFill="1" applyBorder="1" applyAlignment="1">
      <alignment horizontal="center" vertical="center"/>
    </xf>
    <xf numFmtId="182" fontId="106" fillId="0" borderId="0" xfId="14877" applyNumberFormat="1" applyFont="1" applyBorder="1" applyAlignment="1">
      <alignment horizontal="center" wrapText="1"/>
    </xf>
    <xf numFmtId="199" fontId="114" fillId="0" borderId="0" xfId="14877" applyFont="1" applyFill="1" applyBorder="1" applyAlignment="1">
      <alignment horizontal="center" vertical="center"/>
    </xf>
    <xf numFmtId="199" fontId="8" fillId="16" borderId="0" xfId="14877" applyNumberFormat="1" applyFont="1" applyFill="1" applyBorder="1" applyAlignment="1">
      <alignment horizontal="center" vertical="center" wrapText="1"/>
    </xf>
    <xf numFmtId="199" fontId="106" fillId="0" borderId="0" xfId="14877" applyFont="1" applyBorder="1" applyAlignment="1">
      <alignment horizontal="center"/>
    </xf>
    <xf numFmtId="199" fontId="114" fillId="0" borderId="55" xfId="14877" applyFont="1" applyFill="1" applyBorder="1" applyAlignment="1">
      <alignment horizontal="center" vertical="center"/>
    </xf>
    <xf numFmtId="199" fontId="106" fillId="0" borderId="65" xfId="14877" applyFont="1" applyBorder="1" applyAlignment="1">
      <alignment horizontal="center" vertical="center"/>
    </xf>
    <xf numFmtId="199" fontId="106" fillId="34" borderId="55" xfId="14877" applyFont="1" applyFill="1" applyBorder="1" applyAlignment="1"/>
    <xf numFmtId="199" fontId="106" fillId="34" borderId="55" xfId="14877" applyFont="1" applyFill="1" applyBorder="1" applyAlignment="1">
      <alignment horizontal="center" vertical="center"/>
    </xf>
    <xf numFmtId="199" fontId="114" fillId="0" borderId="0" xfId="14877" applyFont="1" applyFill="1" applyBorder="1" applyAlignment="1">
      <alignment horizontal="center" vertical="center" shrinkToFit="1"/>
    </xf>
    <xf numFmtId="49" fontId="114" fillId="0" borderId="0" xfId="14877" applyNumberFormat="1" applyFont="1" applyFill="1" applyBorder="1" applyAlignment="1">
      <alignment horizontal="center" vertical="center" shrinkToFit="1"/>
    </xf>
    <xf numFmtId="184" fontId="114" fillId="0" borderId="0" xfId="14877" applyNumberFormat="1" applyFont="1" applyFill="1" applyBorder="1" applyAlignment="1">
      <alignment horizontal="center" vertical="center" shrinkToFit="1"/>
    </xf>
    <xf numFmtId="199" fontId="113" fillId="0" borderId="0" xfId="14877" applyFont="1" applyFill="1" applyBorder="1" applyAlignment="1">
      <alignment horizontal="left" vertical="center" shrinkToFit="1"/>
    </xf>
    <xf numFmtId="199" fontId="106" fillId="0" borderId="0" xfId="14877" applyFont="1" applyBorder="1"/>
    <xf numFmtId="199" fontId="110" fillId="15" borderId="61" xfId="14877" applyFont="1" applyFill="1" applyBorder="1" applyAlignment="1">
      <alignment horizontal="left" vertical="center"/>
    </xf>
    <xf numFmtId="199" fontId="106" fillId="0" borderId="0" xfId="14877" applyFont="1" applyAlignment="1"/>
    <xf numFmtId="199" fontId="119" fillId="0" borderId="0" xfId="14877" applyFont="1" applyAlignment="1"/>
    <xf numFmtId="182" fontId="106" fillId="35" borderId="55" xfId="14877" applyNumberFormat="1" applyFont="1" applyFill="1" applyBorder="1" applyAlignment="1">
      <alignment horizontal="center"/>
    </xf>
    <xf numFmtId="199" fontId="106" fillId="0" borderId="55" xfId="14877" applyFont="1" applyFill="1" applyBorder="1" applyAlignment="1">
      <alignment horizontal="center" vertical="center"/>
    </xf>
    <xf numFmtId="199" fontId="106" fillId="0" borderId="55" xfId="15560" applyNumberFormat="1" applyFont="1" applyFill="1" applyBorder="1" applyAlignment="1">
      <alignment horizontal="center"/>
    </xf>
    <xf numFmtId="199" fontId="110" fillId="16" borderId="0" xfId="14877" applyFont="1" applyFill="1" applyBorder="1" applyAlignment="1">
      <alignment horizontal="left" vertical="center" wrapText="1" shrinkToFit="1"/>
    </xf>
    <xf numFmtId="199" fontId="110" fillId="16" borderId="0" xfId="14877" applyFont="1" applyFill="1" applyBorder="1" applyAlignment="1">
      <alignment horizontal="left" vertical="center" wrapText="1" shrinkToFit="1"/>
    </xf>
    <xf numFmtId="199" fontId="106" fillId="16" borderId="55" xfId="14877" applyFont="1" applyFill="1" applyBorder="1" applyAlignment="1">
      <alignment horizontal="center" vertical="center" wrapText="1"/>
    </xf>
    <xf numFmtId="199" fontId="106" fillId="0" borderId="55" xfId="14877" applyFont="1" applyBorder="1" applyAlignment="1">
      <alignment horizontal="center" vertical="center" wrapText="1"/>
    </xf>
    <xf numFmtId="199" fontId="106" fillId="16" borderId="55" xfId="14877" applyFont="1" applyFill="1" applyBorder="1" applyAlignment="1">
      <alignment horizontal="center" vertical="center" wrapText="1"/>
    </xf>
    <xf numFmtId="199" fontId="106" fillId="0" borderId="0" xfId="14877" applyFont="1" applyFill="1" applyAlignment="1"/>
    <xf numFmtId="199" fontId="110" fillId="0" borderId="61" xfId="14877" applyFont="1" applyFill="1" applyBorder="1" applyAlignment="1">
      <alignment horizontal="left" vertical="center" shrinkToFit="1"/>
    </xf>
    <xf numFmtId="49" fontId="110" fillId="0" borderId="61" xfId="14877" applyNumberFormat="1" applyFont="1" applyFill="1" applyBorder="1" applyAlignment="1">
      <alignment horizontal="left" vertical="center" shrinkToFit="1"/>
    </xf>
    <xf numFmtId="184" fontId="110" fillId="0" borderId="61" xfId="14877" applyNumberFormat="1" applyFont="1" applyFill="1" applyBorder="1" applyAlignment="1">
      <alignment horizontal="left" vertical="center" shrinkToFit="1"/>
    </xf>
    <xf numFmtId="199" fontId="110" fillId="0" borderId="15" xfId="14877" applyFont="1" applyFill="1" applyBorder="1" applyAlignment="1">
      <alignment horizontal="left" vertical="center" shrinkToFit="1"/>
    </xf>
    <xf numFmtId="199" fontId="110" fillId="0" borderId="79" xfId="14877" applyFont="1" applyFill="1" applyBorder="1" applyAlignment="1">
      <alignment horizontal="left" vertical="center" shrinkToFit="1"/>
    </xf>
    <xf numFmtId="199" fontId="106" fillId="16" borderId="61" xfId="14877" applyFont="1" applyFill="1" applyBorder="1" applyAlignment="1">
      <alignment horizontal="center" vertical="center" wrapText="1"/>
    </xf>
    <xf numFmtId="199" fontId="106" fillId="16" borderId="65" xfId="14877" applyFont="1" applyFill="1" applyBorder="1" applyAlignment="1">
      <alignment horizontal="center" vertical="center" wrapText="1"/>
    </xf>
    <xf numFmtId="199" fontId="110" fillId="16" borderId="15" xfId="14877" applyFont="1" applyFill="1" applyBorder="1" applyAlignment="1">
      <alignment horizontal="left" vertical="center" wrapText="1" shrinkToFit="1"/>
    </xf>
    <xf numFmtId="199" fontId="106" fillId="0" borderId="55" xfId="15560" applyNumberFormat="1" applyFont="1" applyFill="1" applyBorder="1" applyAlignment="1">
      <alignment horizontal="center" vertical="center" wrapText="1"/>
    </xf>
    <xf numFmtId="199" fontId="106" fillId="35" borderId="55" xfId="14877" applyFont="1" applyFill="1" applyBorder="1" applyAlignment="1">
      <alignment horizontal="center" vertical="center"/>
    </xf>
    <xf numFmtId="199" fontId="106" fillId="35" borderId="55" xfId="14877" applyFont="1" applyFill="1" applyBorder="1" applyAlignment="1">
      <alignment horizontal="center" vertical="center" wrapText="1"/>
    </xf>
    <xf numFmtId="199" fontId="110" fillId="35" borderId="0" xfId="14877" applyFont="1" applyFill="1" applyBorder="1" applyAlignment="1">
      <alignment horizontal="left" vertical="center" shrinkToFit="1"/>
    </xf>
    <xf numFmtId="199" fontId="106" fillId="0" borderId="55" xfId="14877" applyFont="1" applyBorder="1" applyAlignment="1"/>
    <xf numFmtId="199" fontId="106" fillId="0" borderId="69" xfId="14877" applyFont="1" applyBorder="1" applyAlignment="1"/>
    <xf numFmtId="199" fontId="106" fillId="35" borderId="52" xfId="14877" applyFont="1" applyFill="1" applyBorder="1" applyAlignment="1">
      <alignment horizontal="center" vertical="center"/>
    </xf>
    <xf numFmtId="199" fontId="106" fillId="20" borderId="55" xfId="14877" applyFont="1" applyFill="1" applyBorder="1" applyAlignment="1"/>
    <xf numFmtId="199" fontId="106" fillId="0" borderId="0" xfId="14877" applyFont="1" applyFill="1" applyBorder="1" applyAlignment="1"/>
    <xf numFmtId="199" fontId="106" fillId="36" borderId="55" xfId="14877" applyFont="1" applyFill="1" applyBorder="1" applyAlignment="1"/>
    <xf numFmtId="199" fontId="106" fillId="36" borderId="55" xfId="14877" applyFont="1" applyFill="1" applyBorder="1" applyAlignment="1">
      <alignment horizontal="center" vertical="center"/>
    </xf>
    <xf numFmtId="182" fontId="106" fillId="0" borderId="55" xfId="14877" applyNumberFormat="1" applyFont="1" applyFill="1" applyBorder="1" applyAlignment="1">
      <alignment horizontal="center"/>
    </xf>
    <xf numFmtId="182" fontId="106" fillId="0" borderId="68" xfId="14877" applyNumberFormat="1" applyFont="1" applyFill="1" applyBorder="1" applyAlignment="1">
      <alignment horizontal="center" vertical="center"/>
    </xf>
    <xf numFmtId="199" fontId="110" fillId="0" borderId="0" xfId="14877" applyFont="1" applyFill="1" applyBorder="1" applyAlignment="1">
      <alignment horizontal="left" vertical="center" shrinkToFit="1"/>
    </xf>
    <xf numFmtId="182" fontId="106" fillId="0" borderId="68" xfId="14877" applyNumberFormat="1" applyFont="1" applyBorder="1" applyAlignment="1">
      <alignment horizontal="center" vertical="center"/>
    </xf>
    <xf numFmtId="199" fontId="106" fillId="35" borderId="64" xfId="14877" applyFont="1" applyFill="1" applyBorder="1" applyAlignment="1">
      <alignment horizontal="center" vertical="center"/>
    </xf>
    <xf numFmtId="199" fontId="106" fillId="0" borderId="66" xfId="14877" applyFont="1" applyBorder="1" applyAlignment="1"/>
    <xf numFmtId="199" fontId="106" fillId="35" borderId="56" xfId="14877" applyFont="1" applyFill="1" applyBorder="1" applyAlignment="1">
      <alignment horizontal="center" vertical="center"/>
    </xf>
    <xf numFmtId="199" fontId="106" fillId="35" borderId="54" xfId="14877" applyFont="1" applyFill="1" applyBorder="1" applyAlignment="1">
      <alignment horizontal="center" vertical="center"/>
    </xf>
    <xf numFmtId="199" fontId="106" fillId="36" borderId="69" xfId="14877" applyFont="1" applyFill="1" applyBorder="1" applyAlignment="1"/>
    <xf numFmtId="199" fontId="106" fillId="36" borderId="52" xfId="14877" applyFont="1" applyFill="1" applyBorder="1" applyAlignment="1">
      <alignment horizontal="center" vertical="center"/>
    </xf>
    <xf numFmtId="182" fontId="106" fillId="35" borderId="55" xfId="14877" applyNumberFormat="1" applyFont="1" applyFill="1" applyBorder="1" applyAlignment="1">
      <alignment horizontal="center" vertical="center"/>
    </xf>
    <xf numFmtId="199" fontId="106" fillId="35" borderId="69" xfId="14877" applyFont="1" applyFill="1" applyBorder="1" applyAlignment="1">
      <alignment horizontal="center" vertical="center"/>
    </xf>
    <xf numFmtId="199" fontId="106" fillId="0" borderId="64" xfId="14877" applyFont="1" applyBorder="1" applyAlignment="1"/>
    <xf numFmtId="199" fontId="106" fillId="16" borderId="56" xfId="14877" applyFont="1" applyFill="1" applyBorder="1" applyAlignment="1">
      <alignment horizontal="center" vertical="center"/>
    </xf>
    <xf numFmtId="199" fontId="106" fillId="35" borderId="56" xfId="14877" applyFont="1" applyFill="1" applyBorder="1" applyAlignment="1">
      <alignment horizontal="center" vertical="center"/>
    </xf>
    <xf numFmtId="199" fontId="114" fillId="0" borderId="55" xfId="14877" applyFont="1" applyBorder="1" applyAlignment="1">
      <alignment horizontal="center" wrapText="1"/>
    </xf>
    <xf numFmtId="199" fontId="106" fillId="0" borderId="0" xfId="14877" applyFont="1" applyFill="1" applyBorder="1" applyAlignment="1"/>
    <xf numFmtId="199" fontId="106" fillId="0" borderId="0" xfId="14877" applyFont="1" applyBorder="1" applyAlignment="1"/>
    <xf numFmtId="199" fontId="106" fillId="35" borderId="80" xfId="14877" applyFont="1" applyFill="1" applyBorder="1" applyAlignment="1">
      <alignment horizontal="center" vertical="center"/>
    </xf>
    <xf numFmtId="182" fontId="106" fillId="16" borderId="55" xfId="14877" applyNumberFormat="1" applyFont="1" applyFill="1" applyBorder="1" applyAlignment="1">
      <alignment horizontal="center"/>
    </xf>
    <xf numFmtId="199" fontId="110" fillId="35" borderId="0" xfId="14877" applyFont="1" applyFill="1" applyBorder="1" applyAlignment="1">
      <alignment horizontal="center" vertical="center" shrinkToFit="1"/>
    </xf>
    <xf numFmtId="199" fontId="106" fillId="35" borderId="70" xfId="14877" applyFont="1" applyFill="1" applyBorder="1" applyAlignment="1">
      <alignment horizontal="center" vertical="center"/>
    </xf>
    <xf numFmtId="199" fontId="106" fillId="35" borderId="58" xfId="14877" applyFont="1" applyFill="1" applyBorder="1" applyAlignment="1">
      <alignment horizontal="center" vertical="center"/>
    </xf>
    <xf numFmtId="199" fontId="106" fillId="35" borderId="71" xfId="14877" applyFont="1" applyFill="1" applyBorder="1" applyAlignment="1">
      <alignment horizontal="center" vertical="center"/>
    </xf>
    <xf numFmtId="199" fontId="106" fillId="35" borderId="60" xfId="14877" applyFont="1" applyFill="1" applyBorder="1" applyAlignment="1">
      <alignment horizontal="center" vertical="center"/>
    </xf>
    <xf numFmtId="199" fontId="106" fillId="20" borderId="58" xfId="14877" applyFont="1" applyFill="1" applyBorder="1" applyAlignment="1">
      <alignment horizontal="center" vertical="center"/>
    </xf>
    <xf numFmtId="199" fontId="106" fillId="20" borderId="60" xfId="14877" applyFont="1" applyFill="1" applyBorder="1" applyAlignment="1">
      <alignment horizontal="center" vertical="center"/>
    </xf>
    <xf numFmtId="199" fontId="106" fillId="36" borderId="58" xfId="14877" applyFont="1" applyFill="1" applyBorder="1" applyAlignment="1">
      <alignment horizontal="center" vertical="center"/>
    </xf>
    <xf numFmtId="199" fontId="106" fillId="36" borderId="60" xfId="14877" applyFont="1" applyFill="1" applyBorder="1" applyAlignment="1">
      <alignment horizontal="center" vertical="center"/>
    </xf>
    <xf numFmtId="199" fontId="110" fillId="15" borderId="0" xfId="15559" applyNumberFormat="1" applyFont="1" applyFill="1" applyBorder="1" applyAlignment="1">
      <alignment horizontal="left" vertical="center"/>
    </xf>
    <xf numFmtId="199" fontId="109" fillId="0" borderId="0" xfId="14877" applyFont="1" applyBorder="1" applyAlignment="1"/>
    <xf numFmtId="199" fontId="106" fillId="0" borderId="64" xfId="14877" applyFont="1" applyBorder="1" applyAlignment="1">
      <alignment horizontal="center" vertical="center"/>
    </xf>
    <xf numFmtId="199" fontId="106" fillId="0" borderId="55" xfId="14877" applyFont="1" applyBorder="1" applyAlignment="1">
      <alignment horizontal="center"/>
    </xf>
    <xf numFmtId="199" fontId="106" fillId="36" borderId="55" xfId="14877" applyFont="1" applyFill="1" applyBorder="1" applyAlignment="1">
      <alignment horizontal="center"/>
    </xf>
    <xf numFmtId="199" fontId="106" fillId="0" borderId="52" xfId="14877" applyFont="1" applyBorder="1" applyAlignment="1">
      <alignment horizontal="center" vertical="center"/>
    </xf>
    <xf numFmtId="199" fontId="106" fillId="0" borderId="65" xfId="14877" applyFont="1" applyFill="1" applyBorder="1" applyAlignment="1">
      <alignment horizontal="center"/>
    </xf>
    <xf numFmtId="199" fontId="106" fillId="20" borderId="55" xfId="14877" applyFont="1" applyFill="1" applyBorder="1" applyAlignment="1">
      <alignment horizontal="center"/>
    </xf>
    <xf numFmtId="199" fontId="106" fillId="0" borderId="55" xfId="15557" applyNumberFormat="1" applyFont="1" applyFill="1" applyBorder="1" applyAlignment="1">
      <alignment horizontal="center" vertical="center" wrapText="1"/>
    </xf>
    <xf numFmtId="199" fontId="106" fillId="0" borderId="55" xfId="14877" applyFont="1" applyFill="1" applyBorder="1" applyAlignment="1">
      <alignment horizontal="center"/>
    </xf>
    <xf numFmtId="199" fontId="106" fillId="0" borderId="55" xfId="15560" applyNumberFormat="1" applyFont="1" applyFill="1" applyBorder="1" applyAlignment="1">
      <alignment horizontal="center" wrapText="1"/>
    </xf>
    <xf numFmtId="199" fontId="106" fillId="0" borderId="58" xfId="14877" applyFont="1" applyBorder="1" applyAlignment="1">
      <alignment horizontal="center" vertical="center"/>
    </xf>
    <xf numFmtId="199" fontId="106" fillId="0" borderId="81" xfId="14877" applyFont="1" applyBorder="1" applyAlignment="1">
      <alignment horizontal="center" vertical="center"/>
    </xf>
    <xf numFmtId="199" fontId="106" fillId="8" borderId="61" xfId="14877" applyFont="1" applyFill="1" applyBorder="1" applyAlignment="1">
      <alignment horizontal="center" vertical="center"/>
    </xf>
    <xf numFmtId="199" fontId="106" fillId="0" borderId="60" xfId="14877" applyFont="1" applyBorder="1" applyAlignment="1">
      <alignment horizontal="center" vertical="center"/>
    </xf>
    <xf numFmtId="199" fontId="106" fillId="0" borderId="82" xfId="14877" applyFont="1" applyBorder="1" applyAlignment="1">
      <alignment horizontal="center" vertical="center"/>
    </xf>
    <xf numFmtId="199" fontId="106" fillId="8" borderId="65" xfId="14877" applyFont="1" applyFill="1" applyBorder="1" applyAlignment="1">
      <alignment horizontal="center" vertical="center"/>
    </xf>
    <xf numFmtId="199" fontId="109" fillId="0" borderId="0" xfId="14877" applyFont="1" applyFill="1" applyBorder="1" applyAlignment="1"/>
    <xf numFmtId="182" fontId="106" fillId="0" borderId="0" xfId="14877" applyNumberFormat="1" applyFont="1" applyFill="1" applyBorder="1" applyAlignment="1">
      <alignment horizontal="center" wrapText="1"/>
    </xf>
    <xf numFmtId="199" fontId="106" fillId="0" borderId="0" xfId="14877" applyFont="1" applyFill="1" applyBorder="1" applyAlignment="1">
      <alignment horizontal="center" vertical="center" wrapText="1"/>
    </xf>
    <xf numFmtId="199" fontId="106" fillId="8" borderId="55" xfId="14877" applyFont="1" applyFill="1" applyBorder="1" applyAlignment="1">
      <alignment horizontal="center"/>
    </xf>
    <xf numFmtId="199" fontId="106" fillId="8" borderId="55" xfId="14877" applyFont="1" applyFill="1" applyBorder="1" applyAlignment="1">
      <alignment horizontal="center" vertical="center"/>
    </xf>
    <xf numFmtId="199" fontId="106" fillId="0" borderId="61" xfId="14877" applyFont="1" applyBorder="1" applyAlignment="1">
      <alignment horizontal="center" vertical="center" wrapText="1"/>
    </xf>
    <xf numFmtId="199" fontId="106" fillId="0" borderId="9" xfId="14877" applyFont="1" applyBorder="1" applyAlignment="1">
      <alignment horizontal="center" vertical="center" wrapText="1"/>
    </xf>
    <xf numFmtId="199" fontId="106" fillId="0" borderId="65" xfId="14877" applyFont="1" applyBorder="1" applyAlignment="1">
      <alignment horizontal="center" vertical="center" wrapText="1"/>
    </xf>
    <xf numFmtId="182" fontId="114" fillId="0" borderId="55" xfId="14877" applyNumberFormat="1" applyFont="1" applyFill="1" applyBorder="1" applyAlignment="1">
      <alignment horizontal="center" wrapText="1"/>
    </xf>
    <xf numFmtId="199" fontId="109" fillId="0" borderId="0" xfId="14877" applyFont="1" applyBorder="1"/>
    <xf numFmtId="199" fontId="106" fillId="0" borderId="65" xfId="14877" applyFont="1" applyBorder="1" applyAlignment="1">
      <alignment horizontal="center"/>
    </xf>
    <xf numFmtId="199" fontId="106" fillId="8" borderId="65" xfId="14877" applyFont="1" applyFill="1" applyBorder="1" applyAlignment="1">
      <alignment horizontal="center"/>
    </xf>
    <xf numFmtId="199" fontId="106" fillId="0" borderId="83" xfId="14877" applyFont="1" applyBorder="1" applyAlignment="1">
      <alignment horizontal="center" vertical="center"/>
    </xf>
    <xf numFmtId="199" fontId="106" fillId="0" borderId="58" xfId="14877" applyFont="1" applyBorder="1" applyAlignment="1"/>
    <xf numFmtId="199" fontId="106" fillId="0" borderId="61" xfId="14877" applyFont="1" applyBorder="1" applyAlignment="1">
      <alignment horizontal="center" vertical="center"/>
    </xf>
    <xf numFmtId="199" fontId="106" fillId="0" borderId="84" xfId="14877" applyFont="1" applyBorder="1" applyAlignment="1">
      <alignment horizontal="center" vertical="center"/>
    </xf>
    <xf numFmtId="199" fontId="106" fillId="0" borderId="73" xfId="14877" applyFont="1" applyBorder="1" applyAlignment="1">
      <alignment horizontal="center" vertical="center"/>
    </xf>
    <xf numFmtId="182" fontId="114" fillId="0" borderId="0" xfId="14877" applyNumberFormat="1" applyFont="1" applyFill="1" applyBorder="1" applyAlignment="1">
      <alignment horizontal="center" wrapText="1"/>
    </xf>
    <xf numFmtId="199" fontId="106" fillId="0" borderId="0" xfId="14877" applyFont="1" applyBorder="1" applyAlignment="1">
      <alignment horizontal="center" vertical="center" wrapText="1"/>
    </xf>
    <xf numFmtId="182" fontId="114" fillId="0" borderId="55" xfId="14877" applyNumberFormat="1" applyFont="1" applyFill="1" applyBorder="1" applyAlignment="1">
      <alignment horizontal="center" vertical="center" wrapText="1"/>
    </xf>
    <xf numFmtId="199" fontId="106" fillId="20" borderId="65" xfId="14877" applyFont="1" applyFill="1" applyBorder="1" applyAlignment="1">
      <alignment horizontal="center"/>
    </xf>
    <xf numFmtId="199" fontId="106" fillId="0" borderId="56" xfId="14877" applyFont="1" applyBorder="1" applyAlignment="1">
      <alignment horizontal="center" vertical="center"/>
    </xf>
    <xf numFmtId="199" fontId="109" fillId="0" borderId="0" xfId="14877" applyFont="1" applyFill="1" applyBorder="1"/>
    <xf numFmtId="199" fontId="120" fillId="0" borderId="0" xfId="14877" applyFont="1" applyBorder="1"/>
    <xf numFmtId="199" fontId="114" fillId="0" borderId="0" xfId="14877" applyFont="1" applyBorder="1" applyAlignment="1"/>
    <xf numFmtId="199" fontId="114" fillId="0" borderId="61" xfId="14877" applyFont="1" applyFill="1" applyBorder="1" applyAlignment="1">
      <alignment horizontal="center" vertical="center" wrapText="1"/>
    </xf>
    <xf numFmtId="199" fontId="114" fillId="0" borderId="9" xfId="14877" applyFont="1" applyFill="1" applyBorder="1" applyAlignment="1">
      <alignment horizontal="center" vertical="center" wrapText="1"/>
    </xf>
    <xf numFmtId="199" fontId="114" fillId="0" borderId="65" xfId="14877" applyFont="1" applyFill="1" applyBorder="1" applyAlignment="1">
      <alignment horizontal="center" vertical="center" wrapText="1"/>
    </xf>
    <xf numFmtId="199" fontId="106" fillId="0" borderId="0" xfId="14877" applyFont="1" applyBorder="1" applyAlignment="1"/>
    <xf numFmtId="199" fontId="106" fillId="0" borderId="75" xfId="14877" applyFont="1" applyBorder="1" applyAlignment="1">
      <alignment horizontal="center" vertical="center"/>
    </xf>
    <xf numFmtId="199" fontId="106" fillId="36" borderId="61" xfId="14877" applyFont="1" applyFill="1" applyBorder="1" applyAlignment="1">
      <alignment horizontal="center" vertical="center"/>
    </xf>
    <xf numFmtId="199" fontId="106" fillId="36" borderId="65" xfId="14877" applyFont="1" applyFill="1" applyBorder="1" applyAlignment="1">
      <alignment horizontal="center" vertical="center"/>
    </xf>
    <xf numFmtId="199" fontId="120" fillId="0" borderId="0" xfId="14877" applyFont="1" applyFill="1" applyBorder="1"/>
    <xf numFmtId="199" fontId="120" fillId="0" borderId="0" xfId="14877" applyFont="1" applyFill="1" applyBorder="1" applyAlignment="1"/>
    <xf numFmtId="182" fontId="106" fillId="0" borderId="61" xfId="14877" applyNumberFormat="1" applyFont="1" applyFill="1" applyBorder="1" applyAlignment="1">
      <alignment horizontal="center" wrapText="1"/>
    </xf>
    <xf numFmtId="199" fontId="106" fillId="0" borderId="61" xfId="15557" applyNumberFormat="1" applyFont="1" applyFill="1" applyBorder="1" applyAlignment="1">
      <alignment horizontal="center" vertical="center" wrapText="1"/>
    </xf>
    <xf numFmtId="199" fontId="106" fillId="0" borderId="9" xfId="15557" applyNumberFormat="1" applyFont="1" applyFill="1" applyBorder="1" applyAlignment="1">
      <alignment horizontal="center" vertical="center" wrapText="1"/>
    </xf>
    <xf numFmtId="199" fontId="106" fillId="0" borderId="65" xfId="15557" applyNumberFormat="1" applyFont="1" applyFill="1" applyBorder="1" applyAlignment="1">
      <alignment horizontal="center" vertical="center" wrapText="1"/>
    </xf>
    <xf numFmtId="199" fontId="114" fillId="0" borderId="0" xfId="14877" applyFont="1" applyAlignment="1">
      <alignment horizontal="center" wrapText="1"/>
    </xf>
    <xf numFmtId="199" fontId="106" fillId="20" borderId="61" xfId="14877" applyFont="1" applyFill="1" applyBorder="1" applyAlignment="1">
      <alignment horizontal="center" vertical="center"/>
    </xf>
    <xf numFmtId="199" fontId="106" fillId="20" borderId="65" xfId="14877" applyFont="1" applyFill="1" applyBorder="1" applyAlignment="1">
      <alignment horizontal="center" vertical="center"/>
    </xf>
    <xf numFmtId="182" fontId="106" fillId="0" borderId="55" xfId="14877" applyNumberFormat="1" applyFont="1" applyFill="1" applyBorder="1" applyAlignment="1">
      <alignment horizontal="center" wrapText="1"/>
    </xf>
    <xf numFmtId="182" fontId="106" fillId="0" borderId="68" xfId="14877" applyNumberFormat="1" applyFont="1" applyFill="1" applyBorder="1" applyAlignment="1">
      <alignment horizontal="center" vertical="center" wrapText="1"/>
    </xf>
    <xf numFmtId="199" fontId="106" fillId="0" borderId="0" xfId="14877" applyFont="1" applyFill="1" applyBorder="1" applyAlignment="1">
      <alignment horizontal="left" vertical="center" shrinkToFit="1"/>
    </xf>
    <xf numFmtId="199" fontId="106" fillId="0" borderId="55" xfId="14877" applyFont="1" applyFill="1" applyBorder="1"/>
    <xf numFmtId="199" fontId="106" fillId="36" borderId="55" xfId="14877" applyFont="1" applyFill="1" applyBorder="1"/>
    <xf numFmtId="199" fontId="114" fillId="0" borderId="0" xfId="14877" applyFont="1" applyFill="1" applyAlignment="1">
      <alignment horizontal="center" wrapText="1"/>
    </xf>
    <xf numFmtId="199" fontId="106" fillId="0" borderId="61" xfId="14877" applyFont="1" applyFill="1" applyBorder="1" applyAlignment="1">
      <alignment horizontal="center" vertical="center"/>
    </xf>
    <xf numFmtId="199" fontId="106" fillId="0" borderId="61" xfId="15557" applyNumberFormat="1" applyFont="1" applyFill="1" applyBorder="1" applyAlignment="1">
      <alignment horizontal="center" vertical="center" wrapText="1"/>
    </xf>
    <xf numFmtId="199" fontId="106" fillId="34" borderId="55" xfId="15561" applyNumberFormat="1" applyFont="1" applyFill="1" applyBorder="1" applyAlignment="1">
      <alignment horizontal="center" vertical="center"/>
    </xf>
    <xf numFmtId="199" fontId="106" fillId="0" borderId="55" xfId="14877" applyFont="1" applyFill="1" applyBorder="1" applyAlignment="1">
      <alignment horizontal="center" vertical="center" wrapText="1"/>
    </xf>
    <xf numFmtId="199" fontId="106" fillId="0" borderId="55" xfId="15557" applyNumberFormat="1" applyFont="1" applyFill="1" applyBorder="1" applyAlignment="1">
      <alignment horizontal="center" vertical="center" wrapText="1"/>
    </xf>
    <xf numFmtId="199" fontId="106" fillId="20" borderId="55" xfId="14877" applyFont="1" applyFill="1" applyBorder="1"/>
    <xf numFmtId="199" fontId="121" fillId="0" borderId="0" xfId="14877" applyFont="1" applyFill="1" applyBorder="1"/>
    <xf numFmtId="199" fontId="120" fillId="0" borderId="0" xfId="14877" applyFont="1" applyFill="1" applyBorder="1" applyAlignment="1">
      <alignment horizontal="center"/>
    </xf>
    <xf numFmtId="199" fontId="110" fillId="0" borderId="85" xfId="14877" applyFont="1" applyFill="1" applyBorder="1" applyAlignment="1">
      <alignment horizontal="left" vertical="center" shrinkToFit="1"/>
    </xf>
    <xf numFmtId="199" fontId="109" fillId="0" borderId="0" xfId="14877" applyFont="1" applyBorder="1" applyAlignment="1">
      <alignment horizontal="center"/>
    </xf>
    <xf numFmtId="199" fontId="106" fillId="0" borderId="9" xfId="14877" applyFont="1" applyBorder="1" applyAlignment="1">
      <alignment horizontal="center" vertical="center"/>
    </xf>
    <xf numFmtId="199" fontId="106" fillId="0" borderId="65" xfId="14877" applyFont="1" applyBorder="1"/>
    <xf numFmtId="199" fontId="106" fillId="8" borderId="65" xfId="14877" applyFont="1" applyFill="1" applyBorder="1"/>
    <xf numFmtId="199" fontId="109" fillId="0" borderId="0" xfId="14877" applyFont="1" applyFill="1" applyBorder="1" applyAlignment="1">
      <alignment horizontal="center"/>
    </xf>
    <xf numFmtId="182" fontId="106" fillId="0" borderId="86" xfId="14877" applyNumberFormat="1" applyFont="1" applyFill="1" applyBorder="1" applyAlignment="1">
      <alignment horizontal="center" vertical="center" wrapText="1"/>
    </xf>
    <xf numFmtId="199" fontId="106" fillId="0" borderId="86" xfId="15560" applyNumberFormat="1" applyFont="1" applyFill="1" applyBorder="1" applyAlignment="1">
      <alignment horizontal="center"/>
    </xf>
    <xf numFmtId="199" fontId="114" fillId="0" borderId="0" xfId="14877" applyFont="1" applyFill="1" applyBorder="1"/>
    <xf numFmtId="182" fontId="106" fillId="0" borderId="55" xfId="14877" applyNumberFormat="1" applyFont="1" applyFill="1" applyBorder="1" applyAlignment="1">
      <alignment horizontal="center" vertical="center" wrapText="1"/>
    </xf>
    <xf numFmtId="199" fontId="13" fillId="0" borderId="0" xfId="14877" applyFont="1" applyBorder="1" applyAlignment="1">
      <alignment horizontal="center" vertical="center"/>
    </xf>
    <xf numFmtId="199" fontId="106" fillId="0" borderId="61" xfId="15560" applyNumberFormat="1" applyFont="1" applyFill="1" applyBorder="1" applyAlignment="1">
      <alignment horizontal="center" vertical="center" wrapText="1"/>
    </xf>
    <xf numFmtId="199" fontId="120" fillId="0" borderId="0" xfId="14877" applyFont="1" applyBorder="1" applyAlignment="1">
      <alignment horizontal="center"/>
    </xf>
    <xf numFmtId="199" fontId="106" fillId="0" borderId="9" xfId="15560" applyNumberFormat="1" applyFont="1" applyFill="1" applyBorder="1" applyAlignment="1">
      <alignment horizontal="center" vertical="center" wrapText="1"/>
    </xf>
    <xf numFmtId="199" fontId="110" fillId="0" borderId="0" xfId="15559" applyNumberFormat="1" applyFont="1" applyFill="1" applyBorder="1" applyAlignment="1">
      <alignment horizontal="left" vertical="center" shrinkToFit="1"/>
    </xf>
    <xf numFmtId="182" fontId="106" fillId="0" borderId="55" xfId="15560" applyNumberFormat="1" applyFont="1" applyFill="1" applyBorder="1" applyAlignment="1">
      <alignment horizontal="center" wrapText="1"/>
    </xf>
    <xf numFmtId="199" fontId="106" fillId="0" borderId="65" xfId="15560" applyNumberFormat="1" applyFont="1" applyFill="1" applyBorder="1" applyAlignment="1">
      <alignment horizontal="center" vertical="center" wrapText="1"/>
    </xf>
    <xf numFmtId="199" fontId="106" fillId="0" borderId="0" xfId="15561" applyNumberFormat="1" applyFont="1" applyBorder="1" applyAlignment="1">
      <alignment horizontal="center" vertical="center"/>
    </xf>
    <xf numFmtId="199" fontId="106" fillId="0" borderId="55" xfId="15561" applyNumberFormat="1" applyFont="1" applyBorder="1" applyAlignment="1">
      <alignment horizontal="center" vertical="center"/>
    </xf>
    <xf numFmtId="199" fontId="106" fillId="0" borderId="55" xfId="15561" applyNumberFormat="1" applyFont="1" applyFill="1" applyBorder="1" applyAlignment="1">
      <alignment horizontal="center" vertical="center"/>
    </xf>
    <xf numFmtId="199" fontId="106" fillId="0" borderId="55" xfId="15561" applyNumberFormat="1" applyFont="1" applyBorder="1" applyAlignment="1">
      <alignment horizontal="center" vertical="center"/>
    </xf>
    <xf numFmtId="199" fontId="106" fillId="0" borderId="61" xfId="15561" applyNumberFormat="1" applyFont="1" applyBorder="1" applyAlignment="1">
      <alignment horizontal="center" vertical="center"/>
    </xf>
    <xf numFmtId="199" fontId="106" fillId="0" borderId="65" xfId="15561" applyNumberFormat="1" applyFont="1" applyBorder="1" applyAlignment="1">
      <alignment horizontal="center" vertical="center"/>
    </xf>
    <xf numFmtId="199" fontId="106" fillId="0" borderId="0" xfId="15559" applyNumberFormat="1" applyFont="1" applyFill="1" applyBorder="1" applyAlignment="1">
      <alignment horizontal="center" vertical="center" shrinkToFit="1"/>
    </xf>
    <xf numFmtId="49" fontId="106" fillId="0" borderId="0" xfId="15559" applyNumberFormat="1" applyFont="1" applyFill="1" applyBorder="1" applyAlignment="1">
      <alignment horizontal="center" vertical="center" shrinkToFit="1"/>
    </xf>
    <xf numFmtId="199" fontId="110" fillId="0" borderId="0" xfId="15559" applyNumberFormat="1" applyFont="1" applyFill="1" applyBorder="1" applyAlignment="1">
      <alignment horizontal="left" vertical="center" shrinkToFit="1"/>
    </xf>
    <xf numFmtId="199" fontId="106" fillId="0" borderId="55" xfId="15560" applyNumberFormat="1" applyFont="1" applyFill="1" applyBorder="1" applyAlignment="1">
      <alignment horizontal="center" vertical="center" wrapText="1"/>
    </xf>
    <xf numFmtId="199" fontId="106" fillId="0" borderId="9" xfId="15560" applyNumberFormat="1" applyFont="1" applyFill="1" applyBorder="1" applyAlignment="1">
      <alignment horizontal="center" vertical="center" wrapText="1"/>
    </xf>
    <xf numFmtId="199" fontId="106" fillId="36" borderId="61" xfId="15561" applyNumberFormat="1" applyFont="1" applyFill="1" applyBorder="1" applyAlignment="1">
      <alignment horizontal="center" vertical="center"/>
    </xf>
    <xf numFmtId="199" fontId="106" fillId="36" borderId="65" xfId="15561" applyNumberFormat="1" applyFont="1" applyFill="1" applyBorder="1" applyAlignment="1">
      <alignment horizontal="center" vertical="center"/>
    </xf>
    <xf numFmtId="199" fontId="106" fillId="36" borderId="55" xfId="15561" applyNumberFormat="1" applyFont="1" applyFill="1" applyBorder="1" applyAlignment="1">
      <alignment horizontal="center" vertical="center"/>
    </xf>
    <xf numFmtId="199" fontId="106" fillId="20" borderId="65" xfId="15561" applyNumberFormat="1" applyFont="1" applyFill="1" applyBorder="1" applyAlignment="1">
      <alignment horizontal="center" vertical="center"/>
    </xf>
    <xf numFmtId="199" fontId="106" fillId="20" borderId="55" xfId="15561" applyNumberFormat="1" applyFont="1" applyFill="1" applyBorder="1" applyAlignment="1">
      <alignment horizontal="center" vertical="center"/>
    </xf>
    <xf numFmtId="182" fontId="106" fillId="0" borderId="55" xfId="15561" applyNumberFormat="1" applyFont="1" applyBorder="1" applyAlignment="1">
      <alignment horizontal="center"/>
    </xf>
    <xf numFmtId="182" fontId="106" fillId="0" borderId="55" xfId="15561" applyNumberFormat="1" applyFont="1" applyFill="1" applyBorder="1" applyAlignment="1">
      <alignment horizontal="center" vertical="center" wrapText="1"/>
    </xf>
    <xf numFmtId="199" fontId="106" fillId="0" borderId="75" xfId="15561" applyNumberFormat="1" applyFont="1" applyFill="1" applyBorder="1" applyAlignment="1">
      <alignment horizontal="center" vertical="center"/>
    </xf>
    <xf numFmtId="199" fontId="106" fillId="0" borderId="9" xfId="15561" applyNumberFormat="1" applyFont="1" applyBorder="1" applyAlignment="1">
      <alignment horizontal="center" vertical="center"/>
    </xf>
    <xf numFmtId="199" fontId="106" fillId="0" borderId="65" xfId="15561" applyNumberFormat="1" applyFont="1" applyBorder="1" applyAlignment="1">
      <alignment horizontal="center" vertical="center"/>
    </xf>
    <xf numFmtId="199" fontId="106" fillId="20" borderId="61" xfId="15561" applyNumberFormat="1" applyFont="1" applyFill="1" applyBorder="1" applyAlignment="1">
      <alignment horizontal="center" vertical="center"/>
    </xf>
    <xf numFmtId="184" fontId="106" fillId="0" borderId="0" xfId="15559" applyNumberFormat="1" applyFont="1" applyFill="1" applyBorder="1" applyAlignment="1">
      <alignment horizontal="center" vertical="center" shrinkToFit="1"/>
    </xf>
    <xf numFmtId="199" fontId="106" fillId="0" borderId="55" xfId="15557" applyNumberFormat="1" applyFont="1" applyFill="1" applyBorder="1" applyAlignment="1">
      <alignment horizontal="center" vertical="center"/>
    </xf>
    <xf numFmtId="199" fontId="106" fillId="0" borderId="61" xfId="15561" applyNumberFormat="1" applyFont="1" applyBorder="1" applyAlignment="1">
      <alignment horizontal="center" vertical="center"/>
    </xf>
    <xf numFmtId="182" fontId="106" fillId="0" borderId="0" xfId="15561" applyNumberFormat="1" applyFont="1" applyFill="1" applyBorder="1" applyAlignment="1">
      <alignment horizontal="center"/>
    </xf>
    <xf numFmtId="182" fontId="106" fillId="0" borderId="55" xfId="14877" applyNumberFormat="1" applyFont="1" applyBorder="1" applyAlignment="1">
      <alignment horizontal="center" vertical="center"/>
    </xf>
    <xf numFmtId="199" fontId="106" fillId="0" borderId="65" xfId="15561" applyNumberFormat="1" applyFont="1" applyFill="1" applyBorder="1" applyAlignment="1">
      <alignment horizontal="center" vertical="center"/>
    </xf>
    <xf numFmtId="182" fontId="106" fillId="0" borderId="68" xfId="14877" applyNumberFormat="1" applyFont="1" applyBorder="1" applyAlignment="1">
      <alignment horizontal="center"/>
    </xf>
    <xf numFmtId="199" fontId="106" fillId="8" borderId="61" xfId="15561" applyNumberFormat="1" applyFont="1" applyFill="1" applyBorder="1" applyAlignment="1">
      <alignment horizontal="center" vertical="center"/>
    </xf>
    <xf numFmtId="199" fontId="106" fillId="8" borderId="65" xfId="15561" applyNumberFormat="1" applyFont="1" applyFill="1" applyBorder="1" applyAlignment="1">
      <alignment horizontal="center" vertical="center"/>
    </xf>
    <xf numFmtId="182" fontId="106" fillId="0" borderId="9" xfId="15561" applyNumberFormat="1" applyFont="1" applyFill="1" applyBorder="1" applyAlignment="1">
      <alignment horizontal="center"/>
    </xf>
    <xf numFmtId="199" fontId="110" fillId="0" borderId="0" xfId="14877" applyFont="1" applyBorder="1" applyAlignment="1">
      <alignment vertical="center"/>
    </xf>
    <xf numFmtId="199" fontId="106" fillId="8" borderId="55" xfId="15561" applyNumberFormat="1" applyFont="1" applyFill="1" applyBorder="1" applyAlignment="1">
      <alignment horizontal="center" vertical="center"/>
    </xf>
    <xf numFmtId="199" fontId="106" fillId="0" borderId="0" xfId="14877" applyFont="1" applyFill="1" applyBorder="1" applyAlignment="1">
      <alignment vertical="center"/>
    </xf>
    <xf numFmtId="199" fontId="109" fillId="0" borderId="86" xfId="14877" applyFont="1" applyBorder="1"/>
    <xf numFmtId="199" fontId="106" fillId="0" borderId="61" xfId="15561" applyNumberFormat="1" applyFont="1" applyFill="1" applyBorder="1" applyAlignment="1">
      <alignment horizontal="center" vertical="center"/>
    </xf>
    <xf numFmtId="182" fontId="106" fillId="0" borderId="55" xfId="15557" applyNumberFormat="1" applyFont="1" applyFill="1" applyBorder="1" applyAlignment="1">
      <alignment horizontal="center" vertical="center" wrapText="1"/>
    </xf>
    <xf numFmtId="199" fontId="114" fillId="0" borderId="0" xfId="15559" applyNumberFormat="1" applyFont="1" applyFill="1" applyBorder="1" applyAlignment="1">
      <alignment horizontal="center" vertical="center" shrinkToFit="1"/>
    </xf>
    <xf numFmtId="49" fontId="114" fillId="0" borderId="0" xfId="15559" applyNumberFormat="1" applyFont="1" applyFill="1" applyBorder="1" applyAlignment="1">
      <alignment horizontal="center" vertical="center" shrinkToFit="1"/>
    </xf>
    <xf numFmtId="184" fontId="114" fillId="0" borderId="0" xfId="15559" applyNumberFormat="1" applyFont="1" applyFill="1" applyBorder="1" applyAlignment="1">
      <alignment horizontal="center" vertical="center" shrinkToFit="1"/>
    </xf>
    <xf numFmtId="199" fontId="113" fillId="0" borderId="0" xfId="15559" applyNumberFormat="1" applyFont="1" applyFill="1" applyBorder="1" applyAlignment="1">
      <alignment horizontal="left" vertical="center" shrinkToFit="1"/>
    </xf>
    <xf numFmtId="199" fontId="110" fillId="15" borderId="0" xfId="15559" applyNumberFormat="1" applyFont="1" applyFill="1" applyBorder="1" applyAlignment="1">
      <alignment horizontal="left" vertical="center"/>
    </xf>
    <xf numFmtId="199" fontId="110" fillId="0" borderId="0" xfId="15560" applyNumberFormat="1" applyFont="1" applyBorder="1" applyAlignment="1">
      <alignment horizontal="center" vertical="center"/>
    </xf>
    <xf numFmtId="199" fontId="110" fillId="0" borderId="0" xfId="15560" applyNumberFormat="1" applyFont="1" applyFill="1" applyBorder="1" applyAlignment="1">
      <alignment horizontal="center" vertical="center"/>
    </xf>
    <xf numFmtId="199" fontId="110" fillId="0" borderId="0" xfId="14877" applyFont="1" applyAlignment="1">
      <alignment vertical="center"/>
    </xf>
    <xf numFmtId="217" fontId="123" fillId="0" borderId="0" xfId="14877" applyNumberFormat="1" applyFont="1" applyFill="1" applyAlignment="1">
      <alignment horizontal="center" vertical="center"/>
    </xf>
    <xf numFmtId="199" fontId="107" fillId="0" borderId="0" xfId="15560" applyNumberFormat="1" applyFont="1" applyBorder="1" applyAlignment="1">
      <alignment horizontal="center" vertical="center"/>
    </xf>
    <xf numFmtId="199" fontId="110" fillId="0" borderId="0" xfId="15560" applyNumberFormat="1" applyFont="1" applyBorder="1" applyAlignment="1">
      <alignment horizontal="center" vertical="center"/>
    </xf>
    <xf numFmtId="199" fontId="107" fillId="0" borderId="0" xfId="14877" applyFont="1" applyFill="1" applyAlignment="1">
      <alignment horizontal="center" vertical="center"/>
    </xf>
    <xf numFmtId="199" fontId="107" fillId="0" borderId="0" xfId="14877" applyFont="1" applyAlignment="1">
      <alignment horizontal="center" vertical="center"/>
    </xf>
    <xf numFmtId="199" fontId="124" fillId="0" borderId="0" xfId="15560" applyNumberFormat="1" applyFont="1" applyBorder="1" applyAlignment="1">
      <alignment horizontal="center" vertical="center"/>
    </xf>
    <xf numFmtId="199" fontId="124" fillId="0" borderId="0" xfId="15560" applyNumberFormat="1" applyFont="1" applyFill="1" applyBorder="1" applyAlignment="1">
      <alignment horizontal="center" vertical="center"/>
    </xf>
    <xf numFmtId="0" fontId="13" fillId="0" borderId="0" xfId="13014"/>
    <xf numFmtId="0" fontId="292" fillId="0" borderId="0" xfId="13014" applyFont="1"/>
    <xf numFmtId="0" fontId="292" fillId="0" borderId="0" xfId="13014" applyFont="1" applyAlignment="1">
      <alignment horizontal="center"/>
    </xf>
    <xf numFmtId="0" fontId="293" fillId="0" borderId="0" xfId="13014" applyFont="1"/>
    <xf numFmtId="182" fontId="292" fillId="16" borderId="118" xfId="13014" applyNumberFormat="1" applyFont="1" applyFill="1" applyBorder="1" applyAlignment="1">
      <alignment horizontal="center"/>
    </xf>
    <xf numFmtId="182" fontId="292" fillId="0" borderId="118" xfId="12929" applyNumberFormat="1" applyFont="1" applyFill="1" applyBorder="1" applyAlignment="1">
      <alignment horizontal="center" vertical="center"/>
    </xf>
    <xf numFmtId="0" fontId="292" fillId="0" borderId="61" xfId="12929" applyFont="1" applyFill="1" applyBorder="1" applyAlignment="1">
      <alignment horizontal="center" vertical="center" wrapText="1"/>
    </xf>
    <xf numFmtId="0" fontId="292" fillId="0" borderId="118" xfId="13014" applyFont="1" applyBorder="1" applyAlignment="1">
      <alignment horizontal="center"/>
    </xf>
    <xf numFmtId="0" fontId="292" fillId="0" borderId="118" xfId="13014" applyFont="1" applyBorder="1"/>
    <xf numFmtId="0" fontId="292" fillId="0" borderId="9" xfId="12929" applyFont="1" applyFill="1" applyBorder="1" applyAlignment="1">
      <alignment horizontal="center" vertical="center" wrapText="1"/>
    </xf>
    <xf numFmtId="0" fontId="292" fillId="0" borderId="118" xfId="12929" applyFont="1" applyFill="1" applyBorder="1" applyAlignment="1">
      <alignment horizontal="center" vertical="center" wrapText="1"/>
    </xf>
    <xf numFmtId="0" fontId="293" fillId="0" borderId="0" xfId="13014" applyFont="1" applyFill="1"/>
    <xf numFmtId="0" fontId="292" fillId="0" borderId="42" xfId="12929" applyFont="1" applyFill="1" applyBorder="1" applyAlignment="1">
      <alignment horizontal="center" vertical="center" wrapText="1"/>
    </xf>
    <xf numFmtId="0" fontId="292" fillId="0" borderId="118" xfId="12929" applyFont="1" applyFill="1" applyBorder="1" applyAlignment="1">
      <alignment horizontal="center" vertical="center"/>
    </xf>
    <xf numFmtId="0" fontId="292" fillId="0" borderId="118" xfId="12929" applyNumberFormat="1" applyFont="1" applyFill="1" applyBorder="1" applyAlignment="1">
      <alignment horizontal="center" vertical="center"/>
    </xf>
    <xf numFmtId="0" fontId="292" fillId="0" borderId="119" xfId="12929" applyFont="1" applyFill="1" applyBorder="1" applyAlignment="1">
      <alignment horizontal="center" vertical="center"/>
    </xf>
    <xf numFmtId="0" fontId="292" fillId="0" borderId="61" xfId="12929" applyFont="1" applyFill="1" applyBorder="1" applyAlignment="1">
      <alignment horizontal="center" vertical="center"/>
    </xf>
    <xf numFmtId="49" fontId="292" fillId="0" borderId="61" xfId="12929" applyNumberFormat="1" applyFont="1" applyFill="1" applyBorder="1" applyAlignment="1">
      <alignment horizontal="center" vertical="center"/>
    </xf>
    <xf numFmtId="0" fontId="292" fillId="0" borderId="42" xfId="12929" applyFont="1" applyFill="1" applyBorder="1" applyAlignment="1">
      <alignment horizontal="center" vertical="center"/>
    </xf>
    <xf numFmtId="0" fontId="292" fillId="0" borderId="42" xfId="12929" applyFont="1" applyFill="1" applyBorder="1" applyAlignment="1">
      <alignment horizontal="center" vertical="center"/>
    </xf>
    <xf numFmtId="49" fontId="292" fillId="0" borderId="42" xfId="12929" applyNumberFormat="1" applyFont="1" applyFill="1" applyBorder="1" applyAlignment="1">
      <alignment horizontal="center" vertical="center"/>
    </xf>
    <xf numFmtId="0" fontId="293" fillId="131" borderId="0" xfId="56867" applyFont="1" applyFill="1" applyBorder="1" applyAlignment="1">
      <alignment horizontal="left" vertical="center"/>
    </xf>
    <xf numFmtId="182" fontId="292" fillId="16" borderId="0" xfId="13014" applyNumberFormat="1" applyFont="1" applyFill="1" applyBorder="1" applyAlignment="1">
      <alignment horizontal="center"/>
    </xf>
    <xf numFmtId="0" fontId="292" fillId="0" borderId="0" xfId="12929" applyFont="1" applyFill="1" applyBorder="1" applyAlignment="1">
      <alignment horizontal="center" vertical="center"/>
    </xf>
    <xf numFmtId="49" fontId="292" fillId="0" borderId="0" xfId="12929" applyNumberFormat="1" applyFont="1" applyFill="1" applyBorder="1" applyAlignment="1">
      <alignment horizontal="center" vertical="center" wrapText="1"/>
    </xf>
    <xf numFmtId="0" fontId="292" fillId="0" borderId="0" xfId="12929" applyFont="1" applyFill="1" applyBorder="1" applyAlignment="1">
      <alignment horizontal="center" vertical="center" wrapText="1"/>
    </xf>
    <xf numFmtId="182" fontId="292" fillId="16" borderId="120" xfId="13014" applyNumberFormat="1" applyFont="1" applyFill="1" applyBorder="1" applyAlignment="1">
      <alignment horizontal="center"/>
    </xf>
    <xf numFmtId="0" fontId="293" fillId="0" borderId="0" xfId="56867" applyFont="1" applyFill="1" applyBorder="1" applyAlignment="1">
      <alignment horizontal="left" vertical="center" shrinkToFit="1"/>
    </xf>
    <xf numFmtId="49" fontId="292" fillId="0" borderId="118" xfId="13014" applyNumberFormat="1" applyFont="1" applyFill="1" applyBorder="1" applyAlignment="1">
      <alignment horizontal="center"/>
    </xf>
    <xf numFmtId="0" fontId="292" fillId="0" borderId="118" xfId="13014" applyFont="1" applyFill="1" applyBorder="1" applyAlignment="1">
      <alignment horizontal="center"/>
    </xf>
    <xf numFmtId="0" fontId="292" fillId="0" borderId="0" xfId="13014" applyFont="1" applyFill="1"/>
    <xf numFmtId="0" fontId="293" fillId="0" borderId="0" xfId="56867" applyFont="1" applyFill="1" applyBorder="1" applyAlignment="1">
      <alignment horizontal="left" vertical="center"/>
    </xf>
    <xf numFmtId="0" fontId="292" fillId="16" borderId="0" xfId="12929" applyFont="1" applyFill="1" applyBorder="1" applyAlignment="1">
      <alignment horizontal="center" vertical="center" wrapText="1"/>
    </xf>
    <xf numFmtId="0" fontId="292" fillId="16" borderId="0" xfId="13014" applyFont="1" applyFill="1" applyBorder="1" applyAlignment="1">
      <alignment horizontal="center" vertical="center" wrapText="1"/>
    </xf>
    <xf numFmtId="0" fontId="293" fillId="17" borderId="0" xfId="56867" applyFont="1" applyFill="1" applyBorder="1" applyAlignment="1">
      <alignment horizontal="left" vertical="center" shrinkToFit="1"/>
    </xf>
    <xf numFmtId="0" fontId="292" fillId="0" borderId="9" xfId="12929" applyFont="1" applyFill="1" applyBorder="1" applyAlignment="1">
      <alignment horizontal="center" vertical="center"/>
    </xf>
    <xf numFmtId="0" fontId="292" fillId="16" borderId="118" xfId="13014" applyFont="1" applyFill="1" applyBorder="1" applyAlignment="1">
      <alignment horizontal="center" vertical="center" wrapText="1"/>
    </xf>
    <xf numFmtId="0" fontId="292" fillId="0" borderId="61" xfId="13014" applyFont="1" applyBorder="1" applyAlignment="1">
      <alignment horizontal="center"/>
    </xf>
    <xf numFmtId="182" fontId="292" fillId="0" borderId="0" xfId="12929" applyNumberFormat="1" applyFont="1" applyFill="1" applyBorder="1" applyAlignment="1">
      <alignment horizontal="center" vertical="center"/>
    </xf>
    <xf numFmtId="0" fontId="292" fillId="0" borderId="9" xfId="13014" applyFont="1" applyBorder="1" applyAlignment="1">
      <alignment horizontal="center"/>
    </xf>
    <xf numFmtId="58" fontId="293" fillId="0" borderId="0" xfId="56867" applyNumberFormat="1" applyFont="1" applyFill="1" applyBorder="1" applyAlignment="1">
      <alignment horizontal="left" vertical="center" shrinkToFit="1"/>
    </xf>
    <xf numFmtId="0" fontId="292" fillId="0" borderId="42" xfId="13014" applyFont="1" applyBorder="1" applyAlignment="1">
      <alignment horizontal="center"/>
    </xf>
    <xf numFmtId="0" fontId="292" fillId="0" borderId="0" xfId="12929" applyFont="1" applyBorder="1" applyAlignment="1">
      <alignment vertical="center" wrapText="1"/>
    </xf>
    <xf numFmtId="0" fontId="292" fillId="16" borderId="118" xfId="13014" applyFont="1" applyFill="1" applyBorder="1" applyAlignment="1">
      <alignment horizontal="center"/>
    </xf>
    <xf numFmtId="0" fontId="292" fillId="16" borderId="118" xfId="13014" applyFont="1" applyFill="1" applyBorder="1" applyAlignment="1">
      <alignment horizontal="center"/>
    </xf>
    <xf numFmtId="0" fontId="292" fillId="0" borderId="0" xfId="13014" applyNumberFormat="1" applyFont="1" applyBorder="1" applyAlignment="1">
      <alignment horizontal="center" vertical="center"/>
    </xf>
    <xf numFmtId="0" fontId="292" fillId="16" borderId="0" xfId="13014" applyFont="1" applyFill="1" applyBorder="1" applyAlignment="1">
      <alignment horizontal="center"/>
    </xf>
    <xf numFmtId="0" fontId="292" fillId="0" borderId="0" xfId="13014" applyFont="1" applyBorder="1" applyAlignment="1">
      <alignment horizontal="center"/>
    </xf>
    <xf numFmtId="0" fontId="292" fillId="0" borderId="118" xfId="12929" applyFont="1" applyFill="1" applyBorder="1" applyAlignment="1">
      <alignment horizontal="center" vertical="center"/>
    </xf>
    <xf numFmtId="49" fontId="294" fillId="0" borderId="118" xfId="56868" applyNumberFormat="1" applyFont="1" applyFill="1" applyBorder="1" applyAlignment="1">
      <alignment horizontal="center" vertical="center"/>
    </xf>
    <xf numFmtId="182" fontId="292" fillId="0" borderId="61" xfId="12929" applyNumberFormat="1" applyFont="1" applyFill="1" applyBorder="1" applyAlignment="1">
      <alignment horizontal="center" vertical="center"/>
    </xf>
    <xf numFmtId="0" fontId="292" fillId="0" borderId="0" xfId="12929" applyNumberFormat="1" applyFont="1" applyFill="1" applyBorder="1" applyAlignment="1">
      <alignment horizontal="center" vertical="center" wrapText="1"/>
    </xf>
    <xf numFmtId="49" fontId="294" fillId="0" borderId="0" xfId="56868" applyNumberFormat="1" applyFont="1" applyFill="1" applyBorder="1" applyAlignment="1">
      <alignment horizontal="center"/>
    </xf>
    <xf numFmtId="0" fontId="293" fillId="0" borderId="0" xfId="13014" applyFont="1" applyAlignment="1">
      <alignment horizontal="left"/>
    </xf>
    <xf numFmtId="182" fontId="234" fillId="0" borderId="118" xfId="12929" applyNumberFormat="1" applyFont="1" applyFill="1" applyBorder="1" applyAlignment="1">
      <alignment horizontal="center" vertical="center"/>
    </xf>
    <xf numFmtId="0" fontId="234" fillId="0" borderId="61" xfId="12929" applyFont="1" applyFill="1" applyBorder="1" applyAlignment="1">
      <alignment horizontal="center" vertical="center"/>
    </xf>
    <xf numFmtId="0" fontId="234" fillId="0" borderId="118" xfId="13014" applyFont="1" applyBorder="1" applyAlignment="1">
      <alignment horizontal="center"/>
    </xf>
    <xf numFmtId="0" fontId="234" fillId="0" borderId="9" xfId="12929" applyFont="1" applyFill="1" applyBorder="1" applyAlignment="1">
      <alignment horizontal="center" vertical="center"/>
    </xf>
    <xf numFmtId="0" fontId="234" fillId="0" borderId="118" xfId="12929" applyFont="1" applyFill="1" applyBorder="1" applyAlignment="1">
      <alignment horizontal="center" vertical="center"/>
    </xf>
    <xf numFmtId="0" fontId="234" fillId="0" borderId="42" xfId="12929" applyFont="1" applyFill="1" applyBorder="1" applyAlignment="1">
      <alignment horizontal="center" vertical="center"/>
    </xf>
    <xf numFmtId="0" fontId="292" fillId="0" borderId="0" xfId="13014" applyFont="1" applyBorder="1"/>
    <xf numFmtId="0" fontId="292" fillId="0" borderId="118" xfId="12929" applyFont="1" applyBorder="1" applyAlignment="1">
      <alignment horizontal="center" vertical="center"/>
    </xf>
    <xf numFmtId="0" fontId="292" fillId="0" borderId="120" xfId="12929" applyFont="1" applyFill="1" applyBorder="1" applyAlignment="1">
      <alignment horizontal="center" vertical="center"/>
    </xf>
    <xf numFmtId="0" fontId="292" fillId="0" borderId="61" xfId="12929" applyFont="1" applyBorder="1" applyAlignment="1">
      <alignment horizontal="center" vertical="center"/>
    </xf>
    <xf numFmtId="49" fontId="294" fillId="0" borderId="61" xfId="56868" applyNumberFormat="1" applyFont="1" applyBorder="1" applyAlignment="1">
      <alignment horizontal="center" vertical="center"/>
    </xf>
    <xf numFmtId="0" fontId="292" fillId="0" borderId="42" xfId="12929" applyFont="1" applyBorder="1" applyAlignment="1">
      <alignment horizontal="center" vertical="center"/>
    </xf>
    <xf numFmtId="49" fontId="294" fillId="0" borderId="42" xfId="56868" applyNumberFormat="1" applyFont="1" applyBorder="1" applyAlignment="1">
      <alignment horizontal="center" vertical="center"/>
    </xf>
    <xf numFmtId="16" fontId="292" fillId="0" borderId="0" xfId="12929" applyNumberFormat="1" applyFont="1" applyFill="1" applyBorder="1" applyAlignment="1">
      <alignment horizontal="center" vertical="center"/>
    </xf>
    <xf numFmtId="0" fontId="293" fillId="131" borderId="0" xfId="56867" applyFont="1" applyFill="1" applyBorder="1" applyAlignment="1">
      <alignment horizontal="left" vertical="center" shrinkToFit="1"/>
    </xf>
    <xf numFmtId="0" fontId="293" fillId="131" borderId="45" xfId="56867" applyFont="1" applyFill="1" applyBorder="1" applyAlignment="1">
      <alignment horizontal="left" vertical="center" shrinkToFit="1"/>
    </xf>
    <xf numFmtId="0" fontId="292" fillId="17" borderId="118" xfId="12929" applyFont="1" applyFill="1" applyBorder="1" applyAlignment="1">
      <alignment horizontal="center" vertical="center"/>
    </xf>
    <xf numFmtId="0" fontId="292" fillId="0" borderId="118" xfId="13014" applyFont="1" applyBorder="1" applyAlignment="1">
      <alignment horizontal="center" shrinkToFit="1"/>
    </xf>
    <xf numFmtId="182" fontId="292" fillId="0" borderId="0" xfId="12929" applyNumberFormat="1" applyFont="1" applyFill="1" applyBorder="1" applyAlignment="1">
      <alignment horizontal="center"/>
    </xf>
    <xf numFmtId="0" fontId="292" fillId="0" borderId="0" xfId="13014" applyFont="1" applyFill="1" applyAlignment="1">
      <alignment horizontal="center"/>
    </xf>
    <xf numFmtId="0" fontId="292" fillId="0" borderId="0" xfId="12929" applyFont="1" applyFill="1" applyBorder="1" applyAlignment="1">
      <alignment horizontal="center"/>
    </xf>
    <xf numFmtId="0" fontId="292" fillId="0" borderId="9" xfId="13014" applyFont="1" applyBorder="1" applyAlignment="1">
      <alignment horizontal="center" shrinkToFit="1"/>
    </xf>
    <xf numFmtId="0" fontId="292" fillId="17" borderId="118" xfId="12929" applyFont="1" applyFill="1" applyBorder="1" applyAlignment="1">
      <alignment horizontal="center" vertical="center"/>
    </xf>
    <xf numFmtId="0" fontId="292" fillId="0" borderId="42" xfId="13014" applyFont="1" applyBorder="1" applyAlignment="1">
      <alignment horizontal="center" shrinkToFit="1"/>
    </xf>
    <xf numFmtId="0" fontId="293" fillId="0" borderId="0" xfId="13014" applyFont="1" applyBorder="1" applyAlignment="1">
      <alignment vertical="center"/>
    </xf>
    <xf numFmtId="0" fontId="295" fillId="0" borderId="0" xfId="56867" applyFont="1" applyFill="1" applyBorder="1" applyAlignment="1">
      <alignment horizontal="left" vertical="center" shrinkToFit="1"/>
    </xf>
    <xf numFmtId="0" fontId="292" fillId="0" borderId="0" xfId="12929" applyNumberFormat="1" applyFont="1" applyFill="1" applyBorder="1" applyAlignment="1">
      <alignment horizontal="center" vertical="center"/>
    </xf>
    <xf numFmtId="0" fontId="292" fillId="0" borderId="0" xfId="12929" applyFont="1" applyBorder="1" applyAlignment="1">
      <alignment horizontal="center" vertical="center" wrapText="1"/>
    </xf>
    <xf numFmtId="0" fontId="292" fillId="0" borderId="0" xfId="13014" applyFont="1" applyFill="1" applyBorder="1" applyAlignment="1">
      <alignment horizontal="center"/>
    </xf>
    <xf numFmtId="0" fontId="292" fillId="17" borderId="0" xfId="12929" applyFont="1" applyFill="1" applyBorder="1" applyAlignment="1">
      <alignment horizontal="center" vertical="center" wrapText="1"/>
    </xf>
    <xf numFmtId="0" fontId="292" fillId="17" borderId="0" xfId="13014" applyFont="1" applyFill="1" applyBorder="1" applyAlignment="1">
      <alignment horizontal="center"/>
    </xf>
    <xf numFmtId="0" fontId="292" fillId="17" borderId="9" xfId="13014" applyFont="1" applyFill="1" applyBorder="1" applyAlignment="1">
      <alignment horizontal="center"/>
    </xf>
    <xf numFmtId="0" fontId="292" fillId="17" borderId="118" xfId="12929" applyNumberFormat="1" applyFont="1" applyFill="1" applyBorder="1" applyAlignment="1">
      <alignment horizontal="center" vertical="center" wrapText="1"/>
    </xf>
    <xf numFmtId="0" fontId="292" fillId="17" borderId="42" xfId="13014" applyFont="1" applyFill="1" applyBorder="1" applyAlignment="1">
      <alignment horizontal="center"/>
    </xf>
    <xf numFmtId="0" fontId="292" fillId="0" borderId="42" xfId="12929" applyFont="1" applyBorder="1" applyAlignment="1">
      <alignment horizontal="center" vertical="center"/>
    </xf>
    <xf numFmtId="0" fontId="292" fillId="0" borderId="42" xfId="12929" applyFont="1" applyFill="1" applyBorder="1" applyAlignment="1">
      <alignment horizontal="center" vertical="center" wrapText="1"/>
    </xf>
    <xf numFmtId="0" fontId="292" fillId="0" borderId="0" xfId="56869" applyFont="1" applyBorder="1" applyAlignment="1" applyProtection="1">
      <alignment horizontal="center"/>
    </xf>
    <xf numFmtId="0" fontId="292" fillId="17" borderId="61" xfId="12929" applyNumberFormat="1" applyFont="1" applyFill="1" applyBorder="1" applyAlignment="1">
      <alignment horizontal="center" vertical="center" wrapText="1"/>
    </xf>
    <xf numFmtId="0" fontId="292" fillId="17" borderId="118" xfId="12929" applyFont="1" applyFill="1" applyBorder="1" applyAlignment="1">
      <alignment horizontal="center" vertical="center" wrapText="1"/>
    </xf>
    <xf numFmtId="0" fontId="292" fillId="17" borderId="118" xfId="13014" applyFont="1" applyFill="1" applyBorder="1" applyAlignment="1">
      <alignment horizontal="center"/>
    </xf>
    <xf numFmtId="0" fontId="292" fillId="17" borderId="9" xfId="12929" applyNumberFormat="1" applyFont="1" applyFill="1" applyBorder="1" applyAlignment="1">
      <alignment horizontal="center" vertical="center" wrapText="1"/>
    </xf>
    <xf numFmtId="0" fontId="292" fillId="17" borderId="42" xfId="12929" applyNumberFormat="1" applyFont="1" applyFill="1" applyBorder="1" applyAlignment="1">
      <alignment horizontal="center" vertical="center" wrapText="1"/>
    </xf>
    <xf numFmtId="0" fontId="292" fillId="0" borderId="118" xfId="12929" applyNumberFormat="1" applyFont="1" applyFill="1" applyBorder="1" applyAlignment="1">
      <alignment horizontal="center" vertical="center" wrapText="1"/>
    </xf>
    <xf numFmtId="0" fontId="292" fillId="0" borderId="61" xfId="12929" applyNumberFormat="1" applyFont="1" applyFill="1" applyBorder="1" applyAlignment="1">
      <alignment horizontal="center" vertical="center" wrapText="1"/>
    </xf>
    <xf numFmtId="0" fontId="292" fillId="0" borderId="42" xfId="12929" applyNumberFormat="1" applyFont="1" applyFill="1" applyBorder="1" applyAlignment="1">
      <alignment horizontal="center" vertical="center" wrapText="1"/>
    </xf>
    <xf numFmtId="58" fontId="292" fillId="0" borderId="0" xfId="13014" applyNumberFormat="1" applyFont="1"/>
    <xf numFmtId="0" fontId="292" fillId="0" borderId="0" xfId="12929" applyFont="1" applyFill="1" applyBorder="1" applyAlignment="1">
      <alignment vertical="center"/>
    </xf>
    <xf numFmtId="0" fontId="292" fillId="0" borderId="118" xfId="13014" applyFont="1" applyBorder="1" applyAlignment="1">
      <alignment horizontal="center"/>
    </xf>
    <xf numFmtId="0" fontId="292" fillId="0" borderId="0" xfId="12929" applyFont="1" applyFill="1" applyAlignment="1">
      <alignment horizontal="left" vertical="center"/>
    </xf>
    <xf numFmtId="0" fontId="292" fillId="0" borderId="0" xfId="12929" applyFont="1" applyFill="1" applyBorder="1" applyAlignment="1">
      <alignment horizontal="left" vertical="center"/>
    </xf>
    <xf numFmtId="0" fontId="293" fillId="16" borderId="0" xfId="56867" applyFont="1" applyFill="1" applyBorder="1" applyAlignment="1">
      <alignment vertical="center"/>
    </xf>
    <xf numFmtId="0" fontId="292" fillId="0" borderId="118" xfId="12929" applyFont="1" applyFill="1" applyBorder="1" applyAlignment="1">
      <alignment horizontal="center" vertical="center" wrapText="1"/>
    </xf>
    <xf numFmtId="0" fontId="296" fillId="131" borderId="0" xfId="56867" applyFont="1" applyFill="1" applyBorder="1" applyAlignment="1">
      <alignment horizontal="left" vertical="center"/>
    </xf>
    <xf numFmtId="58" fontId="292" fillId="0" borderId="118" xfId="13014" applyNumberFormat="1" applyFont="1" applyBorder="1" applyAlignment="1">
      <alignment horizontal="center"/>
    </xf>
    <xf numFmtId="0" fontId="292" fillId="0" borderId="121" xfId="12929" applyFont="1" applyFill="1" applyBorder="1" applyAlignment="1">
      <alignment horizontal="center" vertical="center"/>
    </xf>
    <xf numFmtId="0" fontId="293" fillId="0" borderId="0" xfId="56870" applyFont="1" applyBorder="1" applyAlignment="1">
      <alignment horizontal="center" vertical="center" wrapText="1"/>
    </xf>
    <xf numFmtId="0" fontId="293" fillId="0" borderId="0" xfId="56870" applyFont="1" applyBorder="1" applyAlignment="1">
      <alignment horizontal="left" vertical="center" wrapText="1"/>
    </xf>
    <xf numFmtId="0" fontId="293" fillId="0" borderId="0" xfId="56870" applyFont="1" applyBorder="1" applyAlignment="1">
      <alignment horizontal="center" vertical="center" wrapText="1"/>
    </xf>
    <xf numFmtId="0" fontId="293" fillId="0" borderId="0" xfId="13014" applyFont="1" applyAlignment="1">
      <alignment vertical="center"/>
    </xf>
    <xf numFmtId="253" fontId="293" fillId="0" borderId="0" xfId="13014" applyNumberFormat="1" applyFont="1" applyFill="1" applyBorder="1" applyAlignment="1">
      <alignment horizontal="center"/>
    </xf>
    <xf numFmtId="0" fontId="293" fillId="0" borderId="0" xfId="56870" applyFont="1" applyBorder="1" applyAlignment="1">
      <alignment horizontal="center" vertical="center"/>
    </xf>
    <xf numFmtId="0" fontId="298" fillId="0" borderId="0" xfId="56870" applyFont="1" applyBorder="1" applyAlignment="1">
      <alignment horizontal="center" vertical="center"/>
    </xf>
    <xf numFmtId="0" fontId="299" fillId="0" borderId="0" xfId="56870" applyFont="1" applyBorder="1" applyAlignment="1">
      <alignment horizontal="center" vertical="center"/>
    </xf>
    <xf numFmtId="183" fontId="68" fillId="0" borderId="0" xfId="56871" applyNumberFormat="1" applyFont="1">
      <alignment vertical="center"/>
    </xf>
    <xf numFmtId="49" fontId="68" fillId="0" borderId="0" xfId="56871" applyNumberFormat="1" applyFont="1">
      <alignment vertical="center"/>
    </xf>
    <xf numFmtId="183" fontId="68" fillId="0" borderId="0" xfId="56871" applyNumberFormat="1" applyFont="1" applyFill="1">
      <alignment vertical="center"/>
    </xf>
    <xf numFmtId="182" fontId="53" fillId="0" borderId="118" xfId="56872" applyNumberFormat="1" applyFont="1" applyFill="1" applyBorder="1" applyAlignment="1">
      <alignment horizontal="left"/>
    </xf>
    <xf numFmtId="182" fontId="68" fillId="0" borderId="118" xfId="56872" applyNumberFormat="1" applyFont="1" applyFill="1" applyBorder="1" applyAlignment="1">
      <alignment horizontal="left"/>
    </xf>
    <xf numFmtId="183" fontId="53" fillId="0" borderId="61" xfId="56872" applyNumberFormat="1" applyFont="1" applyFill="1" applyBorder="1" applyAlignment="1">
      <alignment horizontal="left" wrapText="1"/>
    </xf>
    <xf numFmtId="0" fontId="68" fillId="0" borderId="118" xfId="56873" applyNumberFormat="1" applyFont="1" applyFill="1" applyBorder="1" applyAlignment="1" applyProtection="1">
      <alignment horizontal="left"/>
    </xf>
    <xf numFmtId="183" fontId="53" fillId="0" borderId="9" xfId="56872" applyNumberFormat="1" applyFont="1" applyFill="1" applyBorder="1" applyAlignment="1">
      <alignment horizontal="left" wrapText="1"/>
    </xf>
    <xf numFmtId="183" fontId="53" fillId="0" borderId="42" xfId="56872" applyNumberFormat="1" applyFont="1" applyFill="1" applyBorder="1" applyAlignment="1">
      <alignment horizontal="left" wrapText="1"/>
    </xf>
    <xf numFmtId="183" fontId="68" fillId="0" borderId="118" xfId="56872" applyNumberFormat="1" applyFont="1" applyFill="1" applyBorder="1" applyAlignment="1">
      <alignment horizontal="left" vertical="center"/>
    </xf>
    <xf numFmtId="183" fontId="68" fillId="0" borderId="61" xfId="56874" applyNumberFormat="1" applyFont="1" applyFill="1" applyBorder="1" applyAlignment="1">
      <alignment horizontal="left" vertical="center"/>
    </xf>
    <xf numFmtId="49" fontId="68" fillId="0" borderId="61" xfId="56874" applyNumberFormat="1" applyFont="1" applyFill="1" applyBorder="1" applyAlignment="1">
      <alignment horizontal="left" vertical="center"/>
    </xf>
    <xf numFmtId="183" fontId="68" fillId="0" borderId="42" xfId="56874" applyNumberFormat="1" applyFont="1" applyFill="1" applyBorder="1" applyAlignment="1">
      <alignment horizontal="left" vertical="center"/>
    </xf>
    <xf numFmtId="49" fontId="68" fillId="0" borderId="42" xfId="56874" applyNumberFormat="1" applyFont="1" applyFill="1" applyBorder="1" applyAlignment="1">
      <alignment horizontal="left" vertical="center"/>
    </xf>
    <xf numFmtId="49" fontId="68" fillId="0" borderId="0" xfId="56871" applyNumberFormat="1" applyFont="1" applyFill="1">
      <alignment vertical="center"/>
    </xf>
    <xf numFmtId="183" fontId="5" fillId="0" borderId="0" xfId="56875" applyNumberFormat="1" applyFont="1" applyFill="1" applyBorder="1" applyAlignment="1">
      <alignment horizontal="left" vertical="center" shrinkToFit="1"/>
    </xf>
    <xf numFmtId="183" fontId="68" fillId="0" borderId="0" xfId="56871" applyNumberFormat="1" applyFont="1" applyFill="1" applyBorder="1">
      <alignment vertical="center"/>
    </xf>
    <xf numFmtId="183" fontId="68" fillId="0" borderId="0" xfId="56871" applyNumberFormat="1" applyFont="1" applyFill="1" applyBorder="1" applyAlignment="1">
      <alignment horizontal="center" vertical="center"/>
    </xf>
    <xf numFmtId="49" fontId="68" fillId="0" borderId="0" xfId="56871" applyNumberFormat="1" applyFont="1" applyFill="1" applyBorder="1">
      <alignment vertical="center"/>
    </xf>
    <xf numFmtId="183" fontId="68" fillId="0" borderId="0" xfId="56871" applyNumberFormat="1" applyFont="1" applyFill="1" applyBorder="1" applyAlignment="1">
      <alignment horizontal="left" vertical="top" wrapText="1"/>
    </xf>
    <xf numFmtId="183" fontId="68" fillId="0" borderId="0" xfId="56871" applyNumberFormat="1" applyFont="1" applyFill="1" applyBorder="1" applyAlignment="1">
      <alignment horizontal="left" vertical="center"/>
    </xf>
    <xf numFmtId="49" fontId="5" fillId="0" borderId="0" xfId="56875" applyNumberFormat="1" applyFont="1" applyFill="1" applyBorder="1" applyAlignment="1">
      <alignment horizontal="left" vertical="center" shrinkToFit="1"/>
    </xf>
    <xf numFmtId="184" fontId="5" fillId="0" borderId="0" xfId="56875" applyNumberFormat="1" applyFont="1" applyFill="1" applyBorder="1" applyAlignment="1">
      <alignment horizontal="left" vertical="center" shrinkToFit="1"/>
    </xf>
    <xf numFmtId="183" fontId="68" fillId="0" borderId="0" xfId="56871" applyNumberFormat="1" applyFont="1" applyFill="1" applyBorder="1" applyAlignment="1">
      <alignment horizontal="left"/>
    </xf>
    <xf numFmtId="183" fontId="68" fillId="0" borderId="0" xfId="56871" applyNumberFormat="1" applyFont="1" applyFill="1" applyAlignment="1"/>
    <xf numFmtId="182" fontId="68" fillId="0" borderId="0" xfId="56872" applyNumberFormat="1" applyFont="1" applyFill="1" applyBorder="1" applyAlignment="1">
      <alignment horizontal="left"/>
    </xf>
    <xf numFmtId="183" fontId="68" fillId="0" borderId="0" xfId="56872" applyNumberFormat="1" applyFont="1" applyFill="1" applyBorder="1" applyAlignment="1">
      <alignment horizontal="center" wrapText="1"/>
    </xf>
    <xf numFmtId="49" fontId="68" fillId="0" borderId="0" xfId="56872" applyNumberFormat="1" applyFont="1" applyFill="1" applyBorder="1" applyAlignment="1">
      <alignment horizontal="left"/>
    </xf>
    <xf numFmtId="183" fontId="68" fillId="0" borderId="0" xfId="56876" applyNumberFormat="1" applyFont="1" applyFill="1" applyBorder="1" applyAlignment="1">
      <alignment horizontal="left" vertical="center"/>
    </xf>
    <xf numFmtId="183" fontId="68" fillId="0" borderId="0" xfId="56871" applyNumberFormat="1" applyFont="1" applyAlignment="1"/>
    <xf numFmtId="183" fontId="68" fillId="15" borderId="0" xfId="56871" applyNumberFormat="1" applyFont="1" applyFill="1" applyBorder="1" applyAlignment="1">
      <alignment horizontal="left" vertical="center"/>
    </xf>
    <xf numFmtId="183" fontId="5" fillId="15" borderId="0" xfId="56875" applyNumberFormat="1" applyFont="1" applyFill="1" applyBorder="1" applyAlignment="1">
      <alignment horizontal="left" vertical="center"/>
    </xf>
    <xf numFmtId="183" fontId="68" fillId="0" borderId="0" xfId="56872" applyNumberFormat="1" applyFont="1" applyFill="1" applyBorder="1" applyAlignment="1">
      <alignment horizontal="left" wrapText="1"/>
    </xf>
    <xf numFmtId="49" fontId="68" fillId="0" borderId="0" xfId="56877" applyNumberFormat="1" applyFont="1" applyFill="1" applyBorder="1" applyAlignment="1">
      <alignment horizontal="left"/>
    </xf>
    <xf numFmtId="16" fontId="68" fillId="0" borderId="0" xfId="56877" applyNumberFormat="1" applyFont="1" applyFill="1" applyBorder="1" applyAlignment="1">
      <alignment horizontal="left"/>
    </xf>
    <xf numFmtId="183" fontId="68" fillId="0" borderId="61" xfId="56874" applyNumberFormat="1" applyFont="1" applyBorder="1" applyAlignment="1">
      <alignment horizontal="left" vertical="center"/>
    </xf>
    <xf numFmtId="49" fontId="68" fillId="0" borderId="61" xfId="56874" applyNumberFormat="1" applyFont="1" applyBorder="1" applyAlignment="1">
      <alignment horizontal="left" vertical="center"/>
    </xf>
    <xf numFmtId="183" fontId="68" fillId="0" borderId="42" xfId="56874" applyNumberFormat="1" applyFont="1" applyBorder="1" applyAlignment="1">
      <alignment horizontal="left" vertical="center"/>
    </xf>
    <xf numFmtId="49" fontId="68" fillId="0" borderId="42" xfId="56874" applyNumberFormat="1" applyFont="1" applyBorder="1" applyAlignment="1">
      <alignment horizontal="left" vertical="center"/>
    </xf>
    <xf numFmtId="183" fontId="5" fillId="17" borderId="0" xfId="56875" applyNumberFormat="1" applyFont="1" applyFill="1" applyBorder="1" applyAlignment="1">
      <alignment horizontal="left" vertical="center" shrinkToFit="1"/>
    </xf>
    <xf numFmtId="183" fontId="68" fillId="0" borderId="0" xfId="56871" applyNumberFormat="1" applyFont="1" applyBorder="1">
      <alignment vertical="center"/>
    </xf>
    <xf numFmtId="183" fontId="5" fillId="15" borderId="0" xfId="56875" applyNumberFormat="1" applyFont="1" applyFill="1" applyBorder="1" applyAlignment="1">
      <alignment horizontal="left" vertical="center"/>
    </xf>
    <xf numFmtId="49" fontId="5" fillId="15" borderId="0" xfId="56875" applyNumberFormat="1" applyFont="1" applyFill="1" applyBorder="1" applyAlignment="1">
      <alignment horizontal="left" vertical="center"/>
    </xf>
    <xf numFmtId="0" fontId="68" fillId="0" borderId="0" xfId="56871" applyNumberFormat="1" applyFont="1" applyAlignment="1"/>
    <xf numFmtId="16" fontId="68" fillId="16" borderId="0" xfId="56871" applyNumberFormat="1" applyFont="1" applyFill="1" applyBorder="1" applyAlignment="1">
      <alignment horizontal="center"/>
    </xf>
    <xf numFmtId="0" fontId="68" fillId="16" borderId="0" xfId="56871" applyNumberFormat="1" applyFont="1" applyFill="1" applyBorder="1" applyAlignment="1">
      <alignment horizontal="center"/>
    </xf>
    <xf numFmtId="187" fontId="49" fillId="17" borderId="122" xfId="56873" applyNumberFormat="1" applyFont="1" applyFill="1" applyBorder="1" applyAlignment="1" applyProtection="1">
      <alignment horizontal="center"/>
    </xf>
    <xf numFmtId="183" fontId="68" fillId="0" borderId="0" xfId="56871" applyNumberFormat="1" applyFont="1" applyBorder="1" applyAlignment="1">
      <alignment horizontal="center" vertical="center"/>
    </xf>
    <xf numFmtId="49" fontId="68" fillId="0" borderId="0" xfId="56871" applyNumberFormat="1" applyFont="1" applyBorder="1">
      <alignment vertical="center"/>
    </xf>
    <xf numFmtId="183" fontId="5" fillId="0" borderId="0" xfId="56875" applyNumberFormat="1" applyFont="1" applyFill="1" applyBorder="1" applyAlignment="1">
      <alignment vertical="center" shrinkToFit="1"/>
    </xf>
    <xf numFmtId="183" fontId="5" fillId="0" borderId="0" xfId="56874" applyNumberFormat="1" applyFont="1" applyBorder="1" applyAlignment="1">
      <alignment horizontal="center" vertical="center"/>
    </xf>
    <xf numFmtId="183" fontId="5" fillId="0" borderId="0" xfId="56871" applyNumberFormat="1" applyFont="1" applyAlignment="1">
      <alignment vertical="center"/>
    </xf>
    <xf numFmtId="183" fontId="68" fillId="0" borderId="0" xfId="56871" applyNumberFormat="1" applyFont="1" applyBorder="1" applyAlignment="1">
      <alignment horizontal="left" vertical="center"/>
    </xf>
    <xf numFmtId="183" fontId="69" fillId="0" borderId="0" xfId="56871" applyNumberFormat="1" applyFont="1" applyAlignment="1">
      <alignment horizontal="left" vertical="center"/>
    </xf>
    <xf numFmtId="17" fontId="300" fillId="0" borderId="0" xfId="56871" applyNumberFormat="1" applyFont="1" applyAlignment="1">
      <alignment horizontal="center" vertical="center"/>
    </xf>
    <xf numFmtId="183" fontId="69" fillId="0" borderId="0" xfId="56874" applyNumberFormat="1" applyFont="1" applyBorder="1" applyAlignment="1">
      <alignment horizontal="center" vertical="center"/>
    </xf>
    <xf numFmtId="49" fontId="69" fillId="0" borderId="0" xfId="56874" applyNumberFormat="1" applyFont="1" applyBorder="1" applyAlignment="1">
      <alignment horizontal="center" vertical="center"/>
    </xf>
    <xf numFmtId="183" fontId="5" fillId="0" borderId="0" xfId="56874" applyNumberFormat="1" applyFont="1" applyBorder="1" applyAlignment="1">
      <alignment horizontal="center" vertical="center"/>
    </xf>
    <xf numFmtId="183" fontId="69" fillId="0" borderId="0" xfId="56874" applyNumberFormat="1" applyFont="1" applyBorder="1" applyAlignment="1">
      <alignment horizontal="center" vertical="center"/>
    </xf>
    <xf numFmtId="183" fontId="69" fillId="0" borderId="0" xfId="56874" applyNumberFormat="1" applyFont="1" applyFill="1" applyBorder="1" applyAlignment="1">
      <alignment horizontal="center" vertical="center"/>
    </xf>
    <xf numFmtId="180" fontId="4" fillId="0" borderId="0" xfId="56878" applyNumberFormat="1" applyFont="1"/>
    <xf numFmtId="180" fontId="4" fillId="0" borderId="0" xfId="56878" applyNumberFormat="1" applyFont="1" applyAlignment="1">
      <alignment horizontal="center"/>
    </xf>
    <xf numFmtId="180" fontId="41" fillId="0" borderId="0" xfId="56878" applyNumberFormat="1" applyFont="1"/>
    <xf numFmtId="254" fontId="301" fillId="0" borderId="0" xfId="56879" applyNumberFormat="1" applyFont="1" applyFill="1" applyBorder="1" applyAlignment="1">
      <alignment horizontal="center" vertical="center" wrapText="1"/>
    </xf>
    <xf numFmtId="180" fontId="301" fillId="0" borderId="0" xfId="56879" applyNumberFormat="1" applyFont="1" applyBorder="1" applyAlignment="1">
      <alignment horizontal="center" vertical="center" wrapText="1"/>
    </xf>
    <xf numFmtId="180" fontId="301" fillId="0" borderId="0" xfId="56879" applyNumberFormat="1" applyFont="1" applyBorder="1" applyAlignment="1">
      <alignment horizontal="center" vertical="center"/>
    </xf>
    <xf numFmtId="180" fontId="302" fillId="0" borderId="0" xfId="56878" applyNumberFormat="1" applyFont="1"/>
    <xf numFmtId="254" fontId="303" fillId="0" borderId="120" xfId="56879" applyNumberFormat="1" applyFont="1" applyFill="1" applyBorder="1" applyAlignment="1">
      <alignment horizontal="center" vertical="center" wrapText="1"/>
    </xf>
    <xf numFmtId="180" fontId="304" fillId="0" borderId="118" xfId="56879" applyNumberFormat="1" applyFont="1" applyFill="1" applyBorder="1" applyAlignment="1">
      <alignment horizontal="center" vertical="center" wrapText="1"/>
    </xf>
    <xf numFmtId="180" fontId="301" fillId="0" borderId="118" xfId="56879" applyNumberFormat="1" applyFont="1" applyBorder="1" applyAlignment="1">
      <alignment horizontal="center" vertical="center"/>
    </xf>
    <xf numFmtId="180" fontId="302" fillId="0" borderId="0" xfId="56880" applyNumberFormat="1" applyFont="1" applyFill="1" applyBorder="1" applyAlignment="1">
      <alignment horizontal="left" vertical="center" shrinkToFit="1"/>
    </xf>
    <xf numFmtId="180" fontId="4" fillId="17" borderId="0" xfId="56878" applyNumberFormat="1" applyFont="1" applyFill="1"/>
    <xf numFmtId="180" fontId="301" fillId="0" borderId="118" xfId="56879" applyNumberFormat="1" applyFont="1" applyFill="1" applyBorder="1" applyAlignment="1">
      <alignment horizontal="center" vertical="center" wrapText="1"/>
    </xf>
    <xf numFmtId="180" fontId="301" fillId="0" borderId="118" xfId="56879" applyNumberFormat="1" applyFont="1" applyFill="1" applyBorder="1" applyAlignment="1">
      <alignment horizontal="center" vertical="center"/>
    </xf>
    <xf numFmtId="180" fontId="301" fillId="0" borderId="42" xfId="56879" applyNumberFormat="1" applyFont="1" applyFill="1" applyBorder="1" applyAlignment="1">
      <alignment horizontal="center" vertical="center"/>
    </xf>
    <xf numFmtId="49" fontId="305" fillId="0" borderId="118" xfId="56881" applyNumberFormat="1" applyFont="1" applyFill="1" applyBorder="1" applyAlignment="1">
      <alignment horizontal="center" vertical="center"/>
    </xf>
    <xf numFmtId="180" fontId="4" fillId="0" borderId="118" xfId="56878" applyNumberFormat="1" applyFont="1" applyBorder="1"/>
    <xf numFmtId="180" fontId="301" fillId="0" borderId="121" xfId="56879" applyNumberFormat="1" applyFont="1" applyFill="1" applyBorder="1" applyAlignment="1">
      <alignment horizontal="center" vertical="center"/>
    </xf>
    <xf numFmtId="180" fontId="301" fillId="0" borderId="118" xfId="56879" applyNumberFormat="1" applyFont="1" applyFill="1" applyBorder="1" applyAlignment="1">
      <alignment horizontal="center" vertical="center"/>
    </xf>
    <xf numFmtId="180" fontId="4" fillId="132" borderId="0" xfId="56878" applyNumberFormat="1" applyFont="1" applyFill="1"/>
    <xf numFmtId="180" fontId="302" fillId="132" borderId="0" xfId="56880" applyNumberFormat="1" applyFont="1" applyFill="1" applyBorder="1" applyAlignment="1">
      <alignment horizontal="left" vertical="center"/>
    </xf>
    <xf numFmtId="180" fontId="306" fillId="132" borderId="0" xfId="56882" applyNumberFormat="1" applyFont="1" applyFill="1" applyBorder="1" applyAlignment="1">
      <alignment horizontal="left" vertical="center"/>
    </xf>
    <xf numFmtId="255" fontId="307" fillId="0" borderId="118" xfId="56883" applyNumberFormat="1" applyFont="1" applyFill="1" applyBorder="1" applyAlignment="1">
      <alignment horizontal="center"/>
    </xf>
    <xf numFmtId="180" fontId="13" fillId="0" borderId="0" xfId="56878" applyNumberFormat="1" applyFont="1"/>
    <xf numFmtId="180" fontId="301" fillId="0" borderId="61" xfId="56879" applyNumberFormat="1" applyFont="1" applyFill="1" applyBorder="1" applyAlignment="1">
      <alignment horizontal="center" vertical="center"/>
    </xf>
    <xf numFmtId="49" fontId="305" fillId="0" borderId="61" xfId="56881" applyNumberFormat="1" applyFont="1" applyFill="1" applyBorder="1" applyAlignment="1">
      <alignment horizontal="center" vertical="center"/>
    </xf>
    <xf numFmtId="49" fontId="305" fillId="0" borderId="42" xfId="56881" applyNumberFormat="1" applyFont="1" applyFill="1" applyBorder="1" applyAlignment="1">
      <alignment horizontal="center" vertical="center"/>
    </xf>
    <xf numFmtId="255" fontId="307" fillId="132" borderId="118" xfId="56883" applyNumberFormat="1" applyFont="1" applyFill="1" applyBorder="1" applyAlignment="1">
      <alignment horizontal="center"/>
    </xf>
    <xf numFmtId="180" fontId="306" fillId="132" borderId="0" xfId="56882" applyNumberFormat="1" applyFont="1" applyFill="1" applyBorder="1" applyAlignment="1">
      <alignment horizontal="left" vertical="center"/>
    </xf>
    <xf numFmtId="180" fontId="301" fillId="0" borderId="9" xfId="56879" applyNumberFormat="1" applyFont="1" applyFill="1" applyBorder="1" applyAlignment="1">
      <alignment horizontal="center" vertical="center"/>
    </xf>
    <xf numFmtId="180" fontId="308" fillId="17" borderId="0" xfId="56884" applyNumberFormat="1" applyFont="1" applyFill="1" applyAlignment="1"/>
    <xf numFmtId="180" fontId="308" fillId="17" borderId="0" xfId="56884" applyNumberFormat="1" applyFont="1" applyFill="1" applyBorder="1" applyAlignment="1">
      <alignment horizontal="left" vertical="center"/>
    </xf>
    <xf numFmtId="254" fontId="301" fillId="132" borderId="0" xfId="56879" applyNumberFormat="1" applyFont="1" applyFill="1" applyBorder="1" applyAlignment="1">
      <alignment horizontal="center" vertical="center" wrapText="1"/>
    </xf>
    <xf numFmtId="180" fontId="308" fillId="0" borderId="0" xfId="56884" applyNumberFormat="1" applyFont="1" applyAlignment="1"/>
    <xf numFmtId="254" fontId="301" fillId="0" borderId="118" xfId="56879" applyNumberFormat="1" applyFont="1" applyFill="1" applyBorder="1" applyAlignment="1">
      <alignment horizontal="center" vertical="center" wrapText="1"/>
    </xf>
    <xf numFmtId="254" fontId="301" fillId="0" borderId="120" xfId="56879" applyNumberFormat="1" applyFont="1" applyFill="1" applyBorder="1" applyAlignment="1">
      <alignment horizontal="center" vertical="center" wrapText="1"/>
    </xf>
    <xf numFmtId="180" fontId="301" fillId="0" borderId="0" xfId="56879" applyNumberFormat="1" applyFont="1" applyAlignment="1">
      <alignment horizontal="center" vertical="center"/>
    </xf>
    <xf numFmtId="183" fontId="309" fillId="0" borderId="123" xfId="56883" applyNumberFormat="1" applyFont="1" applyFill="1" applyBorder="1" applyAlignment="1">
      <alignment horizontal="center" vertical="center" wrapText="1"/>
    </xf>
    <xf numFmtId="183" fontId="309" fillId="0" borderId="124" xfId="56883" applyNumberFormat="1" applyFont="1" applyFill="1" applyBorder="1" applyAlignment="1">
      <alignment horizontal="center" vertical="center" wrapText="1"/>
    </xf>
    <xf numFmtId="180" fontId="301" fillId="0" borderId="32" xfId="56879" applyNumberFormat="1" applyFont="1" applyBorder="1" applyAlignment="1">
      <alignment horizontal="center" vertical="center"/>
    </xf>
    <xf numFmtId="254" fontId="301" fillId="0" borderId="118" xfId="56879" applyNumberFormat="1" applyFont="1" applyFill="1" applyBorder="1" applyAlignment="1">
      <alignment horizontal="center" vertical="center"/>
    </xf>
    <xf numFmtId="254" fontId="301" fillId="0" borderId="119" xfId="56879" applyNumberFormat="1" applyFont="1" applyFill="1" applyBorder="1" applyAlignment="1">
      <alignment horizontal="center" vertical="center"/>
    </xf>
    <xf numFmtId="180" fontId="301" fillId="0" borderId="61" xfId="56879" applyNumberFormat="1" applyFont="1" applyBorder="1" applyAlignment="1">
      <alignment vertical="center"/>
    </xf>
    <xf numFmtId="180" fontId="301" fillId="0" borderId="61" xfId="56879" applyNumberFormat="1" applyFont="1" applyBorder="1" applyAlignment="1">
      <alignment horizontal="center" vertical="center"/>
    </xf>
    <xf numFmtId="180" fontId="301" fillId="0" borderId="118" xfId="56879" applyNumberFormat="1" applyFont="1" applyBorder="1" applyAlignment="1">
      <alignment horizontal="center" vertical="center"/>
    </xf>
    <xf numFmtId="254" fontId="301" fillId="0" borderId="42" xfId="56879" applyNumberFormat="1" applyFont="1" applyBorder="1" applyAlignment="1">
      <alignment horizontal="center" vertical="center"/>
    </xf>
    <xf numFmtId="254" fontId="301" fillId="0" borderId="121" xfId="56879" applyNumberFormat="1" applyFont="1" applyFill="1" applyBorder="1" applyAlignment="1">
      <alignment horizontal="center" vertical="center"/>
    </xf>
    <xf numFmtId="180" fontId="301" fillId="0" borderId="42" xfId="56879" applyNumberFormat="1" applyFont="1" applyBorder="1" applyAlignment="1">
      <alignment vertical="center"/>
    </xf>
    <xf numFmtId="180" fontId="301" fillId="0" borderId="42" xfId="56879" applyNumberFormat="1" applyFont="1" applyBorder="1" applyAlignment="1">
      <alignment horizontal="center" vertical="center"/>
    </xf>
    <xf numFmtId="180" fontId="13" fillId="17" borderId="0" xfId="56878" applyNumberFormat="1" applyFont="1" applyFill="1"/>
    <xf numFmtId="254" fontId="301" fillId="132" borderId="0" xfId="56878" applyNumberFormat="1" applyFont="1" applyFill="1" applyAlignment="1">
      <alignment horizontal="center"/>
    </xf>
    <xf numFmtId="180" fontId="301" fillId="132" borderId="0" xfId="56878" applyNumberFormat="1" applyFont="1" applyFill="1"/>
    <xf numFmtId="180" fontId="301" fillId="132" borderId="0" xfId="56878" applyNumberFormat="1" applyFont="1" applyFill="1" applyAlignment="1">
      <alignment horizontal="center"/>
    </xf>
    <xf numFmtId="0" fontId="37" fillId="132" borderId="0" xfId="56883" applyNumberFormat="1" applyFill="1">
      <alignment vertical="center"/>
    </xf>
    <xf numFmtId="180" fontId="302" fillId="132" borderId="0" xfId="56878" applyNumberFormat="1" applyFont="1" applyFill="1"/>
    <xf numFmtId="183" fontId="310" fillId="0" borderId="124" xfId="56883" applyNumberFormat="1" applyFont="1" applyBorder="1" applyAlignment="1">
      <alignment horizontal="center" vertical="center" wrapText="1"/>
    </xf>
    <xf numFmtId="180" fontId="301" fillId="0" borderId="118" xfId="56879" applyNumberFormat="1" applyFont="1" applyBorder="1" applyAlignment="1">
      <alignment horizontal="center" vertical="center" wrapText="1"/>
    </xf>
    <xf numFmtId="0" fontId="311" fillId="0" borderId="125" xfId="56883" applyNumberFormat="1" applyFont="1" applyBorder="1" applyAlignment="1">
      <alignment horizontal="center" vertical="center" wrapText="1"/>
    </xf>
    <xf numFmtId="0" fontId="311" fillId="0" borderId="126" xfId="56883" applyNumberFormat="1" applyFont="1" applyBorder="1" applyAlignment="1">
      <alignment horizontal="center" vertical="center" wrapText="1"/>
    </xf>
    <xf numFmtId="180" fontId="301" fillId="0" borderId="45" xfId="56879" applyNumberFormat="1" applyFont="1" applyBorder="1" applyAlignment="1">
      <alignment horizontal="center" vertical="center"/>
    </xf>
    <xf numFmtId="0" fontId="311" fillId="0" borderId="125" xfId="56883" applyNumberFormat="1" applyFont="1" applyBorder="1" applyAlignment="1">
      <alignment horizontal="center" vertical="center" wrapText="1"/>
    </xf>
    <xf numFmtId="0" fontId="311" fillId="0" borderId="127" xfId="56883" applyNumberFormat="1" applyFont="1" applyBorder="1" applyAlignment="1">
      <alignment horizontal="center" vertical="center" wrapText="1"/>
    </xf>
    <xf numFmtId="180" fontId="301" fillId="0" borderId="121" xfId="56879" applyNumberFormat="1" applyFont="1" applyBorder="1" applyAlignment="1">
      <alignment horizontal="center" vertical="center"/>
    </xf>
    <xf numFmtId="180" fontId="301" fillId="17" borderId="0" xfId="56879" applyNumberFormat="1" applyFont="1" applyFill="1" applyAlignment="1">
      <alignment horizontal="center" vertical="center" wrapText="1"/>
    </xf>
    <xf numFmtId="183" fontId="310" fillId="0" borderId="123" xfId="56883" applyNumberFormat="1" applyFont="1" applyBorder="1" applyAlignment="1">
      <alignment horizontal="center" vertical="center" wrapText="1"/>
    </xf>
    <xf numFmtId="180" fontId="301" fillId="17" borderId="32" xfId="56879" applyNumberFormat="1" applyFont="1" applyFill="1" applyBorder="1" applyAlignment="1">
      <alignment horizontal="center" vertical="center" wrapText="1"/>
    </xf>
    <xf numFmtId="180" fontId="301" fillId="0" borderId="42" xfId="56879" applyNumberFormat="1" applyFont="1" applyBorder="1" applyAlignment="1">
      <alignment horizontal="center" vertical="center"/>
    </xf>
    <xf numFmtId="49" fontId="301" fillId="132" borderId="0" xfId="56880" applyNumberFormat="1" applyFont="1" applyFill="1" applyBorder="1" applyAlignment="1">
      <alignment horizontal="center" vertical="center" shrinkToFit="1"/>
    </xf>
    <xf numFmtId="180" fontId="301" fillId="132" borderId="0" xfId="56885" applyNumberFormat="1" applyFont="1" applyFill="1" applyBorder="1" applyAlignment="1">
      <alignment horizontal="center" vertical="center" wrapText="1"/>
    </xf>
    <xf numFmtId="180" fontId="302" fillId="132" borderId="0" xfId="56880" applyNumberFormat="1" applyFont="1" applyFill="1" applyBorder="1" applyAlignment="1">
      <alignment horizontal="left" vertical="center" shrinkToFit="1"/>
    </xf>
    <xf numFmtId="180" fontId="308" fillId="0" borderId="0" xfId="56884" applyNumberFormat="1" applyFont="1" applyFill="1" applyAlignment="1"/>
    <xf numFmtId="180" fontId="306" fillId="17" borderId="0" xfId="56882" applyNumberFormat="1" applyFont="1" applyFill="1" applyBorder="1" applyAlignment="1">
      <alignment horizontal="left" vertical="center"/>
    </xf>
    <xf numFmtId="49" fontId="306" fillId="132" borderId="0" xfId="56882" applyNumberFormat="1" applyFont="1" applyFill="1" applyBorder="1" applyAlignment="1">
      <alignment horizontal="left" vertical="center"/>
    </xf>
    <xf numFmtId="180" fontId="301" fillId="0" borderId="119" xfId="56879" applyNumberFormat="1" applyFont="1" applyFill="1" applyBorder="1" applyAlignment="1">
      <alignment horizontal="center" vertical="center"/>
    </xf>
    <xf numFmtId="184" fontId="301" fillId="132" borderId="0" xfId="56880" applyNumberFormat="1" applyFont="1" applyFill="1" applyBorder="1" applyAlignment="1">
      <alignment horizontal="center" vertical="center" shrinkToFit="1"/>
    </xf>
    <xf numFmtId="180" fontId="37" fillId="0" borderId="0" xfId="56883" applyNumberFormat="1">
      <alignment vertical="center"/>
    </xf>
    <xf numFmtId="180" fontId="302" fillId="17" borderId="0" xfId="56880" applyNumberFormat="1" applyFont="1" applyFill="1" applyBorder="1" applyAlignment="1">
      <alignment horizontal="left" vertical="center" shrinkToFit="1"/>
    </xf>
    <xf numFmtId="0" fontId="37" fillId="0" borderId="0" xfId="56883" applyNumberFormat="1">
      <alignment vertical="center"/>
    </xf>
    <xf numFmtId="180" fontId="301" fillId="0" borderId="0" xfId="56879" applyNumberFormat="1" applyFont="1" applyFill="1" applyAlignment="1">
      <alignment horizontal="center" vertical="center" wrapText="1"/>
    </xf>
    <xf numFmtId="180" fontId="301" fillId="0" borderId="32" xfId="56879" applyNumberFormat="1" applyFont="1" applyFill="1" applyBorder="1" applyAlignment="1">
      <alignment horizontal="center" vertical="center" wrapText="1"/>
    </xf>
    <xf numFmtId="0" fontId="312" fillId="17" borderId="0" xfId="56883" applyNumberFormat="1" applyFont="1" applyFill="1" applyBorder="1" applyAlignment="1"/>
    <xf numFmtId="16" fontId="38" fillId="17" borderId="0" xfId="56886" applyNumberFormat="1" applyFont="1" applyFill="1" applyBorder="1" applyAlignment="1">
      <alignment horizontal="center"/>
    </xf>
    <xf numFmtId="0" fontId="313" fillId="17" borderId="0" xfId="56886" applyFont="1" applyFill="1"/>
    <xf numFmtId="0" fontId="38" fillId="17" borderId="0" xfId="56886" applyFont="1" applyFill="1"/>
    <xf numFmtId="0" fontId="314" fillId="17" borderId="0" xfId="56883" applyNumberFormat="1" applyFont="1" applyFill="1" applyBorder="1" applyAlignment="1"/>
    <xf numFmtId="0" fontId="38" fillId="0" borderId="0" xfId="56886" applyFont="1" applyBorder="1" applyAlignment="1">
      <alignment horizontal="center"/>
    </xf>
    <xf numFmtId="49" fontId="313" fillId="17" borderId="0" xfId="56887" applyNumberFormat="1" applyFont="1" applyFill="1" applyBorder="1" applyAlignment="1"/>
    <xf numFmtId="0" fontId="313" fillId="17" borderId="0" xfId="56883" applyNumberFormat="1" applyFont="1" applyFill="1" applyBorder="1" applyAlignment="1"/>
    <xf numFmtId="0" fontId="38" fillId="0" borderId="0" xfId="56886" applyFont="1" applyBorder="1"/>
    <xf numFmtId="0" fontId="315" fillId="0" borderId="0" xfId="56886" applyFont="1" applyBorder="1"/>
    <xf numFmtId="0" fontId="314" fillId="17" borderId="0" xfId="56883" applyNumberFormat="1" applyFont="1" applyFill="1" applyBorder="1" applyAlignment="1">
      <alignment horizontal="center"/>
    </xf>
    <xf numFmtId="16" fontId="313" fillId="17" borderId="0" xfId="56883" applyNumberFormat="1" applyFont="1" applyFill="1" applyBorder="1" applyAlignment="1">
      <alignment horizontal="center"/>
    </xf>
    <xf numFmtId="16" fontId="311" fillId="17" borderId="0" xfId="56883" applyNumberFormat="1" applyFont="1" applyFill="1" applyBorder="1" applyAlignment="1">
      <alignment horizontal="center"/>
    </xf>
    <xf numFmtId="16" fontId="311" fillId="17" borderId="0" xfId="56883" applyNumberFormat="1" applyFont="1" applyFill="1" applyBorder="1" applyAlignment="1">
      <alignment horizontal="center" vertical="center"/>
    </xf>
    <xf numFmtId="49" fontId="38" fillId="17" borderId="0" xfId="56883" applyNumberFormat="1" applyFont="1" applyFill="1" applyBorder="1" applyAlignment="1">
      <alignment horizontal="center" vertical="center"/>
    </xf>
    <xf numFmtId="0" fontId="38" fillId="17" borderId="0" xfId="56883" applyNumberFormat="1" applyFont="1" applyFill="1" applyBorder="1" applyAlignment="1">
      <alignment vertical="center"/>
    </xf>
    <xf numFmtId="16" fontId="316" fillId="17" borderId="0" xfId="56883" applyNumberFormat="1" applyFont="1" applyFill="1" applyBorder="1" applyAlignment="1">
      <alignment horizontal="center"/>
    </xf>
    <xf numFmtId="49" fontId="311" fillId="17" borderId="0" xfId="56883" applyNumberFormat="1" applyFont="1" applyFill="1" applyBorder="1" applyAlignment="1">
      <alignment horizontal="center" vertical="center"/>
    </xf>
    <xf numFmtId="0" fontId="311" fillId="17" borderId="0" xfId="56883" applyNumberFormat="1" applyFont="1" applyFill="1" applyBorder="1" applyAlignment="1">
      <alignment vertical="center"/>
    </xf>
    <xf numFmtId="0" fontId="311" fillId="17" borderId="0" xfId="56883" applyNumberFormat="1" applyFont="1" applyFill="1" applyBorder="1" applyAlignment="1">
      <alignment vertical="center" wrapText="1"/>
    </xf>
    <xf numFmtId="180" fontId="302" fillId="132" borderId="0" xfId="56880" applyNumberFormat="1" applyFont="1" applyFill="1" applyBorder="1" applyAlignment="1">
      <alignment horizontal="center" vertical="center"/>
    </xf>
    <xf numFmtId="0" fontId="317" fillId="17" borderId="0" xfId="56888" applyFont="1" applyFill="1" applyBorder="1" applyAlignment="1">
      <alignment horizontal="left" vertical="center" wrapText="1"/>
    </xf>
    <xf numFmtId="16" fontId="317" fillId="17" borderId="0" xfId="56888" applyNumberFormat="1" applyFont="1" applyFill="1" applyBorder="1" applyAlignment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/>
    </xf>
    <xf numFmtId="0" fontId="317" fillId="17" borderId="0" xfId="56888" applyFont="1" applyFill="1" applyBorder="1" applyAlignment="1">
      <alignment horizontal="left" vertical="center" wrapText="1"/>
    </xf>
    <xf numFmtId="16" fontId="317" fillId="17" borderId="0" xfId="56888" applyNumberFormat="1" applyFont="1" applyFill="1" applyBorder="1" applyAlignment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 wrapText="1"/>
    </xf>
    <xf numFmtId="0" fontId="317" fillId="17" borderId="0" xfId="56889" applyFont="1" applyFill="1" applyBorder="1" applyAlignment="1" applyProtection="1">
      <alignment horizontal="left" vertical="center"/>
    </xf>
    <xf numFmtId="0" fontId="37" fillId="0" borderId="0" xfId="56883" applyNumberFormat="1" applyFont="1">
      <alignment vertical="center"/>
    </xf>
    <xf numFmtId="0" fontId="8" fillId="17" borderId="0" xfId="56890" applyFill="1" applyBorder="1" applyAlignment="1">
      <alignment horizontal="left" vertical="center" wrapText="1"/>
    </xf>
    <xf numFmtId="0" fontId="318" fillId="17" borderId="0" xfId="56883" applyNumberFormat="1" applyFont="1" applyFill="1" applyBorder="1" applyAlignment="1">
      <alignment horizontal="center"/>
    </xf>
    <xf numFmtId="180" fontId="301" fillId="0" borderId="118" xfId="56879" applyNumberFormat="1" applyFont="1" applyFill="1" applyBorder="1" applyAlignment="1">
      <alignment horizontal="center" vertical="center" wrapText="1"/>
    </xf>
    <xf numFmtId="180" fontId="301" fillId="0" borderId="61" xfId="56879" applyNumberFormat="1" applyFont="1" applyFill="1" applyBorder="1" applyAlignment="1">
      <alignment horizontal="center" vertical="center" wrapText="1"/>
    </xf>
    <xf numFmtId="180" fontId="4" fillId="0" borderId="0" xfId="56878" applyNumberFormat="1" applyFont="1" applyBorder="1"/>
    <xf numFmtId="180" fontId="301" fillId="0" borderId="42" xfId="56879" applyNumberFormat="1" applyFont="1" applyFill="1" applyBorder="1" applyAlignment="1">
      <alignment horizontal="center" vertical="center" wrapText="1"/>
    </xf>
    <xf numFmtId="180" fontId="302" fillId="132" borderId="0" xfId="56880" applyNumberFormat="1" applyFont="1" applyFill="1" applyBorder="1" applyAlignment="1">
      <alignment horizontal="left" vertical="center" shrinkToFit="1"/>
    </xf>
    <xf numFmtId="180" fontId="308" fillId="0" borderId="0" xfId="56884" applyNumberFormat="1" applyFont="1">
      <alignment vertical="center"/>
    </xf>
    <xf numFmtId="180" fontId="302" fillId="16" borderId="0" xfId="56880" applyNumberFormat="1" applyFont="1" applyFill="1" applyBorder="1" applyAlignment="1">
      <alignment vertical="center"/>
    </xf>
    <xf numFmtId="254" fontId="303" fillId="132" borderId="128" xfId="56879" applyNumberFormat="1" applyFont="1" applyFill="1" applyBorder="1" applyAlignment="1">
      <alignment horizontal="center" vertical="center" wrapText="1"/>
    </xf>
    <xf numFmtId="180" fontId="302" fillId="132" borderId="0" xfId="56880" applyNumberFormat="1" applyFont="1" applyFill="1" applyBorder="1" applyAlignment="1">
      <alignment vertical="center"/>
    </xf>
    <xf numFmtId="180" fontId="302" fillId="132" borderId="0" xfId="56880" applyNumberFormat="1" applyFont="1" applyFill="1" applyBorder="1" applyAlignment="1">
      <alignment horizontal="center" vertical="center"/>
    </xf>
    <xf numFmtId="254" fontId="303" fillId="0" borderId="118" xfId="56879" applyNumberFormat="1" applyFont="1" applyFill="1" applyBorder="1" applyAlignment="1">
      <alignment horizontal="center" vertical="center" wrapText="1"/>
    </xf>
    <xf numFmtId="180" fontId="301" fillId="0" borderId="0" xfId="56879" applyNumberFormat="1" applyFont="1" applyFill="1" applyBorder="1" applyAlignment="1">
      <alignment horizontal="center" vertical="center" wrapText="1"/>
    </xf>
    <xf numFmtId="183" fontId="309" fillId="17" borderId="118" xfId="56883" applyNumberFormat="1" applyFont="1" applyFill="1" applyBorder="1" applyAlignment="1">
      <alignment horizontal="center" vertical="center"/>
    </xf>
    <xf numFmtId="0" fontId="37" fillId="0" borderId="0" xfId="56883" applyNumberFormat="1">
      <alignment vertical="center"/>
    </xf>
    <xf numFmtId="0" fontId="37" fillId="0" borderId="0" xfId="56883" applyNumberFormat="1" applyFont="1" applyAlignment="1">
      <alignment vertical="center" wrapText="1"/>
    </xf>
    <xf numFmtId="180" fontId="301" fillId="132" borderId="0" xfId="56880" applyNumberFormat="1" applyFont="1" applyFill="1" applyBorder="1" applyAlignment="1">
      <alignment horizontal="center" vertical="center" shrinkToFit="1"/>
    </xf>
    <xf numFmtId="180" fontId="301" fillId="0" borderId="42" xfId="56879" applyNumberFormat="1" applyFont="1" applyFill="1" applyBorder="1" applyAlignment="1">
      <alignment horizontal="center" vertical="center"/>
    </xf>
    <xf numFmtId="180" fontId="302" fillId="0" borderId="0" xfId="56878" applyNumberFormat="1" applyFont="1" applyBorder="1" applyAlignment="1">
      <alignment vertical="center"/>
    </xf>
    <xf numFmtId="180" fontId="301" fillId="132" borderId="0" xfId="56878" applyNumberFormat="1" applyFont="1" applyFill="1" applyBorder="1" applyAlignment="1">
      <alignment horizontal="center" vertical="center"/>
    </xf>
    <xf numFmtId="180" fontId="301" fillId="15" borderId="0" xfId="56880" applyNumberFormat="1" applyFont="1" applyFill="1" applyBorder="1" applyAlignment="1">
      <alignment horizontal="center" vertical="center"/>
    </xf>
    <xf numFmtId="49" fontId="301" fillId="15" borderId="0" xfId="56880" applyNumberFormat="1" applyFont="1" applyFill="1" applyBorder="1" applyAlignment="1">
      <alignment horizontal="center" vertical="center" shrinkToFit="1"/>
    </xf>
    <xf numFmtId="180" fontId="301" fillId="15" borderId="0" xfId="56885" applyNumberFormat="1" applyFont="1" applyFill="1" applyBorder="1" applyAlignment="1">
      <alignment horizontal="center" vertical="center" wrapText="1"/>
    </xf>
    <xf numFmtId="180" fontId="6" fillId="0" borderId="0" xfId="56885" applyNumberFormat="1" applyFont="1" applyBorder="1" applyAlignment="1">
      <alignment horizontal="left" vertical="center"/>
    </xf>
    <xf numFmtId="180" fontId="6" fillId="0" borderId="0" xfId="56885" applyNumberFormat="1" applyFont="1" applyBorder="1" applyAlignment="1">
      <alignment horizontal="left" vertical="center" wrapText="1"/>
    </xf>
    <xf numFmtId="180" fontId="41" fillId="0" borderId="0" xfId="56878" applyNumberFormat="1" applyFont="1" applyAlignment="1">
      <alignment vertical="center"/>
    </xf>
    <xf numFmtId="253" fontId="6" fillId="0" borderId="0" xfId="56878" applyNumberFormat="1" applyFont="1" applyFill="1" applyBorder="1" applyAlignment="1">
      <alignment horizontal="center"/>
    </xf>
    <xf numFmtId="180" fontId="319" fillId="0" borderId="0" xfId="56885" applyNumberFormat="1" applyFont="1" applyBorder="1" applyAlignment="1">
      <alignment horizontal="left" vertical="center"/>
    </xf>
    <xf numFmtId="180" fontId="320" fillId="0" borderId="0" xfId="56885" applyNumberFormat="1" applyFont="1" applyBorder="1" applyAlignment="1">
      <alignment horizontal="center" vertical="center"/>
    </xf>
  </cellXfs>
  <cellStyles count="56891">
    <cellStyle name="??" xfId="15562"/>
    <cellStyle name="?? [0.00]_NEWSTDS" xfId="15563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4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5"/>
    <cellStyle name="???_B20509CHS3" xfId="52"/>
    <cellStyle name="??_2005 allocation" xfId="15566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7"/>
    <cellStyle name="_ET_STYLE_NoName_00_ 2" xfId="15567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8"/>
    <cellStyle name="20% - Accent1 2 2 2 2 2 2" xfId="15569"/>
    <cellStyle name="20% - Accent1 2 2 2 2 3" xfId="15570"/>
    <cellStyle name="20% - Accent1 2 2 2 3" xfId="2677"/>
    <cellStyle name="20% - Accent1 2 2 2 3 2" xfId="15571"/>
    <cellStyle name="20% - Accent1 2 2 2 3 2 2" xfId="15572"/>
    <cellStyle name="20% - Accent1 2 2 2 3 3" xfId="15573"/>
    <cellStyle name="20% - Accent1 2 2 2 4" xfId="15574"/>
    <cellStyle name="20% - Accent1 2 2 2 4 2" xfId="15575"/>
    <cellStyle name="20% - Accent1 2 2 2 5" xfId="15576"/>
    <cellStyle name="20% - Accent1 2 2 3" xfId="2678"/>
    <cellStyle name="20% - Accent1 2 2 3 2" xfId="2679"/>
    <cellStyle name="20% - Accent1 2 2 3 2 2" xfId="15577"/>
    <cellStyle name="20% - Accent1 2 2 3 3" xfId="2680"/>
    <cellStyle name="20% - Accent1 2 2 4" xfId="2681"/>
    <cellStyle name="20% - Accent1 2 2 4 2" xfId="15578"/>
    <cellStyle name="20% - Accent1 2 2 4 2 2" xfId="15579"/>
    <cellStyle name="20% - Accent1 2 2 4 3" xfId="15580"/>
    <cellStyle name="20% - Accent1 2 2 5" xfId="2682"/>
    <cellStyle name="20% - Accent1 2 2 5 2" xfId="15581"/>
    <cellStyle name="20% - Accent1 2 2 6" xfId="15582"/>
    <cellStyle name="20% - Accent1 2 2 7" xfId="15583"/>
    <cellStyle name="20% - Accent1 2 3" xfId="2683"/>
    <cellStyle name="20% - Accent1 2 3 2" xfId="2684"/>
    <cellStyle name="20% - Accent1 2 3 2 2" xfId="2685"/>
    <cellStyle name="20% - Accent1 2 3 2 2 2" xfId="15584"/>
    <cellStyle name="20% - Accent1 2 3 2 3" xfId="2686"/>
    <cellStyle name="20% - Accent1 2 3 3" xfId="2687"/>
    <cellStyle name="20% - Accent1 2 3 3 2" xfId="2688"/>
    <cellStyle name="20% - Accent1 2 3 3 2 2" xfId="15585"/>
    <cellStyle name="20% - Accent1 2 3 3 3" xfId="2689"/>
    <cellStyle name="20% - Accent1 2 3 4" xfId="2690"/>
    <cellStyle name="20% - Accent1 2 3 4 2" xfId="15586"/>
    <cellStyle name="20% - Accent1 2 3 5" xfId="2691"/>
    <cellStyle name="20% - Accent1 2 3 6" xfId="15587"/>
    <cellStyle name="20% - Accent1 2 4" xfId="2692"/>
    <cellStyle name="20% - Accent1 2 4 2" xfId="2693"/>
    <cellStyle name="20% - Accent1 2 4 2 2" xfId="15588"/>
    <cellStyle name="20% - Accent1 2 4 3" xfId="2694"/>
    <cellStyle name="20% - Accent1 2 4 4" xfId="15589"/>
    <cellStyle name="20% - Accent1 2 5" xfId="2695"/>
    <cellStyle name="20% - Accent1 2 5 2" xfId="2696"/>
    <cellStyle name="20% - Accent1 2 5 2 2" xfId="15590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1"/>
    <cellStyle name="20% - Accent1 3" xfId="2703"/>
    <cellStyle name="20% - Accent1 3 2" xfId="2704"/>
    <cellStyle name="20% - Accent1 3 2 2" xfId="2705"/>
    <cellStyle name="20% - Accent1 3 2 2 2" xfId="15592"/>
    <cellStyle name="20% - Accent1 3 2 2 2 2" xfId="15593"/>
    <cellStyle name="20% - Accent1 3 2 2 3" xfId="15594"/>
    <cellStyle name="20% - Accent1 3 2 3" xfId="2706"/>
    <cellStyle name="20% - Accent1 3 2 3 2" xfId="15595"/>
    <cellStyle name="20% - Accent1 3 2 3 2 2" xfId="15596"/>
    <cellStyle name="20% - Accent1 3 2 3 3" xfId="15597"/>
    <cellStyle name="20% - Accent1 3 2 4" xfId="15598"/>
    <cellStyle name="20% - Accent1 3 2 4 2" xfId="15599"/>
    <cellStyle name="20% - Accent1 3 2 5" xfId="15600"/>
    <cellStyle name="20% - Accent1 3 3" xfId="2707"/>
    <cellStyle name="20% - Accent1 3 3 2" xfId="2708"/>
    <cellStyle name="20% - Accent1 3 3 3" xfId="2709"/>
    <cellStyle name="20% - Accent1 3 4" xfId="2710"/>
    <cellStyle name="20% - Accent1 3 4 2" xfId="15601"/>
    <cellStyle name="20% - Accent1 3 4 2 2" xfId="15602"/>
    <cellStyle name="20% - Accent1 3 4 3" xfId="15603"/>
    <cellStyle name="20% - Accent1 3 5" xfId="2711"/>
    <cellStyle name="20% - Accent1 3 5 2" xfId="15604"/>
    <cellStyle name="20% - Accent1 3 6" xfId="15605"/>
    <cellStyle name="20% - Accent1 3 7" xfId="15606"/>
    <cellStyle name="20% - Accent1 4" xfId="2712"/>
    <cellStyle name="20% - Accent1 4 2" xfId="2713"/>
    <cellStyle name="20% - Accent1 4 2 2" xfId="15607"/>
    <cellStyle name="20% - Accent1 4 2 2 2" xfId="15608"/>
    <cellStyle name="20% - Accent1 4 2 2 2 2" xfId="15609"/>
    <cellStyle name="20% - Accent1 4 2 2 3" xfId="15610"/>
    <cellStyle name="20% - Accent1 4 2 3" xfId="15611"/>
    <cellStyle name="20% - Accent1 4 2 3 2" xfId="15612"/>
    <cellStyle name="20% - Accent1 4 2 3 2 2" xfId="15613"/>
    <cellStyle name="20% - Accent1 4 2 3 3" xfId="15614"/>
    <cellStyle name="20% - Accent1 4 2 4" xfId="15615"/>
    <cellStyle name="20% - Accent1 4 2 4 2" xfId="15616"/>
    <cellStyle name="20% - Accent1 4 2 5" xfId="15617"/>
    <cellStyle name="20% - Accent1 4 3" xfId="2714"/>
    <cellStyle name="20% - Accent1 4 3 2" xfId="15618"/>
    <cellStyle name="20% - Accent1 4 3 3" xfId="15619"/>
    <cellStyle name="20% - Accent1 4 4" xfId="15620"/>
    <cellStyle name="20% - Accent1 4 4 2" xfId="15621"/>
    <cellStyle name="20% - Accent1 4 4 2 2" xfId="15622"/>
    <cellStyle name="20% - Accent1 4 4 3" xfId="15623"/>
    <cellStyle name="20% - Accent1 4 5" xfId="15624"/>
    <cellStyle name="20% - Accent1 4 5 2" xfId="15625"/>
    <cellStyle name="20% - Accent1 4 6" xfId="15626"/>
    <cellStyle name="20% - Accent1 4 7" xfId="15627"/>
    <cellStyle name="20% - Accent1 5" xfId="2715"/>
    <cellStyle name="20% - Accent1 5 2" xfId="2716"/>
    <cellStyle name="20% - Accent1 5 3" xfId="2717"/>
    <cellStyle name="20% - Accent1 5 4" xfId="15628"/>
    <cellStyle name="20% - Accent1 6" xfId="2718"/>
    <cellStyle name="20% - Accent1 6 2" xfId="2719"/>
    <cellStyle name="20% - Accent1 6 3" xfId="2720"/>
    <cellStyle name="20% - Accent1 7" xfId="2721"/>
    <cellStyle name="20% - Accent1 7 2" xfId="15629"/>
    <cellStyle name="20% - Accent1 7 2 2" xfId="15630"/>
    <cellStyle name="20% - Accent1 7 3" xfId="15631"/>
    <cellStyle name="20% - Accent1 8" xfId="2722"/>
    <cellStyle name="20% - Accent1 8 2" xfId="15632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3"/>
    <cellStyle name="20% - Accent2 2 2 2 2 2 2" xfId="15634"/>
    <cellStyle name="20% - Accent2 2 2 2 2 3" xfId="15635"/>
    <cellStyle name="20% - Accent2 2 2 2 3" xfId="2729"/>
    <cellStyle name="20% - Accent2 2 2 2 3 2" xfId="15636"/>
    <cellStyle name="20% - Accent2 2 2 2 3 2 2" xfId="15637"/>
    <cellStyle name="20% - Accent2 2 2 2 3 3" xfId="15638"/>
    <cellStyle name="20% - Accent2 2 2 2 4" xfId="15639"/>
    <cellStyle name="20% - Accent2 2 2 2 4 2" xfId="15640"/>
    <cellStyle name="20% - Accent2 2 2 2 5" xfId="15641"/>
    <cellStyle name="20% - Accent2 2 2 3" xfId="2730"/>
    <cellStyle name="20% - Accent2 2 2 3 2" xfId="2731"/>
    <cellStyle name="20% - Accent2 2 2 3 2 2" xfId="15642"/>
    <cellStyle name="20% - Accent2 2 2 3 3" xfId="2732"/>
    <cellStyle name="20% - Accent2 2 2 4" xfId="2733"/>
    <cellStyle name="20% - Accent2 2 2 4 2" xfId="15643"/>
    <cellStyle name="20% - Accent2 2 2 4 2 2" xfId="15644"/>
    <cellStyle name="20% - Accent2 2 2 4 3" xfId="15645"/>
    <cellStyle name="20% - Accent2 2 2 5" xfId="2734"/>
    <cellStyle name="20% - Accent2 2 2 5 2" xfId="15646"/>
    <cellStyle name="20% - Accent2 2 2 6" xfId="15647"/>
    <cellStyle name="20% - Accent2 2 2 7" xfId="15648"/>
    <cellStyle name="20% - Accent2 2 3" xfId="2735"/>
    <cellStyle name="20% - Accent2 2 3 2" xfId="2736"/>
    <cellStyle name="20% - Accent2 2 3 2 2" xfId="2737"/>
    <cellStyle name="20% - Accent2 2 3 2 2 2" xfId="15649"/>
    <cellStyle name="20% - Accent2 2 3 2 3" xfId="2738"/>
    <cellStyle name="20% - Accent2 2 3 3" xfId="2739"/>
    <cellStyle name="20% - Accent2 2 3 3 2" xfId="2740"/>
    <cellStyle name="20% - Accent2 2 3 3 2 2" xfId="15650"/>
    <cellStyle name="20% - Accent2 2 3 3 3" xfId="2741"/>
    <cellStyle name="20% - Accent2 2 3 4" xfId="2742"/>
    <cellStyle name="20% - Accent2 2 3 4 2" xfId="15651"/>
    <cellStyle name="20% - Accent2 2 3 5" xfId="2743"/>
    <cellStyle name="20% - Accent2 2 3 6" xfId="15652"/>
    <cellStyle name="20% - Accent2 2 4" xfId="2744"/>
    <cellStyle name="20% - Accent2 2 4 2" xfId="2745"/>
    <cellStyle name="20% - Accent2 2 4 2 2" xfId="15653"/>
    <cellStyle name="20% - Accent2 2 4 3" xfId="2746"/>
    <cellStyle name="20% - Accent2 2 4 4" xfId="15654"/>
    <cellStyle name="20% - Accent2 2 5" xfId="2747"/>
    <cellStyle name="20% - Accent2 2 5 2" xfId="2748"/>
    <cellStyle name="20% - Accent2 2 5 2 2" xfId="15655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6"/>
    <cellStyle name="20% - Accent2 3" xfId="2755"/>
    <cellStyle name="20% - Accent2 3 2" xfId="2756"/>
    <cellStyle name="20% - Accent2 3 2 2" xfId="2757"/>
    <cellStyle name="20% - Accent2 3 2 2 2" xfId="15657"/>
    <cellStyle name="20% - Accent2 3 2 2 2 2" xfId="15658"/>
    <cellStyle name="20% - Accent2 3 2 2 3" xfId="15659"/>
    <cellStyle name="20% - Accent2 3 2 3" xfId="2758"/>
    <cellStyle name="20% - Accent2 3 2 3 2" xfId="15660"/>
    <cellStyle name="20% - Accent2 3 2 3 2 2" xfId="15661"/>
    <cellStyle name="20% - Accent2 3 2 3 3" xfId="15662"/>
    <cellStyle name="20% - Accent2 3 2 4" xfId="15663"/>
    <cellStyle name="20% - Accent2 3 2 4 2" xfId="15664"/>
    <cellStyle name="20% - Accent2 3 2 5" xfId="15665"/>
    <cellStyle name="20% - Accent2 3 3" xfId="2759"/>
    <cellStyle name="20% - Accent2 3 3 2" xfId="2760"/>
    <cellStyle name="20% - Accent2 3 3 3" xfId="2761"/>
    <cellStyle name="20% - Accent2 3 4" xfId="2762"/>
    <cellStyle name="20% - Accent2 3 4 2" xfId="15666"/>
    <cellStyle name="20% - Accent2 3 4 2 2" xfId="15667"/>
    <cellStyle name="20% - Accent2 3 4 3" xfId="15668"/>
    <cellStyle name="20% - Accent2 3 5" xfId="2763"/>
    <cellStyle name="20% - Accent2 3 5 2" xfId="15669"/>
    <cellStyle name="20% - Accent2 3 6" xfId="15670"/>
    <cellStyle name="20% - Accent2 3 7" xfId="15671"/>
    <cellStyle name="20% - Accent2 4" xfId="2764"/>
    <cellStyle name="20% - Accent2 4 2" xfId="2765"/>
    <cellStyle name="20% - Accent2 4 2 2" xfId="15672"/>
    <cellStyle name="20% - Accent2 4 2 2 2" xfId="15673"/>
    <cellStyle name="20% - Accent2 4 2 2 2 2" xfId="15674"/>
    <cellStyle name="20% - Accent2 4 2 2 3" xfId="15675"/>
    <cellStyle name="20% - Accent2 4 2 3" xfId="15676"/>
    <cellStyle name="20% - Accent2 4 2 3 2" xfId="15677"/>
    <cellStyle name="20% - Accent2 4 2 3 2 2" xfId="15678"/>
    <cellStyle name="20% - Accent2 4 2 3 3" xfId="15679"/>
    <cellStyle name="20% - Accent2 4 2 4" xfId="15680"/>
    <cellStyle name="20% - Accent2 4 2 4 2" xfId="15681"/>
    <cellStyle name="20% - Accent2 4 2 5" xfId="15682"/>
    <cellStyle name="20% - Accent2 4 3" xfId="2766"/>
    <cellStyle name="20% - Accent2 4 3 2" xfId="15683"/>
    <cellStyle name="20% - Accent2 4 3 3" xfId="15684"/>
    <cellStyle name="20% - Accent2 4 4" xfId="15685"/>
    <cellStyle name="20% - Accent2 4 4 2" xfId="15686"/>
    <cellStyle name="20% - Accent2 4 4 2 2" xfId="15687"/>
    <cellStyle name="20% - Accent2 4 4 3" xfId="15688"/>
    <cellStyle name="20% - Accent2 4 5" xfId="15689"/>
    <cellStyle name="20% - Accent2 4 5 2" xfId="15690"/>
    <cellStyle name="20% - Accent2 4 6" xfId="15691"/>
    <cellStyle name="20% - Accent2 4 7" xfId="15692"/>
    <cellStyle name="20% - Accent2 5" xfId="2767"/>
    <cellStyle name="20% - Accent2 5 2" xfId="2768"/>
    <cellStyle name="20% - Accent2 5 3" xfId="2769"/>
    <cellStyle name="20% - Accent2 5 4" xfId="15693"/>
    <cellStyle name="20% - Accent2 6" xfId="2770"/>
    <cellStyle name="20% - Accent2 6 2" xfId="2771"/>
    <cellStyle name="20% - Accent2 6 3" xfId="2772"/>
    <cellStyle name="20% - Accent2 7" xfId="2773"/>
    <cellStyle name="20% - Accent2 7 2" xfId="15694"/>
    <cellStyle name="20% - Accent2 7 2 2" xfId="15695"/>
    <cellStyle name="20% - Accent2 7 3" xfId="15696"/>
    <cellStyle name="20% - Accent2 8" xfId="2774"/>
    <cellStyle name="20% - Accent2 8 2" xfId="15697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8"/>
    <cellStyle name="20% - Accent3 2 2 2 2 2 2" xfId="15699"/>
    <cellStyle name="20% - Accent3 2 2 2 2 3" xfId="15700"/>
    <cellStyle name="20% - Accent3 2 2 2 3" xfId="2781"/>
    <cellStyle name="20% - Accent3 2 2 2 3 2" xfId="15701"/>
    <cellStyle name="20% - Accent3 2 2 2 3 2 2" xfId="15702"/>
    <cellStyle name="20% - Accent3 2 2 2 3 3" xfId="15703"/>
    <cellStyle name="20% - Accent3 2 2 2 4" xfId="15704"/>
    <cellStyle name="20% - Accent3 2 2 2 4 2" xfId="15705"/>
    <cellStyle name="20% - Accent3 2 2 2 5" xfId="15706"/>
    <cellStyle name="20% - Accent3 2 2 3" xfId="2782"/>
    <cellStyle name="20% - Accent3 2 2 3 2" xfId="2783"/>
    <cellStyle name="20% - Accent3 2 2 3 2 2" xfId="15707"/>
    <cellStyle name="20% - Accent3 2 2 3 3" xfId="2784"/>
    <cellStyle name="20% - Accent3 2 2 4" xfId="2785"/>
    <cellStyle name="20% - Accent3 2 2 4 2" xfId="15708"/>
    <cellStyle name="20% - Accent3 2 2 4 2 2" xfId="15709"/>
    <cellStyle name="20% - Accent3 2 2 4 3" xfId="15710"/>
    <cellStyle name="20% - Accent3 2 2 5" xfId="2786"/>
    <cellStyle name="20% - Accent3 2 2 5 2" xfId="15711"/>
    <cellStyle name="20% - Accent3 2 2 6" xfId="15712"/>
    <cellStyle name="20% - Accent3 2 2 7" xfId="15713"/>
    <cellStyle name="20% - Accent3 2 3" xfId="2787"/>
    <cellStyle name="20% - Accent3 2 3 2" xfId="2788"/>
    <cellStyle name="20% - Accent3 2 3 2 2" xfId="2789"/>
    <cellStyle name="20% - Accent3 2 3 2 2 2" xfId="15714"/>
    <cellStyle name="20% - Accent3 2 3 2 3" xfId="2790"/>
    <cellStyle name="20% - Accent3 2 3 3" xfId="2791"/>
    <cellStyle name="20% - Accent3 2 3 3 2" xfId="2792"/>
    <cellStyle name="20% - Accent3 2 3 3 2 2" xfId="15715"/>
    <cellStyle name="20% - Accent3 2 3 3 3" xfId="2793"/>
    <cellStyle name="20% - Accent3 2 3 4" xfId="2794"/>
    <cellStyle name="20% - Accent3 2 3 4 2" xfId="15716"/>
    <cellStyle name="20% - Accent3 2 3 5" xfId="2795"/>
    <cellStyle name="20% - Accent3 2 3 6" xfId="15717"/>
    <cellStyle name="20% - Accent3 2 4" xfId="2796"/>
    <cellStyle name="20% - Accent3 2 4 2" xfId="2797"/>
    <cellStyle name="20% - Accent3 2 4 2 2" xfId="15718"/>
    <cellStyle name="20% - Accent3 2 4 3" xfId="2798"/>
    <cellStyle name="20% - Accent3 2 4 4" xfId="15719"/>
    <cellStyle name="20% - Accent3 2 5" xfId="2799"/>
    <cellStyle name="20% - Accent3 2 5 2" xfId="2800"/>
    <cellStyle name="20% - Accent3 2 5 2 2" xfId="15720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1"/>
    <cellStyle name="20% - Accent3 3" xfId="2807"/>
    <cellStyle name="20% - Accent3 3 2" xfId="2808"/>
    <cellStyle name="20% - Accent3 3 2 2" xfId="2809"/>
    <cellStyle name="20% - Accent3 3 2 2 2" xfId="15722"/>
    <cellStyle name="20% - Accent3 3 2 2 2 2" xfId="15723"/>
    <cellStyle name="20% - Accent3 3 2 2 3" xfId="15724"/>
    <cellStyle name="20% - Accent3 3 2 3" xfId="2810"/>
    <cellStyle name="20% - Accent3 3 2 3 2" xfId="15725"/>
    <cellStyle name="20% - Accent3 3 2 3 2 2" xfId="15726"/>
    <cellStyle name="20% - Accent3 3 2 3 3" xfId="15727"/>
    <cellStyle name="20% - Accent3 3 2 4" xfId="15728"/>
    <cellStyle name="20% - Accent3 3 2 4 2" xfId="15729"/>
    <cellStyle name="20% - Accent3 3 2 5" xfId="15730"/>
    <cellStyle name="20% - Accent3 3 3" xfId="2811"/>
    <cellStyle name="20% - Accent3 3 3 2" xfId="2812"/>
    <cellStyle name="20% - Accent3 3 3 3" xfId="2813"/>
    <cellStyle name="20% - Accent3 3 4" xfId="2814"/>
    <cellStyle name="20% - Accent3 3 4 2" xfId="15731"/>
    <cellStyle name="20% - Accent3 3 4 2 2" xfId="15732"/>
    <cellStyle name="20% - Accent3 3 4 3" xfId="15733"/>
    <cellStyle name="20% - Accent3 3 5" xfId="2815"/>
    <cellStyle name="20% - Accent3 3 5 2" xfId="15734"/>
    <cellStyle name="20% - Accent3 3 6" xfId="15735"/>
    <cellStyle name="20% - Accent3 3 7" xfId="15736"/>
    <cellStyle name="20% - Accent3 4" xfId="2816"/>
    <cellStyle name="20% - Accent3 4 2" xfId="2817"/>
    <cellStyle name="20% - Accent3 4 2 2" xfId="15737"/>
    <cellStyle name="20% - Accent3 4 2 2 2" xfId="15738"/>
    <cellStyle name="20% - Accent3 4 2 2 2 2" xfId="15739"/>
    <cellStyle name="20% - Accent3 4 2 2 3" xfId="15740"/>
    <cellStyle name="20% - Accent3 4 2 3" xfId="15741"/>
    <cellStyle name="20% - Accent3 4 2 3 2" xfId="15742"/>
    <cellStyle name="20% - Accent3 4 2 3 2 2" xfId="15743"/>
    <cellStyle name="20% - Accent3 4 2 3 3" xfId="15744"/>
    <cellStyle name="20% - Accent3 4 2 4" xfId="15745"/>
    <cellStyle name="20% - Accent3 4 2 4 2" xfId="15746"/>
    <cellStyle name="20% - Accent3 4 2 5" xfId="15747"/>
    <cellStyle name="20% - Accent3 4 3" xfId="2818"/>
    <cellStyle name="20% - Accent3 4 3 2" xfId="15748"/>
    <cellStyle name="20% - Accent3 4 3 3" xfId="15749"/>
    <cellStyle name="20% - Accent3 4 4" xfId="15750"/>
    <cellStyle name="20% - Accent3 4 4 2" xfId="15751"/>
    <cellStyle name="20% - Accent3 4 4 2 2" xfId="15752"/>
    <cellStyle name="20% - Accent3 4 4 3" xfId="15753"/>
    <cellStyle name="20% - Accent3 4 5" xfId="15754"/>
    <cellStyle name="20% - Accent3 4 5 2" xfId="15755"/>
    <cellStyle name="20% - Accent3 4 6" xfId="15756"/>
    <cellStyle name="20% - Accent3 4 7" xfId="15757"/>
    <cellStyle name="20% - Accent3 5" xfId="2819"/>
    <cellStyle name="20% - Accent3 5 2" xfId="2820"/>
    <cellStyle name="20% - Accent3 5 3" xfId="2821"/>
    <cellStyle name="20% - Accent3 5 4" xfId="15758"/>
    <cellStyle name="20% - Accent3 6" xfId="2822"/>
    <cellStyle name="20% - Accent3 6 2" xfId="2823"/>
    <cellStyle name="20% - Accent3 6 3" xfId="2824"/>
    <cellStyle name="20% - Accent3 7" xfId="2825"/>
    <cellStyle name="20% - Accent3 7 2" xfId="15759"/>
    <cellStyle name="20% - Accent3 7 2 2" xfId="15760"/>
    <cellStyle name="20% - Accent3 7 3" xfId="15761"/>
    <cellStyle name="20% - Accent3 8" xfId="2826"/>
    <cellStyle name="20% - Accent3 8 2" xfId="15762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3"/>
    <cellStyle name="20% - Accent4 2 2 2 2 2 2" xfId="15764"/>
    <cellStyle name="20% - Accent4 2 2 2 2 3" xfId="15765"/>
    <cellStyle name="20% - Accent4 2 2 2 3" xfId="2833"/>
    <cellStyle name="20% - Accent4 2 2 2 3 2" xfId="15766"/>
    <cellStyle name="20% - Accent4 2 2 2 3 2 2" xfId="15767"/>
    <cellStyle name="20% - Accent4 2 2 2 3 3" xfId="15768"/>
    <cellStyle name="20% - Accent4 2 2 2 4" xfId="15769"/>
    <cellStyle name="20% - Accent4 2 2 2 4 2" xfId="15770"/>
    <cellStyle name="20% - Accent4 2 2 2 5" xfId="15771"/>
    <cellStyle name="20% - Accent4 2 2 3" xfId="2834"/>
    <cellStyle name="20% - Accent4 2 2 3 2" xfId="2835"/>
    <cellStyle name="20% - Accent4 2 2 3 2 2" xfId="15772"/>
    <cellStyle name="20% - Accent4 2 2 3 3" xfId="2836"/>
    <cellStyle name="20% - Accent4 2 2 4" xfId="2837"/>
    <cellStyle name="20% - Accent4 2 2 4 2" xfId="15773"/>
    <cellStyle name="20% - Accent4 2 2 4 2 2" xfId="15774"/>
    <cellStyle name="20% - Accent4 2 2 4 3" xfId="15775"/>
    <cellStyle name="20% - Accent4 2 2 5" xfId="2838"/>
    <cellStyle name="20% - Accent4 2 2 5 2" xfId="15776"/>
    <cellStyle name="20% - Accent4 2 2 6" xfId="15777"/>
    <cellStyle name="20% - Accent4 2 2 7" xfId="15778"/>
    <cellStyle name="20% - Accent4 2 3" xfId="2839"/>
    <cellStyle name="20% - Accent4 2 3 2" xfId="2840"/>
    <cellStyle name="20% - Accent4 2 3 2 2" xfId="2841"/>
    <cellStyle name="20% - Accent4 2 3 2 2 2" xfId="15779"/>
    <cellStyle name="20% - Accent4 2 3 2 3" xfId="2842"/>
    <cellStyle name="20% - Accent4 2 3 3" xfId="2843"/>
    <cellStyle name="20% - Accent4 2 3 3 2" xfId="2844"/>
    <cellStyle name="20% - Accent4 2 3 3 2 2" xfId="15780"/>
    <cellStyle name="20% - Accent4 2 3 3 3" xfId="2845"/>
    <cellStyle name="20% - Accent4 2 3 4" xfId="2846"/>
    <cellStyle name="20% - Accent4 2 3 4 2" xfId="15781"/>
    <cellStyle name="20% - Accent4 2 3 5" xfId="2847"/>
    <cellStyle name="20% - Accent4 2 3 6" xfId="15782"/>
    <cellStyle name="20% - Accent4 2 4" xfId="2848"/>
    <cellStyle name="20% - Accent4 2 4 2" xfId="2849"/>
    <cellStyle name="20% - Accent4 2 4 2 2" xfId="15783"/>
    <cellStyle name="20% - Accent4 2 4 3" xfId="2850"/>
    <cellStyle name="20% - Accent4 2 4 4" xfId="15784"/>
    <cellStyle name="20% - Accent4 2 5" xfId="2851"/>
    <cellStyle name="20% - Accent4 2 5 2" xfId="2852"/>
    <cellStyle name="20% - Accent4 2 5 2 2" xfId="15785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6"/>
    <cellStyle name="20% - Accent4 3" xfId="2859"/>
    <cellStyle name="20% - Accent4 3 2" xfId="2860"/>
    <cellStyle name="20% - Accent4 3 2 2" xfId="2861"/>
    <cellStyle name="20% - Accent4 3 2 2 2" xfId="15787"/>
    <cellStyle name="20% - Accent4 3 2 2 2 2" xfId="15788"/>
    <cellStyle name="20% - Accent4 3 2 2 3" xfId="15789"/>
    <cellStyle name="20% - Accent4 3 2 3" xfId="2862"/>
    <cellStyle name="20% - Accent4 3 2 3 2" xfId="15790"/>
    <cellStyle name="20% - Accent4 3 2 3 2 2" xfId="15791"/>
    <cellStyle name="20% - Accent4 3 2 3 3" xfId="15792"/>
    <cellStyle name="20% - Accent4 3 2 4" xfId="15793"/>
    <cellStyle name="20% - Accent4 3 2 4 2" xfId="15794"/>
    <cellStyle name="20% - Accent4 3 2 5" xfId="15795"/>
    <cellStyle name="20% - Accent4 3 3" xfId="2863"/>
    <cellStyle name="20% - Accent4 3 3 2" xfId="2864"/>
    <cellStyle name="20% - Accent4 3 3 3" xfId="2865"/>
    <cellStyle name="20% - Accent4 3 4" xfId="2866"/>
    <cellStyle name="20% - Accent4 3 4 2" xfId="15796"/>
    <cellStyle name="20% - Accent4 3 4 2 2" xfId="15797"/>
    <cellStyle name="20% - Accent4 3 4 3" xfId="15798"/>
    <cellStyle name="20% - Accent4 3 5" xfId="2867"/>
    <cellStyle name="20% - Accent4 3 5 2" xfId="15799"/>
    <cellStyle name="20% - Accent4 3 6" xfId="15800"/>
    <cellStyle name="20% - Accent4 3 7" xfId="15801"/>
    <cellStyle name="20% - Accent4 4" xfId="2868"/>
    <cellStyle name="20% - Accent4 4 2" xfId="2869"/>
    <cellStyle name="20% - Accent4 4 2 2" xfId="15802"/>
    <cellStyle name="20% - Accent4 4 2 2 2" xfId="15803"/>
    <cellStyle name="20% - Accent4 4 2 2 2 2" xfId="15804"/>
    <cellStyle name="20% - Accent4 4 2 2 3" xfId="15805"/>
    <cellStyle name="20% - Accent4 4 2 3" xfId="15806"/>
    <cellStyle name="20% - Accent4 4 2 3 2" xfId="15807"/>
    <cellStyle name="20% - Accent4 4 2 3 2 2" xfId="15808"/>
    <cellStyle name="20% - Accent4 4 2 3 3" xfId="15809"/>
    <cellStyle name="20% - Accent4 4 2 4" xfId="15810"/>
    <cellStyle name="20% - Accent4 4 2 4 2" xfId="15811"/>
    <cellStyle name="20% - Accent4 4 2 5" xfId="15812"/>
    <cellStyle name="20% - Accent4 4 3" xfId="2870"/>
    <cellStyle name="20% - Accent4 4 3 2" xfId="15813"/>
    <cellStyle name="20% - Accent4 4 3 3" xfId="15814"/>
    <cellStyle name="20% - Accent4 4 4" xfId="15815"/>
    <cellStyle name="20% - Accent4 4 4 2" xfId="15816"/>
    <cellStyle name="20% - Accent4 4 4 2 2" xfId="15817"/>
    <cellStyle name="20% - Accent4 4 4 3" xfId="15818"/>
    <cellStyle name="20% - Accent4 4 5" xfId="15819"/>
    <cellStyle name="20% - Accent4 4 5 2" xfId="15820"/>
    <cellStyle name="20% - Accent4 4 6" xfId="15821"/>
    <cellStyle name="20% - Accent4 4 7" xfId="15822"/>
    <cellStyle name="20% - Accent4 5" xfId="2871"/>
    <cellStyle name="20% - Accent4 5 2" xfId="2872"/>
    <cellStyle name="20% - Accent4 5 3" xfId="2873"/>
    <cellStyle name="20% - Accent4 5 4" xfId="15823"/>
    <cellStyle name="20% - Accent4 6" xfId="2874"/>
    <cellStyle name="20% - Accent4 6 2" xfId="2875"/>
    <cellStyle name="20% - Accent4 6 3" xfId="2876"/>
    <cellStyle name="20% - Accent4 7" xfId="2877"/>
    <cellStyle name="20% - Accent4 7 2" xfId="15824"/>
    <cellStyle name="20% - Accent4 7 2 2" xfId="15825"/>
    <cellStyle name="20% - Accent4 7 3" xfId="15826"/>
    <cellStyle name="20% - Accent4 8" xfId="2878"/>
    <cellStyle name="20% - Accent4 8 2" xfId="15827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8"/>
    <cellStyle name="20% - Accent5 2 2 2 2 2 2" xfId="15829"/>
    <cellStyle name="20% - Accent5 2 2 2 2 3" xfId="15830"/>
    <cellStyle name="20% - Accent5 2 2 2 3" xfId="2885"/>
    <cellStyle name="20% - Accent5 2 2 2 3 2" xfId="15831"/>
    <cellStyle name="20% - Accent5 2 2 2 3 2 2" xfId="15832"/>
    <cellStyle name="20% - Accent5 2 2 2 3 3" xfId="15833"/>
    <cellStyle name="20% - Accent5 2 2 2 4" xfId="15834"/>
    <cellStyle name="20% - Accent5 2 2 2 4 2" xfId="15835"/>
    <cellStyle name="20% - Accent5 2 2 2 5" xfId="15836"/>
    <cellStyle name="20% - Accent5 2 2 3" xfId="2886"/>
    <cellStyle name="20% - Accent5 2 2 3 2" xfId="2887"/>
    <cellStyle name="20% - Accent5 2 2 3 2 2" xfId="15837"/>
    <cellStyle name="20% - Accent5 2 2 3 3" xfId="2888"/>
    <cellStyle name="20% - Accent5 2 2 4" xfId="2889"/>
    <cellStyle name="20% - Accent5 2 2 4 2" xfId="15838"/>
    <cellStyle name="20% - Accent5 2 2 4 2 2" xfId="15839"/>
    <cellStyle name="20% - Accent5 2 2 4 3" xfId="15840"/>
    <cellStyle name="20% - Accent5 2 2 5" xfId="2890"/>
    <cellStyle name="20% - Accent5 2 2 5 2" xfId="15841"/>
    <cellStyle name="20% - Accent5 2 2 6" xfId="15842"/>
    <cellStyle name="20% - Accent5 2 2 7" xfId="15843"/>
    <cellStyle name="20% - Accent5 2 3" xfId="2891"/>
    <cellStyle name="20% - Accent5 2 3 2" xfId="2892"/>
    <cellStyle name="20% - Accent5 2 3 2 2" xfId="2893"/>
    <cellStyle name="20% - Accent5 2 3 2 2 2" xfId="15844"/>
    <cellStyle name="20% - Accent5 2 3 2 3" xfId="2894"/>
    <cellStyle name="20% - Accent5 2 3 3" xfId="2895"/>
    <cellStyle name="20% - Accent5 2 3 3 2" xfId="2896"/>
    <cellStyle name="20% - Accent5 2 3 3 2 2" xfId="15845"/>
    <cellStyle name="20% - Accent5 2 3 3 3" xfId="2897"/>
    <cellStyle name="20% - Accent5 2 3 4" xfId="2898"/>
    <cellStyle name="20% - Accent5 2 3 4 2" xfId="15846"/>
    <cellStyle name="20% - Accent5 2 3 5" xfId="2899"/>
    <cellStyle name="20% - Accent5 2 3 6" xfId="15847"/>
    <cellStyle name="20% - Accent5 2 4" xfId="2900"/>
    <cellStyle name="20% - Accent5 2 4 2" xfId="2901"/>
    <cellStyle name="20% - Accent5 2 4 2 2" xfId="15848"/>
    <cellStyle name="20% - Accent5 2 4 3" xfId="2902"/>
    <cellStyle name="20% - Accent5 2 4 4" xfId="15849"/>
    <cellStyle name="20% - Accent5 2 5" xfId="2903"/>
    <cellStyle name="20% - Accent5 2 5 2" xfId="2904"/>
    <cellStyle name="20% - Accent5 2 5 2 2" xfId="15850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1"/>
    <cellStyle name="20% - Accent5 3" xfId="2911"/>
    <cellStyle name="20% - Accent5 3 2" xfId="2912"/>
    <cellStyle name="20% - Accent5 3 2 2" xfId="2913"/>
    <cellStyle name="20% - Accent5 3 2 2 2" xfId="15852"/>
    <cellStyle name="20% - Accent5 3 2 2 2 2" xfId="15853"/>
    <cellStyle name="20% - Accent5 3 2 2 3" xfId="15854"/>
    <cellStyle name="20% - Accent5 3 2 3" xfId="2914"/>
    <cellStyle name="20% - Accent5 3 2 3 2" xfId="15855"/>
    <cellStyle name="20% - Accent5 3 2 3 2 2" xfId="15856"/>
    <cellStyle name="20% - Accent5 3 2 3 3" xfId="15857"/>
    <cellStyle name="20% - Accent5 3 2 4" xfId="15858"/>
    <cellStyle name="20% - Accent5 3 2 4 2" xfId="15859"/>
    <cellStyle name="20% - Accent5 3 2 5" xfId="15860"/>
    <cellStyle name="20% - Accent5 3 3" xfId="2915"/>
    <cellStyle name="20% - Accent5 3 3 2" xfId="2916"/>
    <cellStyle name="20% - Accent5 3 3 3" xfId="2917"/>
    <cellStyle name="20% - Accent5 3 4" xfId="2918"/>
    <cellStyle name="20% - Accent5 3 4 2" xfId="15861"/>
    <cellStyle name="20% - Accent5 3 4 2 2" xfId="15862"/>
    <cellStyle name="20% - Accent5 3 4 3" xfId="15863"/>
    <cellStyle name="20% - Accent5 3 5" xfId="2919"/>
    <cellStyle name="20% - Accent5 3 5 2" xfId="15864"/>
    <cellStyle name="20% - Accent5 3 6" xfId="15865"/>
    <cellStyle name="20% - Accent5 3 7" xfId="15866"/>
    <cellStyle name="20% - Accent5 4" xfId="2920"/>
    <cellStyle name="20% - Accent5 4 2" xfId="2921"/>
    <cellStyle name="20% - Accent5 4 2 2" xfId="15867"/>
    <cellStyle name="20% - Accent5 4 2 2 2" xfId="15868"/>
    <cellStyle name="20% - Accent5 4 2 2 2 2" xfId="15869"/>
    <cellStyle name="20% - Accent5 4 2 2 3" xfId="15870"/>
    <cellStyle name="20% - Accent5 4 2 3" xfId="15871"/>
    <cellStyle name="20% - Accent5 4 2 3 2" xfId="15872"/>
    <cellStyle name="20% - Accent5 4 2 3 2 2" xfId="15873"/>
    <cellStyle name="20% - Accent5 4 2 3 3" xfId="15874"/>
    <cellStyle name="20% - Accent5 4 2 4" xfId="15875"/>
    <cellStyle name="20% - Accent5 4 2 4 2" xfId="15876"/>
    <cellStyle name="20% - Accent5 4 2 5" xfId="15877"/>
    <cellStyle name="20% - Accent5 4 3" xfId="2922"/>
    <cellStyle name="20% - Accent5 4 3 2" xfId="15878"/>
    <cellStyle name="20% - Accent5 4 3 3" xfId="15879"/>
    <cellStyle name="20% - Accent5 4 4" xfId="15880"/>
    <cellStyle name="20% - Accent5 4 4 2" xfId="15881"/>
    <cellStyle name="20% - Accent5 4 4 2 2" xfId="15882"/>
    <cellStyle name="20% - Accent5 4 4 3" xfId="15883"/>
    <cellStyle name="20% - Accent5 4 5" xfId="15884"/>
    <cellStyle name="20% - Accent5 4 5 2" xfId="15885"/>
    <cellStyle name="20% - Accent5 4 6" xfId="15886"/>
    <cellStyle name="20% - Accent5 4 7" xfId="15887"/>
    <cellStyle name="20% - Accent5 5" xfId="2923"/>
    <cellStyle name="20% - Accent5 5 2" xfId="2924"/>
    <cellStyle name="20% - Accent5 5 3" xfId="2925"/>
    <cellStyle name="20% - Accent5 5 4" xfId="15888"/>
    <cellStyle name="20% - Accent5 6" xfId="2926"/>
    <cellStyle name="20% - Accent5 6 2" xfId="2927"/>
    <cellStyle name="20% - Accent5 6 3" xfId="2928"/>
    <cellStyle name="20% - Accent5 7" xfId="2929"/>
    <cellStyle name="20% - Accent5 7 2" xfId="15889"/>
    <cellStyle name="20% - Accent5 7 2 2" xfId="15890"/>
    <cellStyle name="20% - Accent5 7 3" xfId="15891"/>
    <cellStyle name="20% - Accent5 8" xfId="2930"/>
    <cellStyle name="20% - Accent5 8 2" xfId="15892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3"/>
    <cellStyle name="20% - Accent6 2 2 2 2 2 2" xfId="15894"/>
    <cellStyle name="20% - Accent6 2 2 2 2 3" xfId="15895"/>
    <cellStyle name="20% - Accent6 2 2 2 3" xfId="2937"/>
    <cellStyle name="20% - Accent6 2 2 2 3 2" xfId="15896"/>
    <cellStyle name="20% - Accent6 2 2 2 3 2 2" xfId="15897"/>
    <cellStyle name="20% - Accent6 2 2 2 3 3" xfId="15898"/>
    <cellStyle name="20% - Accent6 2 2 2 4" xfId="15899"/>
    <cellStyle name="20% - Accent6 2 2 2 4 2" xfId="15900"/>
    <cellStyle name="20% - Accent6 2 2 2 5" xfId="15901"/>
    <cellStyle name="20% - Accent6 2 2 3" xfId="2938"/>
    <cellStyle name="20% - Accent6 2 2 3 2" xfId="2939"/>
    <cellStyle name="20% - Accent6 2 2 3 2 2" xfId="15902"/>
    <cellStyle name="20% - Accent6 2 2 3 3" xfId="2940"/>
    <cellStyle name="20% - Accent6 2 2 4" xfId="2941"/>
    <cellStyle name="20% - Accent6 2 2 4 2" xfId="15903"/>
    <cellStyle name="20% - Accent6 2 2 4 2 2" xfId="15904"/>
    <cellStyle name="20% - Accent6 2 2 4 3" xfId="15905"/>
    <cellStyle name="20% - Accent6 2 2 5" xfId="2942"/>
    <cellStyle name="20% - Accent6 2 2 5 2" xfId="15906"/>
    <cellStyle name="20% - Accent6 2 2 6" xfId="15907"/>
    <cellStyle name="20% - Accent6 2 2 7" xfId="15908"/>
    <cellStyle name="20% - Accent6 2 3" xfId="2943"/>
    <cellStyle name="20% - Accent6 2 3 2" xfId="2944"/>
    <cellStyle name="20% - Accent6 2 3 2 2" xfId="2945"/>
    <cellStyle name="20% - Accent6 2 3 2 2 2" xfId="15909"/>
    <cellStyle name="20% - Accent6 2 3 2 3" xfId="2946"/>
    <cellStyle name="20% - Accent6 2 3 3" xfId="2947"/>
    <cellStyle name="20% - Accent6 2 3 3 2" xfId="2948"/>
    <cellStyle name="20% - Accent6 2 3 3 2 2" xfId="15910"/>
    <cellStyle name="20% - Accent6 2 3 3 3" xfId="2949"/>
    <cellStyle name="20% - Accent6 2 3 4" xfId="2950"/>
    <cellStyle name="20% - Accent6 2 3 4 2" xfId="15911"/>
    <cellStyle name="20% - Accent6 2 3 5" xfId="2951"/>
    <cellStyle name="20% - Accent6 2 3 6" xfId="15912"/>
    <cellStyle name="20% - Accent6 2 4" xfId="2952"/>
    <cellStyle name="20% - Accent6 2 4 2" xfId="2953"/>
    <cellStyle name="20% - Accent6 2 4 2 2" xfId="15913"/>
    <cellStyle name="20% - Accent6 2 4 3" xfId="2954"/>
    <cellStyle name="20% - Accent6 2 4 4" xfId="15914"/>
    <cellStyle name="20% - Accent6 2 5" xfId="2955"/>
    <cellStyle name="20% - Accent6 2 5 2" xfId="2956"/>
    <cellStyle name="20% - Accent6 2 5 2 2" xfId="15915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6"/>
    <cellStyle name="20% - Accent6 3 2 2 2 2" xfId="15917"/>
    <cellStyle name="20% - Accent6 3 2 2 3" xfId="15918"/>
    <cellStyle name="20% - Accent6 3 2 3" xfId="2966"/>
    <cellStyle name="20% - Accent6 3 2 3 2" xfId="15919"/>
    <cellStyle name="20% - Accent6 3 2 3 2 2" xfId="15920"/>
    <cellStyle name="20% - Accent6 3 2 3 3" xfId="15921"/>
    <cellStyle name="20% - Accent6 3 2 4" xfId="15922"/>
    <cellStyle name="20% - Accent6 3 2 4 2" xfId="15923"/>
    <cellStyle name="20% - Accent6 3 2 5" xfId="15924"/>
    <cellStyle name="20% - Accent6 3 3" xfId="2967"/>
    <cellStyle name="20% - Accent6 3 3 2" xfId="2968"/>
    <cellStyle name="20% - Accent6 3 3 3" xfId="2969"/>
    <cellStyle name="20% - Accent6 3 4" xfId="2970"/>
    <cellStyle name="20% - Accent6 3 4 2" xfId="15925"/>
    <cellStyle name="20% - Accent6 3 4 2 2" xfId="15926"/>
    <cellStyle name="20% - Accent6 3 4 3" xfId="15927"/>
    <cellStyle name="20% - Accent6 3 5" xfId="2971"/>
    <cellStyle name="20% - Accent6 3 5 2" xfId="15928"/>
    <cellStyle name="20% - Accent6 3 6" xfId="15929"/>
    <cellStyle name="20% - Accent6 3 7" xfId="15930"/>
    <cellStyle name="20% - Accent6 4" xfId="2972"/>
    <cellStyle name="20% - Accent6 4 2" xfId="2973"/>
    <cellStyle name="20% - Accent6 4 2 2" xfId="15931"/>
    <cellStyle name="20% - Accent6 4 2 2 2" xfId="15932"/>
    <cellStyle name="20% - Accent6 4 2 2 2 2" xfId="15933"/>
    <cellStyle name="20% - Accent6 4 2 2 3" xfId="15934"/>
    <cellStyle name="20% - Accent6 4 2 3" xfId="15935"/>
    <cellStyle name="20% - Accent6 4 2 3 2" xfId="15936"/>
    <cellStyle name="20% - Accent6 4 2 3 2 2" xfId="15937"/>
    <cellStyle name="20% - Accent6 4 2 3 3" xfId="15938"/>
    <cellStyle name="20% - Accent6 4 2 4" xfId="15939"/>
    <cellStyle name="20% - Accent6 4 2 4 2" xfId="15940"/>
    <cellStyle name="20% - Accent6 4 2 5" xfId="15941"/>
    <cellStyle name="20% - Accent6 4 3" xfId="2974"/>
    <cellStyle name="20% - Accent6 4 3 2" xfId="15942"/>
    <cellStyle name="20% - Accent6 4 3 3" xfId="15943"/>
    <cellStyle name="20% - Accent6 4 4" xfId="15944"/>
    <cellStyle name="20% - Accent6 4 4 2" xfId="15945"/>
    <cellStyle name="20% - Accent6 4 4 2 2" xfId="15946"/>
    <cellStyle name="20% - Accent6 4 4 3" xfId="15947"/>
    <cellStyle name="20% - Accent6 4 5" xfId="15948"/>
    <cellStyle name="20% - Accent6 4 5 2" xfId="15949"/>
    <cellStyle name="20% - Accent6 4 6" xfId="15950"/>
    <cellStyle name="20% - Accent6 4 7" xfId="15951"/>
    <cellStyle name="20% - Accent6 5" xfId="2975"/>
    <cellStyle name="20% - Accent6 5 2" xfId="2976"/>
    <cellStyle name="20% - Accent6 5 3" xfId="2977"/>
    <cellStyle name="20% - Accent6 5 4" xfId="15952"/>
    <cellStyle name="20% - Accent6 6" xfId="2978"/>
    <cellStyle name="20% - Accent6 6 2" xfId="2979"/>
    <cellStyle name="20% - Accent6 6 3" xfId="2980"/>
    <cellStyle name="20% - Accent6 7" xfId="2981"/>
    <cellStyle name="20% - Accent6 7 2" xfId="15953"/>
    <cellStyle name="20% - Accent6 7 2 2" xfId="15954"/>
    <cellStyle name="20% - Accent6 7 3" xfId="15955"/>
    <cellStyle name="20% - Accent6 8" xfId="2982"/>
    <cellStyle name="20% - Accent6 8 2" xfId="15956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7"/>
    <cellStyle name="20% - 輔色1 2 11" xfId="15958"/>
    <cellStyle name="20% - 輔色1 2 2" xfId="3256"/>
    <cellStyle name="20% - 輔色1 2 2 2" xfId="15959"/>
    <cellStyle name="20% - 輔色1 2 2 2 2" xfId="15960"/>
    <cellStyle name="20% - 輔色1 2 2 2 3" xfId="15961"/>
    <cellStyle name="20% - 輔色1 2 2 3" xfId="15962"/>
    <cellStyle name="20% - 輔色1 2 2 4" xfId="15963"/>
    <cellStyle name="20% - 輔色1 2 2 5" xfId="15964"/>
    <cellStyle name="20% - 輔色1 2 2 6" xfId="15965"/>
    <cellStyle name="20% - 輔色1 2 2 7" xfId="15966"/>
    <cellStyle name="20% - 輔色1 2 3" xfId="3257"/>
    <cellStyle name="20% - 輔色1 2 3 2" xfId="15967"/>
    <cellStyle name="20% - 輔色1 2 3 2 2" xfId="15968"/>
    <cellStyle name="20% - 輔色1 2 3 2 3" xfId="15969"/>
    <cellStyle name="20% - 輔色1 2 3 3" xfId="15970"/>
    <cellStyle name="20% - 輔色1 2 3 4" xfId="15971"/>
    <cellStyle name="20% - 輔色1 2 3 5" xfId="15972"/>
    <cellStyle name="20% - 輔色1 2 4" xfId="15973"/>
    <cellStyle name="20% - 輔色1 2 4 2" xfId="15974"/>
    <cellStyle name="20% - 輔色1 2 4 3" xfId="15975"/>
    <cellStyle name="20% - 輔色1 2 4 4" xfId="15976"/>
    <cellStyle name="20% - 輔色1 2 5" xfId="15977"/>
    <cellStyle name="20% - 輔色1 2 5 2" xfId="15978"/>
    <cellStyle name="20% - 輔色1 2 5 2 2" xfId="15979"/>
    <cellStyle name="20% - 輔色1 2 5 3" xfId="15980"/>
    <cellStyle name="20% - 輔色1 2 5 4" xfId="15981"/>
    <cellStyle name="20% - 輔色1 2 6" xfId="15982"/>
    <cellStyle name="20% - 輔色1 2 6 2" xfId="15983"/>
    <cellStyle name="20% - 輔色1 2 6 3" xfId="15984"/>
    <cellStyle name="20% - 輔色1 2 7" xfId="15985"/>
    <cellStyle name="20% - 輔色1 2 7 2" xfId="15986"/>
    <cellStyle name="20% - 輔色1 2 8" xfId="15987"/>
    <cellStyle name="20% - 輔色1 2 9" xfId="15988"/>
    <cellStyle name="20% - 輔色1 3" xfId="3258"/>
    <cellStyle name="20% - 輔色1 3 2" xfId="3259"/>
    <cellStyle name="20% - 輔色1 3 3" xfId="3260"/>
    <cellStyle name="20% - 輔色1 4" xfId="3261"/>
    <cellStyle name="20% - 輔色1 4 2" xfId="15989"/>
    <cellStyle name="20% - 輔色1 5" xfId="3262"/>
    <cellStyle name="20% - 輔色1 5 2" xfId="15990"/>
    <cellStyle name="20% - 輔色1 6" xfId="15991"/>
    <cellStyle name="20% - 輔色1 6 2" xfId="15992"/>
    <cellStyle name="20% - 輔色1 7" xfId="15993"/>
    <cellStyle name="20% - 輔色1 7 2" xfId="15994"/>
    <cellStyle name="20% - 輔色1 8" xfId="15995"/>
    <cellStyle name="20% - 輔色1 8 2" xfId="15996"/>
    <cellStyle name="20% - 輔色1 9" xfId="15997"/>
    <cellStyle name="20% - 輔色1 9 2" xfId="15998"/>
    <cellStyle name="20% - 輔色2" xfId="3263"/>
    <cellStyle name="20% - 輔色2 2" xfId="3264"/>
    <cellStyle name="20% - 輔色2 2 10" xfId="15999"/>
    <cellStyle name="20% - 輔色2 2 11" xfId="16000"/>
    <cellStyle name="20% - 輔色2 2 2" xfId="3265"/>
    <cellStyle name="20% - 輔色2 2 2 2" xfId="16001"/>
    <cellStyle name="20% - 輔色2 2 2 2 2" xfId="16002"/>
    <cellStyle name="20% - 輔色2 2 2 2 3" xfId="16003"/>
    <cellStyle name="20% - 輔色2 2 2 3" xfId="16004"/>
    <cellStyle name="20% - 輔色2 2 2 4" xfId="16005"/>
    <cellStyle name="20% - 輔色2 2 2 5" xfId="16006"/>
    <cellStyle name="20% - 輔色2 2 2 6" xfId="16007"/>
    <cellStyle name="20% - 輔色2 2 2 7" xfId="16008"/>
    <cellStyle name="20% - 輔色2 2 3" xfId="3266"/>
    <cellStyle name="20% - 輔色2 2 3 2" xfId="16009"/>
    <cellStyle name="20% - 輔色2 2 3 2 2" xfId="16010"/>
    <cellStyle name="20% - 輔色2 2 3 2 3" xfId="16011"/>
    <cellStyle name="20% - 輔色2 2 3 3" xfId="16012"/>
    <cellStyle name="20% - 輔色2 2 3 4" xfId="16013"/>
    <cellStyle name="20% - 輔色2 2 3 5" xfId="16014"/>
    <cellStyle name="20% - 輔色2 2 4" xfId="16015"/>
    <cellStyle name="20% - 輔色2 2 4 2" xfId="16016"/>
    <cellStyle name="20% - 輔色2 2 4 3" xfId="16017"/>
    <cellStyle name="20% - 輔色2 2 4 4" xfId="16018"/>
    <cellStyle name="20% - 輔色2 2 5" xfId="16019"/>
    <cellStyle name="20% - 輔色2 2 5 2" xfId="16020"/>
    <cellStyle name="20% - 輔色2 2 5 2 2" xfId="16021"/>
    <cellStyle name="20% - 輔色2 2 5 3" xfId="16022"/>
    <cellStyle name="20% - 輔色2 2 5 4" xfId="16023"/>
    <cellStyle name="20% - 輔色2 2 6" xfId="16024"/>
    <cellStyle name="20% - 輔色2 2 6 2" xfId="16025"/>
    <cellStyle name="20% - 輔色2 2 6 3" xfId="16026"/>
    <cellStyle name="20% - 輔色2 2 7" xfId="16027"/>
    <cellStyle name="20% - 輔色2 2 7 2" xfId="16028"/>
    <cellStyle name="20% - 輔色2 2 8" xfId="16029"/>
    <cellStyle name="20% - 輔色2 2 9" xfId="16030"/>
    <cellStyle name="20% - 輔色2 3" xfId="3267"/>
    <cellStyle name="20% - 輔色2 3 2" xfId="3268"/>
    <cellStyle name="20% - 輔色2 3 3" xfId="3269"/>
    <cellStyle name="20% - 輔色2 4" xfId="3270"/>
    <cellStyle name="20% - 輔色2 4 2" xfId="16031"/>
    <cellStyle name="20% - 輔色2 5" xfId="3271"/>
    <cellStyle name="20% - 輔色2 5 2" xfId="16032"/>
    <cellStyle name="20% - 輔色2 6" xfId="16033"/>
    <cellStyle name="20% - 輔色2 6 2" xfId="16034"/>
    <cellStyle name="20% - 輔色2 7" xfId="16035"/>
    <cellStyle name="20% - 輔色2 7 2" xfId="16036"/>
    <cellStyle name="20% - 輔色2 8" xfId="16037"/>
    <cellStyle name="20% - 輔色2 8 2" xfId="16038"/>
    <cellStyle name="20% - 輔色2 9" xfId="16039"/>
    <cellStyle name="20% - 輔色2 9 2" xfId="16040"/>
    <cellStyle name="20% - 輔色3" xfId="3272"/>
    <cellStyle name="20% - 輔色3 2" xfId="3273"/>
    <cellStyle name="20% - 輔色3 2 10" xfId="16041"/>
    <cellStyle name="20% - 輔色3 2 11" xfId="16042"/>
    <cellStyle name="20% - 輔色3 2 2" xfId="3274"/>
    <cellStyle name="20% - 輔色3 2 2 2" xfId="16043"/>
    <cellStyle name="20% - 輔色3 2 2 2 2" xfId="16044"/>
    <cellStyle name="20% - 輔色3 2 2 2 3" xfId="16045"/>
    <cellStyle name="20% - 輔色3 2 2 3" xfId="16046"/>
    <cellStyle name="20% - 輔色3 2 2 4" xfId="16047"/>
    <cellStyle name="20% - 輔色3 2 2 5" xfId="16048"/>
    <cellStyle name="20% - 輔色3 2 2 6" xfId="16049"/>
    <cellStyle name="20% - 輔色3 2 2 7" xfId="16050"/>
    <cellStyle name="20% - 輔色3 2 3" xfId="3275"/>
    <cellStyle name="20% - 輔色3 2 3 2" xfId="16051"/>
    <cellStyle name="20% - 輔色3 2 3 2 2" xfId="16052"/>
    <cellStyle name="20% - 輔色3 2 3 2 3" xfId="16053"/>
    <cellStyle name="20% - 輔色3 2 3 3" xfId="16054"/>
    <cellStyle name="20% - 輔色3 2 3 4" xfId="16055"/>
    <cellStyle name="20% - 輔色3 2 3 5" xfId="16056"/>
    <cellStyle name="20% - 輔色3 2 4" xfId="16057"/>
    <cellStyle name="20% - 輔色3 2 4 2" xfId="16058"/>
    <cellStyle name="20% - 輔色3 2 4 3" xfId="16059"/>
    <cellStyle name="20% - 輔色3 2 4 4" xfId="16060"/>
    <cellStyle name="20% - 輔色3 2 5" xfId="16061"/>
    <cellStyle name="20% - 輔色3 2 5 2" xfId="16062"/>
    <cellStyle name="20% - 輔色3 2 5 2 2" xfId="16063"/>
    <cellStyle name="20% - 輔色3 2 5 3" xfId="16064"/>
    <cellStyle name="20% - 輔色3 2 5 4" xfId="16065"/>
    <cellStyle name="20% - 輔色3 2 6" xfId="16066"/>
    <cellStyle name="20% - 輔色3 2 6 2" xfId="16067"/>
    <cellStyle name="20% - 輔色3 2 6 3" xfId="16068"/>
    <cellStyle name="20% - 輔色3 2 7" xfId="16069"/>
    <cellStyle name="20% - 輔色3 2 7 2" xfId="16070"/>
    <cellStyle name="20% - 輔色3 2 8" xfId="16071"/>
    <cellStyle name="20% - 輔色3 2 9" xfId="16072"/>
    <cellStyle name="20% - 輔色3 3" xfId="3276"/>
    <cellStyle name="20% - 輔色3 3 2" xfId="3277"/>
    <cellStyle name="20% - 輔色3 3 3" xfId="3278"/>
    <cellStyle name="20% - 輔色3 4" xfId="3279"/>
    <cellStyle name="20% - 輔色3 4 2" xfId="16073"/>
    <cellStyle name="20% - 輔色3 5" xfId="3280"/>
    <cellStyle name="20% - 輔色3 5 2" xfId="16074"/>
    <cellStyle name="20% - 輔色3 6" xfId="16075"/>
    <cellStyle name="20% - 輔色3 6 2" xfId="16076"/>
    <cellStyle name="20% - 輔色3 7" xfId="16077"/>
    <cellStyle name="20% - 輔色3 7 2" xfId="16078"/>
    <cellStyle name="20% - 輔色3 8" xfId="16079"/>
    <cellStyle name="20% - 輔色3 8 2" xfId="16080"/>
    <cellStyle name="20% - 輔色3 9" xfId="16081"/>
    <cellStyle name="20% - 輔色3 9 2" xfId="16082"/>
    <cellStyle name="20% - 輔色4" xfId="3281"/>
    <cellStyle name="20% - 輔色4 2" xfId="3282"/>
    <cellStyle name="20% - 輔色4 2 10" xfId="16083"/>
    <cellStyle name="20% - 輔色4 2 11" xfId="16084"/>
    <cellStyle name="20% - 輔色4 2 2" xfId="3283"/>
    <cellStyle name="20% - 輔色4 2 2 2" xfId="16085"/>
    <cellStyle name="20% - 輔色4 2 2 2 2" xfId="16086"/>
    <cellStyle name="20% - 輔色4 2 2 2 3" xfId="16087"/>
    <cellStyle name="20% - 輔色4 2 2 3" xfId="16088"/>
    <cellStyle name="20% - 輔色4 2 2 4" xfId="16089"/>
    <cellStyle name="20% - 輔色4 2 2 5" xfId="16090"/>
    <cellStyle name="20% - 輔色4 2 2 6" xfId="16091"/>
    <cellStyle name="20% - 輔色4 2 2 7" xfId="16092"/>
    <cellStyle name="20% - 輔色4 2 3" xfId="3284"/>
    <cellStyle name="20% - 輔色4 2 3 2" xfId="16093"/>
    <cellStyle name="20% - 輔色4 2 3 2 2" xfId="16094"/>
    <cellStyle name="20% - 輔色4 2 3 2 3" xfId="16095"/>
    <cellStyle name="20% - 輔色4 2 3 3" xfId="16096"/>
    <cellStyle name="20% - 輔色4 2 3 4" xfId="16097"/>
    <cellStyle name="20% - 輔色4 2 3 5" xfId="16098"/>
    <cellStyle name="20% - 輔色4 2 4" xfId="16099"/>
    <cellStyle name="20% - 輔色4 2 4 2" xfId="16100"/>
    <cellStyle name="20% - 輔色4 2 4 3" xfId="16101"/>
    <cellStyle name="20% - 輔色4 2 4 4" xfId="16102"/>
    <cellStyle name="20% - 輔色4 2 5" xfId="16103"/>
    <cellStyle name="20% - 輔色4 2 5 2" xfId="16104"/>
    <cellStyle name="20% - 輔色4 2 5 2 2" xfId="16105"/>
    <cellStyle name="20% - 輔色4 2 5 3" xfId="16106"/>
    <cellStyle name="20% - 輔色4 2 5 4" xfId="16107"/>
    <cellStyle name="20% - 輔色4 2 6" xfId="16108"/>
    <cellStyle name="20% - 輔色4 2 6 2" xfId="16109"/>
    <cellStyle name="20% - 輔色4 2 6 3" xfId="16110"/>
    <cellStyle name="20% - 輔色4 2 7" xfId="16111"/>
    <cellStyle name="20% - 輔色4 2 7 2" xfId="16112"/>
    <cellStyle name="20% - 輔色4 2 8" xfId="16113"/>
    <cellStyle name="20% - 輔色4 2 9" xfId="16114"/>
    <cellStyle name="20% - 輔色4 3" xfId="3285"/>
    <cellStyle name="20% - 輔色4 3 2" xfId="3286"/>
    <cellStyle name="20% - 輔色4 3 3" xfId="3287"/>
    <cellStyle name="20% - 輔色4 4" xfId="3288"/>
    <cellStyle name="20% - 輔色4 4 2" xfId="16115"/>
    <cellStyle name="20% - 輔色4 5" xfId="3289"/>
    <cellStyle name="20% - 輔色4 5 2" xfId="16116"/>
    <cellStyle name="20% - 輔色4 6" xfId="16117"/>
    <cellStyle name="20% - 輔色4 6 2" xfId="16118"/>
    <cellStyle name="20% - 輔色4 7" xfId="16119"/>
    <cellStyle name="20% - 輔色4 7 2" xfId="16120"/>
    <cellStyle name="20% - 輔色4 8" xfId="16121"/>
    <cellStyle name="20% - 輔色4 8 2" xfId="16122"/>
    <cellStyle name="20% - 輔色4 9" xfId="16123"/>
    <cellStyle name="20% - 輔色4 9 2" xfId="16124"/>
    <cellStyle name="20% - 輔色5" xfId="3290"/>
    <cellStyle name="20% - 輔色5 2" xfId="3291"/>
    <cellStyle name="20% - 輔色5 2 2" xfId="3292"/>
    <cellStyle name="20% - 輔色5 2 2 2" xfId="16125"/>
    <cellStyle name="20% - 輔色5 2 2 2 2" xfId="16126"/>
    <cellStyle name="20% - 輔色5 2 2 2 3" xfId="16127"/>
    <cellStyle name="20% - 輔色5 2 2 3" xfId="16128"/>
    <cellStyle name="20% - 輔色5 2 2 4" xfId="16129"/>
    <cellStyle name="20% - 輔色5 2 2 5" xfId="16130"/>
    <cellStyle name="20% - 輔色5 2 3" xfId="3293"/>
    <cellStyle name="20% - 輔色5 2 3 2" xfId="16131"/>
    <cellStyle name="20% - 輔色5 2 3 2 2" xfId="16132"/>
    <cellStyle name="20% - 輔色5 2 3 2 3" xfId="16133"/>
    <cellStyle name="20% - 輔色5 2 3 3" xfId="16134"/>
    <cellStyle name="20% - 輔色5 2 3 4" xfId="16135"/>
    <cellStyle name="20% - 輔色5 2 3 5" xfId="16136"/>
    <cellStyle name="20% - 輔色5 2 4" xfId="16137"/>
    <cellStyle name="20% - 輔色5 2 4 2" xfId="16138"/>
    <cellStyle name="20% - 輔色5 2 4 3" xfId="16139"/>
    <cellStyle name="20% - 輔色5 2 4 4" xfId="16140"/>
    <cellStyle name="20% - 輔色5 2 5" xfId="16141"/>
    <cellStyle name="20% - 輔色5 2 5 2" xfId="16142"/>
    <cellStyle name="20% - 輔色5 2 5 2 2" xfId="16143"/>
    <cellStyle name="20% - 輔色5 2 5 3" xfId="16144"/>
    <cellStyle name="20% - 輔色5 2 5 4" xfId="16145"/>
    <cellStyle name="20% - 輔色5 2 6" xfId="16146"/>
    <cellStyle name="20% - 輔色5 2 6 2" xfId="16147"/>
    <cellStyle name="20% - 輔色5 2 6 3" xfId="16148"/>
    <cellStyle name="20% - 輔色5 2 7" xfId="16149"/>
    <cellStyle name="20% - 輔色5 2 7 2" xfId="16150"/>
    <cellStyle name="20% - 輔色5 2 8" xfId="16151"/>
    <cellStyle name="20% - 輔色5 2 9" xfId="16152"/>
    <cellStyle name="20% - 輔色5 3" xfId="3294"/>
    <cellStyle name="20% - 輔色5 3 2" xfId="3295"/>
    <cellStyle name="20% - 輔色5 3 3" xfId="3296"/>
    <cellStyle name="20% - 輔色5 4" xfId="3297"/>
    <cellStyle name="20% - 輔色5 4 2" xfId="16153"/>
    <cellStyle name="20% - 輔色5 5" xfId="3298"/>
    <cellStyle name="20% - 輔色5 5 2" xfId="16154"/>
    <cellStyle name="20% - 輔色5 6" xfId="16155"/>
    <cellStyle name="20% - 輔色5 6 2" xfId="16156"/>
    <cellStyle name="20% - 輔色5 7" xfId="16157"/>
    <cellStyle name="20% - 輔色5 7 2" xfId="16158"/>
    <cellStyle name="20% - 輔色5 8" xfId="16159"/>
    <cellStyle name="20% - 輔色5 8 2" xfId="16160"/>
    <cellStyle name="20% - 輔色5 9" xfId="16161"/>
    <cellStyle name="20% - 輔色5 9 2" xfId="16162"/>
    <cellStyle name="20% - 輔色6" xfId="3299"/>
    <cellStyle name="20% - 輔色6 2" xfId="3300"/>
    <cellStyle name="20% - 輔色6 2 10" xfId="16163"/>
    <cellStyle name="20% - 輔色6 2 11" xfId="16164"/>
    <cellStyle name="20% - 輔色6 2 2" xfId="3301"/>
    <cellStyle name="20% - 輔色6 2 2 2" xfId="16165"/>
    <cellStyle name="20% - 輔色6 2 2 2 2" xfId="16166"/>
    <cellStyle name="20% - 輔色6 2 2 2 3" xfId="16167"/>
    <cellStyle name="20% - 輔色6 2 2 3" xfId="16168"/>
    <cellStyle name="20% - 輔色6 2 2 4" xfId="16169"/>
    <cellStyle name="20% - 輔色6 2 2 5" xfId="16170"/>
    <cellStyle name="20% - 輔色6 2 2 6" xfId="16171"/>
    <cellStyle name="20% - 輔色6 2 2 7" xfId="16172"/>
    <cellStyle name="20% - 輔色6 2 3" xfId="3302"/>
    <cellStyle name="20% - 輔色6 2 3 2" xfId="16173"/>
    <cellStyle name="20% - 輔色6 2 3 2 2" xfId="16174"/>
    <cellStyle name="20% - 輔色6 2 3 2 3" xfId="16175"/>
    <cellStyle name="20% - 輔色6 2 3 3" xfId="16176"/>
    <cellStyle name="20% - 輔色6 2 3 4" xfId="16177"/>
    <cellStyle name="20% - 輔色6 2 3 5" xfId="16178"/>
    <cellStyle name="20% - 輔色6 2 4" xfId="16179"/>
    <cellStyle name="20% - 輔色6 2 4 2" xfId="16180"/>
    <cellStyle name="20% - 輔色6 2 4 3" xfId="16181"/>
    <cellStyle name="20% - 輔色6 2 4 4" xfId="16182"/>
    <cellStyle name="20% - 輔色6 2 5" xfId="16183"/>
    <cellStyle name="20% - 輔色6 2 5 2" xfId="16184"/>
    <cellStyle name="20% - 輔色6 2 5 2 2" xfId="16185"/>
    <cellStyle name="20% - 輔色6 2 5 3" xfId="16186"/>
    <cellStyle name="20% - 輔色6 2 5 4" xfId="16187"/>
    <cellStyle name="20% - 輔色6 2 6" xfId="16188"/>
    <cellStyle name="20% - 輔色6 2 6 2" xfId="16189"/>
    <cellStyle name="20% - 輔色6 2 6 3" xfId="16190"/>
    <cellStyle name="20% - 輔色6 2 7" xfId="16191"/>
    <cellStyle name="20% - 輔色6 2 7 2" xfId="16192"/>
    <cellStyle name="20% - 輔色6 2 8" xfId="16193"/>
    <cellStyle name="20% - 輔色6 2 9" xfId="16194"/>
    <cellStyle name="20% - 輔色6 3" xfId="3303"/>
    <cellStyle name="20% - 輔色6 3 2" xfId="3304"/>
    <cellStyle name="20% - 輔色6 3 3" xfId="3305"/>
    <cellStyle name="20% - 輔色6 4" xfId="3306"/>
    <cellStyle name="20% - 輔色6 4 2" xfId="16195"/>
    <cellStyle name="20% - 輔色6 5" xfId="3307"/>
    <cellStyle name="20% - 輔色6 5 2" xfId="16196"/>
    <cellStyle name="20% - 輔色6 6" xfId="16197"/>
    <cellStyle name="20% - 輔色6 6 2" xfId="16198"/>
    <cellStyle name="20% - 輔色6 7" xfId="16199"/>
    <cellStyle name="20% - 輔色6 7 2" xfId="16200"/>
    <cellStyle name="20% - 輔色6 8" xfId="16201"/>
    <cellStyle name="20% - 輔色6 8 2" xfId="16202"/>
    <cellStyle name="20% - 輔色6 9" xfId="16203"/>
    <cellStyle name="20% - 輔色6 9 2" xfId="16204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8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79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0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1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2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3"/>
    <cellStyle name="20% - 着色 1 2" xfId="16205"/>
    <cellStyle name="20% - 着色 1 2 2" xfId="16206"/>
    <cellStyle name="20% - 着色 1 2 2 2" xfId="16207"/>
    <cellStyle name="20% - 着色 1 2 3" xfId="16208"/>
    <cellStyle name="20% - 着色 2 2" xfId="16209"/>
    <cellStyle name="20% - 着色 2 2 2" xfId="16210"/>
    <cellStyle name="20% - 着色 2 2 2 2" xfId="16211"/>
    <cellStyle name="20% - 着色 2 2 3" xfId="16212"/>
    <cellStyle name="20% - 着色 3 2" xfId="16213"/>
    <cellStyle name="20% - 着色 3 2 2" xfId="16214"/>
    <cellStyle name="20% - 着色 3 2 2 2" xfId="16215"/>
    <cellStyle name="20% - 着色 3 2 3" xfId="16216"/>
    <cellStyle name="20% - 着色 4 2" xfId="16217"/>
    <cellStyle name="20% - 着色 4 2 2" xfId="16218"/>
    <cellStyle name="20% - 着色 4 2 2 2" xfId="16219"/>
    <cellStyle name="20% - 着色 4 2 3" xfId="16220"/>
    <cellStyle name="20% - 着色 5 2" xfId="16221"/>
    <cellStyle name="20% - 着色 5 2 2" xfId="16222"/>
    <cellStyle name="20% - 着色 5 2 2 2" xfId="16223"/>
    <cellStyle name="20% - 着色 5 2 3" xfId="16224"/>
    <cellStyle name="20% - 着色 6 2" xfId="16225"/>
    <cellStyle name="20% - 着色 6 2 2" xfId="16226"/>
    <cellStyle name="20% - 着色 6 2 2 2" xfId="16227"/>
    <cellStyle name="20% - 着色 6 2 3" xfId="16228"/>
    <cellStyle name="3232" xfId="16229"/>
    <cellStyle name="3232 2" xfId="16230"/>
    <cellStyle name="3232 5 2" xfId="16231"/>
    <cellStyle name="3232 5 2 2" xfId="16232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3"/>
    <cellStyle name="40% - Accent1 2 2 2 2 2 2" xfId="16234"/>
    <cellStyle name="40% - Accent1 2 2 2 2 3" xfId="16235"/>
    <cellStyle name="40% - Accent1 2 2 2 3" xfId="3499"/>
    <cellStyle name="40% - Accent1 2 2 2 3 2" xfId="16236"/>
    <cellStyle name="40% - Accent1 2 2 2 3 2 2" xfId="16237"/>
    <cellStyle name="40% - Accent1 2 2 2 3 3" xfId="16238"/>
    <cellStyle name="40% - Accent1 2 2 2 4" xfId="16239"/>
    <cellStyle name="40% - Accent1 2 2 2 4 2" xfId="16240"/>
    <cellStyle name="40% - Accent1 2 2 2 5" xfId="16241"/>
    <cellStyle name="40% - Accent1 2 2 3" xfId="3500"/>
    <cellStyle name="40% - Accent1 2 2 3 2" xfId="3501"/>
    <cellStyle name="40% - Accent1 2 2 3 2 2" xfId="16242"/>
    <cellStyle name="40% - Accent1 2 2 3 3" xfId="3502"/>
    <cellStyle name="40% - Accent1 2 2 4" xfId="3503"/>
    <cellStyle name="40% - Accent1 2 2 4 2" xfId="16243"/>
    <cellStyle name="40% - Accent1 2 2 4 2 2" xfId="16244"/>
    <cellStyle name="40% - Accent1 2 2 4 3" xfId="16245"/>
    <cellStyle name="40% - Accent1 2 2 5" xfId="3504"/>
    <cellStyle name="40% - Accent1 2 2 5 2" xfId="16246"/>
    <cellStyle name="40% - Accent1 2 2 6" xfId="16247"/>
    <cellStyle name="40% - Accent1 2 2 7" xfId="16248"/>
    <cellStyle name="40% - Accent1 2 3" xfId="3505"/>
    <cellStyle name="40% - Accent1 2 3 2" xfId="3506"/>
    <cellStyle name="40% - Accent1 2 3 2 2" xfId="3507"/>
    <cellStyle name="40% - Accent1 2 3 2 2 2" xfId="16249"/>
    <cellStyle name="40% - Accent1 2 3 2 3" xfId="3508"/>
    <cellStyle name="40% - Accent1 2 3 3" xfId="3509"/>
    <cellStyle name="40% - Accent1 2 3 3 2" xfId="3510"/>
    <cellStyle name="40% - Accent1 2 3 3 2 2" xfId="16250"/>
    <cellStyle name="40% - Accent1 2 3 3 3" xfId="3511"/>
    <cellStyle name="40% - Accent1 2 3 4" xfId="3512"/>
    <cellStyle name="40% - Accent1 2 3 4 2" xfId="16251"/>
    <cellStyle name="40% - Accent1 2 3 5" xfId="3513"/>
    <cellStyle name="40% - Accent1 2 3 6" xfId="16252"/>
    <cellStyle name="40% - Accent1 2 4" xfId="3514"/>
    <cellStyle name="40% - Accent1 2 4 2" xfId="3515"/>
    <cellStyle name="40% - Accent1 2 4 2 2" xfId="16253"/>
    <cellStyle name="40% - Accent1 2 4 3" xfId="3516"/>
    <cellStyle name="40% - Accent1 2 4 4" xfId="16254"/>
    <cellStyle name="40% - Accent1 2 5" xfId="3517"/>
    <cellStyle name="40% - Accent1 2 5 2" xfId="3518"/>
    <cellStyle name="40% - Accent1 2 5 2 2" xfId="16255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6"/>
    <cellStyle name="40% - Accent1 3" xfId="3525"/>
    <cellStyle name="40% - Accent1 3 2" xfId="3526"/>
    <cellStyle name="40% - Accent1 3 2 2" xfId="3527"/>
    <cellStyle name="40% - Accent1 3 2 2 2" xfId="16257"/>
    <cellStyle name="40% - Accent1 3 2 2 2 2" xfId="16258"/>
    <cellStyle name="40% - Accent1 3 2 2 3" xfId="16259"/>
    <cellStyle name="40% - Accent1 3 2 3" xfId="3528"/>
    <cellStyle name="40% - Accent1 3 2 3 2" xfId="16260"/>
    <cellStyle name="40% - Accent1 3 2 3 2 2" xfId="16261"/>
    <cellStyle name="40% - Accent1 3 2 3 3" xfId="16262"/>
    <cellStyle name="40% - Accent1 3 2 4" xfId="16263"/>
    <cellStyle name="40% - Accent1 3 2 4 2" xfId="16264"/>
    <cellStyle name="40% - Accent1 3 2 5" xfId="16265"/>
    <cellStyle name="40% - Accent1 3 3" xfId="3529"/>
    <cellStyle name="40% - Accent1 3 3 2" xfId="3530"/>
    <cellStyle name="40% - Accent1 3 3 3" xfId="3531"/>
    <cellStyle name="40% - Accent1 3 4" xfId="3532"/>
    <cellStyle name="40% - Accent1 3 4 2" xfId="16266"/>
    <cellStyle name="40% - Accent1 3 4 2 2" xfId="16267"/>
    <cellStyle name="40% - Accent1 3 4 3" xfId="16268"/>
    <cellStyle name="40% - Accent1 3 5" xfId="3533"/>
    <cellStyle name="40% - Accent1 3 5 2" xfId="16269"/>
    <cellStyle name="40% - Accent1 3 6" xfId="16270"/>
    <cellStyle name="40% - Accent1 3 7" xfId="16271"/>
    <cellStyle name="40% - Accent1 4" xfId="3534"/>
    <cellStyle name="40% - Accent1 4 2" xfId="3535"/>
    <cellStyle name="40% - Accent1 4 2 2" xfId="16272"/>
    <cellStyle name="40% - Accent1 4 2 2 2" xfId="16273"/>
    <cellStyle name="40% - Accent1 4 2 2 2 2" xfId="16274"/>
    <cellStyle name="40% - Accent1 4 2 2 3" xfId="16275"/>
    <cellStyle name="40% - Accent1 4 2 3" xfId="16276"/>
    <cellStyle name="40% - Accent1 4 2 3 2" xfId="16277"/>
    <cellStyle name="40% - Accent1 4 2 3 2 2" xfId="16278"/>
    <cellStyle name="40% - Accent1 4 2 3 3" xfId="16279"/>
    <cellStyle name="40% - Accent1 4 2 4" xfId="16280"/>
    <cellStyle name="40% - Accent1 4 2 4 2" xfId="16281"/>
    <cellStyle name="40% - Accent1 4 2 5" xfId="16282"/>
    <cellStyle name="40% - Accent1 4 3" xfId="3536"/>
    <cellStyle name="40% - Accent1 4 3 2" xfId="16283"/>
    <cellStyle name="40% - Accent1 4 3 3" xfId="16284"/>
    <cellStyle name="40% - Accent1 4 4" xfId="16285"/>
    <cellStyle name="40% - Accent1 4 4 2" xfId="16286"/>
    <cellStyle name="40% - Accent1 4 4 2 2" xfId="16287"/>
    <cellStyle name="40% - Accent1 4 4 3" xfId="16288"/>
    <cellStyle name="40% - Accent1 4 5" xfId="16289"/>
    <cellStyle name="40% - Accent1 4 5 2" xfId="16290"/>
    <cellStyle name="40% - Accent1 4 6" xfId="16291"/>
    <cellStyle name="40% - Accent1 4 7" xfId="16292"/>
    <cellStyle name="40% - Accent1 5" xfId="3537"/>
    <cellStyle name="40% - Accent1 5 2" xfId="3538"/>
    <cellStyle name="40% - Accent1 5 3" xfId="3539"/>
    <cellStyle name="40% - Accent1 5 4" xfId="16293"/>
    <cellStyle name="40% - Accent1 6" xfId="3540"/>
    <cellStyle name="40% - Accent1 6 2" xfId="3541"/>
    <cellStyle name="40% - Accent1 6 3" xfId="3542"/>
    <cellStyle name="40% - Accent1 7" xfId="3543"/>
    <cellStyle name="40% - Accent1 7 2" xfId="16294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5"/>
    <cellStyle name="40% - Accent2 2 2 2 2 2 2" xfId="16296"/>
    <cellStyle name="40% - Accent2 2 2 2 2 3" xfId="16297"/>
    <cellStyle name="40% - Accent2 2 2 2 3" xfId="3551"/>
    <cellStyle name="40% - Accent2 2 2 2 3 2" xfId="16298"/>
    <cellStyle name="40% - Accent2 2 2 2 3 2 2" xfId="16299"/>
    <cellStyle name="40% - Accent2 2 2 2 3 3" xfId="16300"/>
    <cellStyle name="40% - Accent2 2 2 2 4" xfId="16301"/>
    <cellStyle name="40% - Accent2 2 2 2 4 2" xfId="16302"/>
    <cellStyle name="40% - Accent2 2 2 2 5" xfId="16303"/>
    <cellStyle name="40% - Accent2 2 2 3" xfId="3552"/>
    <cellStyle name="40% - Accent2 2 2 3 2" xfId="3553"/>
    <cellStyle name="40% - Accent2 2 2 3 2 2" xfId="16304"/>
    <cellStyle name="40% - Accent2 2 2 3 3" xfId="3554"/>
    <cellStyle name="40% - Accent2 2 2 4" xfId="3555"/>
    <cellStyle name="40% - Accent2 2 2 4 2" xfId="16305"/>
    <cellStyle name="40% - Accent2 2 2 4 2 2" xfId="16306"/>
    <cellStyle name="40% - Accent2 2 2 4 3" xfId="16307"/>
    <cellStyle name="40% - Accent2 2 2 5" xfId="3556"/>
    <cellStyle name="40% - Accent2 2 2 5 2" xfId="16308"/>
    <cellStyle name="40% - Accent2 2 2 6" xfId="16309"/>
    <cellStyle name="40% - Accent2 2 2 7" xfId="16310"/>
    <cellStyle name="40% - Accent2 2 3" xfId="3557"/>
    <cellStyle name="40% - Accent2 2 3 2" xfId="3558"/>
    <cellStyle name="40% - Accent2 2 3 2 2" xfId="3559"/>
    <cellStyle name="40% - Accent2 2 3 2 2 2" xfId="16311"/>
    <cellStyle name="40% - Accent2 2 3 2 3" xfId="3560"/>
    <cellStyle name="40% - Accent2 2 3 3" xfId="3561"/>
    <cellStyle name="40% - Accent2 2 3 3 2" xfId="3562"/>
    <cellStyle name="40% - Accent2 2 3 3 2 2" xfId="16312"/>
    <cellStyle name="40% - Accent2 2 3 3 3" xfId="3563"/>
    <cellStyle name="40% - Accent2 2 3 4" xfId="3564"/>
    <cellStyle name="40% - Accent2 2 3 4 2" xfId="16313"/>
    <cellStyle name="40% - Accent2 2 3 5" xfId="3565"/>
    <cellStyle name="40% - Accent2 2 3 6" xfId="16314"/>
    <cellStyle name="40% - Accent2 2 4" xfId="3566"/>
    <cellStyle name="40% - Accent2 2 4 2" xfId="3567"/>
    <cellStyle name="40% - Accent2 2 4 2 2" xfId="16315"/>
    <cellStyle name="40% - Accent2 2 4 3" xfId="3568"/>
    <cellStyle name="40% - Accent2 2 4 4" xfId="16316"/>
    <cellStyle name="40% - Accent2 2 5" xfId="3569"/>
    <cellStyle name="40% - Accent2 2 5 2" xfId="3570"/>
    <cellStyle name="40% - Accent2 2 5 2 2" xfId="16317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8"/>
    <cellStyle name="40% - Accent2 3 2 2 2 2" xfId="16319"/>
    <cellStyle name="40% - Accent2 3 2 2 3" xfId="16320"/>
    <cellStyle name="40% - Accent2 3 2 3" xfId="3580"/>
    <cellStyle name="40% - Accent2 3 2 3 2" xfId="16321"/>
    <cellStyle name="40% - Accent2 3 2 3 2 2" xfId="16322"/>
    <cellStyle name="40% - Accent2 3 2 3 3" xfId="16323"/>
    <cellStyle name="40% - Accent2 3 2 4" xfId="16324"/>
    <cellStyle name="40% - Accent2 3 2 4 2" xfId="16325"/>
    <cellStyle name="40% - Accent2 3 2 5" xfId="16326"/>
    <cellStyle name="40% - Accent2 3 3" xfId="3581"/>
    <cellStyle name="40% - Accent2 3 3 2" xfId="3582"/>
    <cellStyle name="40% - Accent2 3 3 3" xfId="3583"/>
    <cellStyle name="40% - Accent2 3 4" xfId="3584"/>
    <cellStyle name="40% - Accent2 3 4 2" xfId="16327"/>
    <cellStyle name="40% - Accent2 3 4 2 2" xfId="16328"/>
    <cellStyle name="40% - Accent2 3 4 3" xfId="16329"/>
    <cellStyle name="40% - Accent2 3 5" xfId="3585"/>
    <cellStyle name="40% - Accent2 3 5 2" xfId="16330"/>
    <cellStyle name="40% - Accent2 3 6" xfId="16331"/>
    <cellStyle name="40% - Accent2 3 7" xfId="16332"/>
    <cellStyle name="40% - Accent2 4" xfId="3586"/>
    <cellStyle name="40% - Accent2 4 2" xfId="3587"/>
    <cellStyle name="40% - Accent2 4 2 2" xfId="16333"/>
    <cellStyle name="40% - Accent2 4 2 2 2" xfId="16334"/>
    <cellStyle name="40% - Accent2 4 2 2 2 2" xfId="16335"/>
    <cellStyle name="40% - Accent2 4 2 2 3" xfId="16336"/>
    <cellStyle name="40% - Accent2 4 2 3" xfId="16337"/>
    <cellStyle name="40% - Accent2 4 2 3 2" xfId="16338"/>
    <cellStyle name="40% - Accent2 4 2 3 2 2" xfId="16339"/>
    <cellStyle name="40% - Accent2 4 2 3 3" xfId="16340"/>
    <cellStyle name="40% - Accent2 4 2 4" xfId="16341"/>
    <cellStyle name="40% - Accent2 4 2 4 2" xfId="16342"/>
    <cellStyle name="40% - Accent2 4 2 5" xfId="16343"/>
    <cellStyle name="40% - Accent2 4 3" xfId="3588"/>
    <cellStyle name="40% - Accent2 4 3 2" xfId="16344"/>
    <cellStyle name="40% - Accent2 4 3 3" xfId="16345"/>
    <cellStyle name="40% - Accent2 4 4" xfId="16346"/>
    <cellStyle name="40% - Accent2 4 4 2" xfId="16347"/>
    <cellStyle name="40% - Accent2 4 4 2 2" xfId="16348"/>
    <cellStyle name="40% - Accent2 4 4 3" xfId="16349"/>
    <cellStyle name="40% - Accent2 4 5" xfId="16350"/>
    <cellStyle name="40% - Accent2 4 5 2" xfId="16351"/>
    <cellStyle name="40% - Accent2 4 6" xfId="16352"/>
    <cellStyle name="40% - Accent2 4 7" xfId="16353"/>
    <cellStyle name="40% - Accent2 5" xfId="3589"/>
    <cellStyle name="40% - Accent2 5 2" xfId="3590"/>
    <cellStyle name="40% - Accent2 5 3" xfId="3591"/>
    <cellStyle name="40% - Accent2 5 4" xfId="16354"/>
    <cellStyle name="40% - Accent2 6" xfId="3592"/>
    <cellStyle name="40% - Accent2 6 2" xfId="3593"/>
    <cellStyle name="40% - Accent2 6 3" xfId="3594"/>
    <cellStyle name="40% - Accent2 7" xfId="3595"/>
    <cellStyle name="40% - Accent2 7 2" xfId="16355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6"/>
    <cellStyle name="40% - Accent3 2 2 2 2 2 2" xfId="16357"/>
    <cellStyle name="40% - Accent3 2 2 2 2 3" xfId="16358"/>
    <cellStyle name="40% - Accent3 2 2 2 3" xfId="3603"/>
    <cellStyle name="40% - Accent3 2 2 2 3 2" xfId="16359"/>
    <cellStyle name="40% - Accent3 2 2 2 3 2 2" xfId="16360"/>
    <cellStyle name="40% - Accent3 2 2 2 3 3" xfId="16361"/>
    <cellStyle name="40% - Accent3 2 2 2 4" xfId="16362"/>
    <cellStyle name="40% - Accent3 2 2 2 4 2" xfId="16363"/>
    <cellStyle name="40% - Accent3 2 2 2 5" xfId="16364"/>
    <cellStyle name="40% - Accent3 2 2 3" xfId="3604"/>
    <cellStyle name="40% - Accent3 2 2 3 2" xfId="3605"/>
    <cellStyle name="40% - Accent3 2 2 3 2 2" xfId="16365"/>
    <cellStyle name="40% - Accent3 2 2 3 3" xfId="3606"/>
    <cellStyle name="40% - Accent3 2 2 4" xfId="3607"/>
    <cellStyle name="40% - Accent3 2 2 4 2" xfId="16366"/>
    <cellStyle name="40% - Accent3 2 2 4 2 2" xfId="16367"/>
    <cellStyle name="40% - Accent3 2 2 4 3" xfId="16368"/>
    <cellStyle name="40% - Accent3 2 2 5" xfId="3608"/>
    <cellStyle name="40% - Accent3 2 2 5 2" xfId="16369"/>
    <cellStyle name="40% - Accent3 2 2 6" xfId="16370"/>
    <cellStyle name="40% - Accent3 2 2 7" xfId="16371"/>
    <cellStyle name="40% - Accent3 2 3" xfId="3609"/>
    <cellStyle name="40% - Accent3 2 3 2" xfId="3610"/>
    <cellStyle name="40% - Accent3 2 3 2 2" xfId="3611"/>
    <cellStyle name="40% - Accent3 2 3 2 2 2" xfId="16372"/>
    <cellStyle name="40% - Accent3 2 3 2 3" xfId="3612"/>
    <cellStyle name="40% - Accent3 2 3 3" xfId="3613"/>
    <cellStyle name="40% - Accent3 2 3 3 2" xfId="3614"/>
    <cellStyle name="40% - Accent3 2 3 3 2 2" xfId="16373"/>
    <cellStyle name="40% - Accent3 2 3 3 3" xfId="3615"/>
    <cellStyle name="40% - Accent3 2 3 4" xfId="3616"/>
    <cellStyle name="40% - Accent3 2 3 4 2" xfId="16374"/>
    <cellStyle name="40% - Accent3 2 3 5" xfId="3617"/>
    <cellStyle name="40% - Accent3 2 3 6" xfId="16375"/>
    <cellStyle name="40% - Accent3 2 4" xfId="3618"/>
    <cellStyle name="40% - Accent3 2 4 2" xfId="3619"/>
    <cellStyle name="40% - Accent3 2 4 2 2" xfId="16376"/>
    <cellStyle name="40% - Accent3 2 4 3" xfId="3620"/>
    <cellStyle name="40% - Accent3 2 4 4" xfId="16377"/>
    <cellStyle name="40% - Accent3 2 5" xfId="3621"/>
    <cellStyle name="40% - Accent3 2 5 2" xfId="3622"/>
    <cellStyle name="40% - Accent3 2 5 2 2" xfId="16378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79"/>
    <cellStyle name="40% - Accent3 3" xfId="3629"/>
    <cellStyle name="40% - Accent3 3 2" xfId="3630"/>
    <cellStyle name="40% - Accent3 3 2 2" xfId="3631"/>
    <cellStyle name="40% - Accent3 3 2 2 2" xfId="16380"/>
    <cellStyle name="40% - Accent3 3 2 2 2 2" xfId="16381"/>
    <cellStyle name="40% - Accent3 3 2 2 3" xfId="16382"/>
    <cellStyle name="40% - Accent3 3 2 3" xfId="3632"/>
    <cellStyle name="40% - Accent3 3 2 3 2" xfId="16383"/>
    <cellStyle name="40% - Accent3 3 2 3 2 2" xfId="16384"/>
    <cellStyle name="40% - Accent3 3 2 3 3" xfId="16385"/>
    <cellStyle name="40% - Accent3 3 2 4" xfId="16386"/>
    <cellStyle name="40% - Accent3 3 2 4 2" xfId="16387"/>
    <cellStyle name="40% - Accent3 3 2 5" xfId="16388"/>
    <cellStyle name="40% - Accent3 3 3" xfId="3633"/>
    <cellStyle name="40% - Accent3 3 3 2" xfId="3634"/>
    <cellStyle name="40% - Accent3 3 3 3" xfId="3635"/>
    <cellStyle name="40% - Accent3 3 4" xfId="3636"/>
    <cellStyle name="40% - Accent3 3 4 2" xfId="16389"/>
    <cellStyle name="40% - Accent3 3 4 2 2" xfId="16390"/>
    <cellStyle name="40% - Accent3 3 4 3" xfId="16391"/>
    <cellStyle name="40% - Accent3 3 5" xfId="3637"/>
    <cellStyle name="40% - Accent3 3 5 2" xfId="16392"/>
    <cellStyle name="40% - Accent3 3 6" xfId="16393"/>
    <cellStyle name="40% - Accent3 3 7" xfId="16394"/>
    <cellStyle name="40% - Accent3 4" xfId="3638"/>
    <cellStyle name="40% - Accent3 4 2" xfId="3639"/>
    <cellStyle name="40% - Accent3 4 2 2" xfId="16395"/>
    <cellStyle name="40% - Accent3 4 2 2 2" xfId="16396"/>
    <cellStyle name="40% - Accent3 4 2 2 2 2" xfId="16397"/>
    <cellStyle name="40% - Accent3 4 2 2 3" xfId="16398"/>
    <cellStyle name="40% - Accent3 4 2 3" xfId="16399"/>
    <cellStyle name="40% - Accent3 4 2 3 2" xfId="16400"/>
    <cellStyle name="40% - Accent3 4 2 3 2 2" xfId="16401"/>
    <cellStyle name="40% - Accent3 4 2 3 3" xfId="16402"/>
    <cellStyle name="40% - Accent3 4 2 4" xfId="16403"/>
    <cellStyle name="40% - Accent3 4 2 4 2" xfId="16404"/>
    <cellStyle name="40% - Accent3 4 2 5" xfId="16405"/>
    <cellStyle name="40% - Accent3 4 3" xfId="3640"/>
    <cellStyle name="40% - Accent3 4 3 2" xfId="16406"/>
    <cellStyle name="40% - Accent3 4 3 3" xfId="16407"/>
    <cellStyle name="40% - Accent3 4 4" xfId="16408"/>
    <cellStyle name="40% - Accent3 4 4 2" xfId="16409"/>
    <cellStyle name="40% - Accent3 4 4 2 2" xfId="16410"/>
    <cellStyle name="40% - Accent3 4 4 3" xfId="16411"/>
    <cellStyle name="40% - Accent3 4 5" xfId="16412"/>
    <cellStyle name="40% - Accent3 4 5 2" xfId="16413"/>
    <cellStyle name="40% - Accent3 4 6" xfId="16414"/>
    <cellStyle name="40% - Accent3 4 7" xfId="16415"/>
    <cellStyle name="40% - Accent3 5" xfId="3641"/>
    <cellStyle name="40% - Accent3 5 2" xfId="3642"/>
    <cellStyle name="40% - Accent3 5 3" xfId="3643"/>
    <cellStyle name="40% - Accent3 5 4" xfId="16416"/>
    <cellStyle name="40% - Accent3 6" xfId="3644"/>
    <cellStyle name="40% - Accent3 6 2" xfId="3645"/>
    <cellStyle name="40% - Accent3 6 3" xfId="3646"/>
    <cellStyle name="40% - Accent3 7" xfId="3647"/>
    <cellStyle name="40% - Accent3 7 2" xfId="16417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8"/>
    <cellStyle name="40% - Accent4 2 2 2 2 2 2" xfId="16419"/>
    <cellStyle name="40% - Accent4 2 2 2 2 3" xfId="16420"/>
    <cellStyle name="40% - Accent4 2 2 2 3" xfId="3655"/>
    <cellStyle name="40% - Accent4 2 2 2 3 2" xfId="16421"/>
    <cellStyle name="40% - Accent4 2 2 2 3 2 2" xfId="16422"/>
    <cellStyle name="40% - Accent4 2 2 2 3 3" xfId="16423"/>
    <cellStyle name="40% - Accent4 2 2 2 4" xfId="16424"/>
    <cellStyle name="40% - Accent4 2 2 2 4 2" xfId="16425"/>
    <cellStyle name="40% - Accent4 2 2 2 5" xfId="16426"/>
    <cellStyle name="40% - Accent4 2 2 3" xfId="3656"/>
    <cellStyle name="40% - Accent4 2 2 3 2" xfId="3657"/>
    <cellStyle name="40% - Accent4 2 2 3 2 2" xfId="16427"/>
    <cellStyle name="40% - Accent4 2 2 3 3" xfId="3658"/>
    <cellStyle name="40% - Accent4 2 2 4" xfId="3659"/>
    <cellStyle name="40% - Accent4 2 2 4 2" xfId="16428"/>
    <cellStyle name="40% - Accent4 2 2 4 2 2" xfId="16429"/>
    <cellStyle name="40% - Accent4 2 2 4 3" xfId="16430"/>
    <cellStyle name="40% - Accent4 2 2 5" xfId="3660"/>
    <cellStyle name="40% - Accent4 2 2 5 2" xfId="16431"/>
    <cellStyle name="40% - Accent4 2 2 6" xfId="16432"/>
    <cellStyle name="40% - Accent4 2 2 7" xfId="16433"/>
    <cellStyle name="40% - Accent4 2 3" xfId="3661"/>
    <cellStyle name="40% - Accent4 2 3 2" xfId="3662"/>
    <cellStyle name="40% - Accent4 2 3 2 2" xfId="3663"/>
    <cellStyle name="40% - Accent4 2 3 2 2 2" xfId="16434"/>
    <cellStyle name="40% - Accent4 2 3 2 3" xfId="3664"/>
    <cellStyle name="40% - Accent4 2 3 3" xfId="3665"/>
    <cellStyle name="40% - Accent4 2 3 3 2" xfId="3666"/>
    <cellStyle name="40% - Accent4 2 3 3 2 2" xfId="16435"/>
    <cellStyle name="40% - Accent4 2 3 3 3" xfId="3667"/>
    <cellStyle name="40% - Accent4 2 3 4" xfId="3668"/>
    <cellStyle name="40% - Accent4 2 3 4 2" xfId="16436"/>
    <cellStyle name="40% - Accent4 2 3 5" xfId="3669"/>
    <cellStyle name="40% - Accent4 2 3 6" xfId="16437"/>
    <cellStyle name="40% - Accent4 2 4" xfId="3670"/>
    <cellStyle name="40% - Accent4 2 4 2" xfId="3671"/>
    <cellStyle name="40% - Accent4 2 4 2 2" xfId="16438"/>
    <cellStyle name="40% - Accent4 2 4 3" xfId="3672"/>
    <cellStyle name="40% - Accent4 2 4 4" xfId="16439"/>
    <cellStyle name="40% - Accent4 2 5" xfId="3673"/>
    <cellStyle name="40% - Accent4 2 5 2" xfId="3674"/>
    <cellStyle name="40% - Accent4 2 5 2 2" xfId="16440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1"/>
    <cellStyle name="40% - Accent4 3" xfId="3681"/>
    <cellStyle name="40% - Accent4 3 2" xfId="3682"/>
    <cellStyle name="40% - Accent4 3 2 2" xfId="3683"/>
    <cellStyle name="40% - Accent4 3 2 2 2" xfId="16442"/>
    <cellStyle name="40% - Accent4 3 2 2 2 2" xfId="16443"/>
    <cellStyle name="40% - Accent4 3 2 2 3" xfId="16444"/>
    <cellStyle name="40% - Accent4 3 2 3" xfId="3684"/>
    <cellStyle name="40% - Accent4 3 2 3 2" xfId="16445"/>
    <cellStyle name="40% - Accent4 3 2 3 2 2" xfId="16446"/>
    <cellStyle name="40% - Accent4 3 2 3 3" xfId="16447"/>
    <cellStyle name="40% - Accent4 3 2 4" xfId="16448"/>
    <cellStyle name="40% - Accent4 3 2 4 2" xfId="16449"/>
    <cellStyle name="40% - Accent4 3 2 5" xfId="16450"/>
    <cellStyle name="40% - Accent4 3 3" xfId="3685"/>
    <cellStyle name="40% - Accent4 3 3 2" xfId="3686"/>
    <cellStyle name="40% - Accent4 3 3 3" xfId="3687"/>
    <cellStyle name="40% - Accent4 3 4" xfId="3688"/>
    <cellStyle name="40% - Accent4 3 4 2" xfId="16451"/>
    <cellStyle name="40% - Accent4 3 4 2 2" xfId="16452"/>
    <cellStyle name="40% - Accent4 3 4 3" xfId="16453"/>
    <cellStyle name="40% - Accent4 3 5" xfId="3689"/>
    <cellStyle name="40% - Accent4 3 5 2" xfId="16454"/>
    <cellStyle name="40% - Accent4 3 6" xfId="16455"/>
    <cellStyle name="40% - Accent4 3 7" xfId="16456"/>
    <cellStyle name="40% - Accent4 4" xfId="3690"/>
    <cellStyle name="40% - Accent4 4 2" xfId="3691"/>
    <cellStyle name="40% - Accent4 4 2 2" xfId="16457"/>
    <cellStyle name="40% - Accent4 4 2 2 2" xfId="16458"/>
    <cellStyle name="40% - Accent4 4 2 2 2 2" xfId="16459"/>
    <cellStyle name="40% - Accent4 4 2 2 3" xfId="16460"/>
    <cellStyle name="40% - Accent4 4 2 3" xfId="16461"/>
    <cellStyle name="40% - Accent4 4 2 3 2" xfId="16462"/>
    <cellStyle name="40% - Accent4 4 2 3 2 2" xfId="16463"/>
    <cellStyle name="40% - Accent4 4 2 3 3" xfId="16464"/>
    <cellStyle name="40% - Accent4 4 2 4" xfId="16465"/>
    <cellStyle name="40% - Accent4 4 2 4 2" xfId="16466"/>
    <cellStyle name="40% - Accent4 4 2 5" xfId="16467"/>
    <cellStyle name="40% - Accent4 4 3" xfId="3692"/>
    <cellStyle name="40% - Accent4 4 3 2" xfId="16468"/>
    <cellStyle name="40% - Accent4 4 3 3" xfId="16469"/>
    <cellStyle name="40% - Accent4 4 4" xfId="16470"/>
    <cellStyle name="40% - Accent4 4 4 2" xfId="16471"/>
    <cellStyle name="40% - Accent4 4 4 2 2" xfId="16472"/>
    <cellStyle name="40% - Accent4 4 4 3" xfId="16473"/>
    <cellStyle name="40% - Accent4 4 5" xfId="16474"/>
    <cellStyle name="40% - Accent4 4 5 2" xfId="16475"/>
    <cellStyle name="40% - Accent4 4 6" xfId="16476"/>
    <cellStyle name="40% - Accent4 4 7" xfId="16477"/>
    <cellStyle name="40% - Accent4 5" xfId="3693"/>
    <cellStyle name="40% - Accent4 5 2" xfId="3694"/>
    <cellStyle name="40% - Accent4 5 3" xfId="3695"/>
    <cellStyle name="40% - Accent4 5 4" xfId="16478"/>
    <cellStyle name="40% - Accent4 6" xfId="3696"/>
    <cellStyle name="40% - Accent4 6 2" xfId="3697"/>
    <cellStyle name="40% - Accent4 6 3" xfId="3698"/>
    <cellStyle name="40% - Accent4 7" xfId="3699"/>
    <cellStyle name="40% - Accent4 7 2" xfId="16479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0"/>
    <cellStyle name="40% - Accent5 2 2 2 2 2 2" xfId="16481"/>
    <cellStyle name="40% - Accent5 2 2 2 2 3" xfId="16482"/>
    <cellStyle name="40% - Accent5 2 2 2 3" xfId="3707"/>
    <cellStyle name="40% - Accent5 2 2 2 3 2" xfId="16483"/>
    <cellStyle name="40% - Accent5 2 2 2 3 2 2" xfId="16484"/>
    <cellStyle name="40% - Accent5 2 2 2 3 3" xfId="16485"/>
    <cellStyle name="40% - Accent5 2 2 2 4" xfId="16486"/>
    <cellStyle name="40% - Accent5 2 2 2 4 2" xfId="16487"/>
    <cellStyle name="40% - Accent5 2 2 2 5" xfId="16488"/>
    <cellStyle name="40% - Accent5 2 2 3" xfId="3708"/>
    <cellStyle name="40% - Accent5 2 2 3 2" xfId="3709"/>
    <cellStyle name="40% - Accent5 2 2 3 2 2" xfId="16489"/>
    <cellStyle name="40% - Accent5 2 2 3 3" xfId="3710"/>
    <cellStyle name="40% - Accent5 2 2 4" xfId="3711"/>
    <cellStyle name="40% - Accent5 2 2 4 2" xfId="16490"/>
    <cellStyle name="40% - Accent5 2 2 4 2 2" xfId="16491"/>
    <cellStyle name="40% - Accent5 2 2 4 3" xfId="16492"/>
    <cellStyle name="40% - Accent5 2 2 5" xfId="3712"/>
    <cellStyle name="40% - Accent5 2 2 5 2" xfId="16493"/>
    <cellStyle name="40% - Accent5 2 2 6" xfId="16494"/>
    <cellStyle name="40% - Accent5 2 2 7" xfId="16495"/>
    <cellStyle name="40% - Accent5 2 3" xfId="3713"/>
    <cellStyle name="40% - Accent5 2 3 2" xfId="3714"/>
    <cellStyle name="40% - Accent5 2 3 2 2" xfId="3715"/>
    <cellStyle name="40% - Accent5 2 3 2 2 2" xfId="16496"/>
    <cellStyle name="40% - Accent5 2 3 2 3" xfId="3716"/>
    <cellStyle name="40% - Accent5 2 3 3" xfId="3717"/>
    <cellStyle name="40% - Accent5 2 3 3 2" xfId="3718"/>
    <cellStyle name="40% - Accent5 2 3 3 2 2" xfId="16497"/>
    <cellStyle name="40% - Accent5 2 3 3 3" xfId="3719"/>
    <cellStyle name="40% - Accent5 2 3 4" xfId="3720"/>
    <cellStyle name="40% - Accent5 2 3 4 2" xfId="16498"/>
    <cellStyle name="40% - Accent5 2 3 5" xfId="3721"/>
    <cellStyle name="40% - Accent5 2 3 6" xfId="16499"/>
    <cellStyle name="40% - Accent5 2 4" xfId="3722"/>
    <cellStyle name="40% - Accent5 2 4 2" xfId="3723"/>
    <cellStyle name="40% - Accent5 2 4 2 2" xfId="16500"/>
    <cellStyle name="40% - Accent5 2 4 3" xfId="3724"/>
    <cellStyle name="40% - Accent5 2 4 4" xfId="16501"/>
    <cellStyle name="40% - Accent5 2 5" xfId="3725"/>
    <cellStyle name="40% - Accent5 2 5 2" xfId="3726"/>
    <cellStyle name="40% - Accent5 2 5 2 2" xfId="16502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3"/>
    <cellStyle name="40% - Accent5 3 2 2 2 2" xfId="16504"/>
    <cellStyle name="40% - Accent5 3 2 2 3" xfId="16505"/>
    <cellStyle name="40% - Accent5 3 2 3" xfId="3736"/>
    <cellStyle name="40% - Accent5 3 2 3 2" xfId="16506"/>
    <cellStyle name="40% - Accent5 3 2 3 2 2" xfId="16507"/>
    <cellStyle name="40% - Accent5 3 2 3 3" xfId="16508"/>
    <cellStyle name="40% - Accent5 3 2 4" xfId="16509"/>
    <cellStyle name="40% - Accent5 3 2 4 2" xfId="16510"/>
    <cellStyle name="40% - Accent5 3 2 5" xfId="16511"/>
    <cellStyle name="40% - Accent5 3 3" xfId="3737"/>
    <cellStyle name="40% - Accent5 3 3 2" xfId="3738"/>
    <cellStyle name="40% - Accent5 3 3 3" xfId="3739"/>
    <cellStyle name="40% - Accent5 3 4" xfId="3740"/>
    <cellStyle name="40% - Accent5 3 4 2" xfId="16512"/>
    <cellStyle name="40% - Accent5 3 4 2 2" xfId="16513"/>
    <cellStyle name="40% - Accent5 3 4 3" xfId="16514"/>
    <cellStyle name="40% - Accent5 3 5" xfId="3741"/>
    <cellStyle name="40% - Accent5 3 5 2" xfId="16515"/>
    <cellStyle name="40% - Accent5 3 6" xfId="16516"/>
    <cellStyle name="40% - Accent5 3 7" xfId="16517"/>
    <cellStyle name="40% - Accent5 4" xfId="3742"/>
    <cellStyle name="40% - Accent5 4 2" xfId="3743"/>
    <cellStyle name="40% - Accent5 4 2 2" xfId="16518"/>
    <cellStyle name="40% - Accent5 4 2 2 2" xfId="16519"/>
    <cellStyle name="40% - Accent5 4 2 2 2 2" xfId="16520"/>
    <cellStyle name="40% - Accent5 4 2 2 3" xfId="16521"/>
    <cellStyle name="40% - Accent5 4 2 3" xfId="16522"/>
    <cellStyle name="40% - Accent5 4 2 3 2" xfId="16523"/>
    <cellStyle name="40% - Accent5 4 2 3 2 2" xfId="16524"/>
    <cellStyle name="40% - Accent5 4 2 3 3" xfId="16525"/>
    <cellStyle name="40% - Accent5 4 2 4" xfId="16526"/>
    <cellStyle name="40% - Accent5 4 2 4 2" xfId="16527"/>
    <cellStyle name="40% - Accent5 4 2 5" xfId="16528"/>
    <cellStyle name="40% - Accent5 4 3" xfId="3744"/>
    <cellStyle name="40% - Accent5 4 3 2" xfId="16529"/>
    <cellStyle name="40% - Accent5 4 3 3" xfId="16530"/>
    <cellStyle name="40% - Accent5 4 4" xfId="16531"/>
    <cellStyle name="40% - Accent5 4 4 2" xfId="16532"/>
    <cellStyle name="40% - Accent5 4 4 2 2" xfId="16533"/>
    <cellStyle name="40% - Accent5 4 4 3" xfId="16534"/>
    <cellStyle name="40% - Accent5 4 5" xfId="16535"/>
    <cellStyle name="40% - Accent5 4 5 2" xfId="16536"/>
    <cellStyle name="40% - Accent5 4 6" xfId="16537"/>
    <cellStyle name="40% - Accent5 4 7" xfId="16538"/>
    <cellStyle name="40% - Accent5 5" xfId="3745"/>
    <cellStyle name="40% - Accent5 5 2" xfId="3746"/>
    <cellStyle name="40% - Accent5 5 3" xfId="3747"/>
    <cellStyle name="40% - Accent5 5 4" xfId="16539"/>
    <cellStyle name="40% - Accent5 6" xfId="3748"/>
    <cellStyle name="40% - Accent5 6 2" xfId="3749"/>
    <cellStyle name="40% - Accent5 6 3" xfId="3750"/>
    <cellStyle name="40% - Accent5 7" xfId="3751"/>
    <cellStyle name="40% - Accent5 7 2" xfId="16540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1"/>
    <cellStyle name="40% - Accent6 2 2 2 2 2 2" xfId="16542"/>
    <cellStyle name="40% - Accent6 2 2 2 2 3" xfId="16543"/>
    <cellStyle name="40% - Accent6 2 2 2 3" xfId="3759"/>
    <cellStyle name="40% - Accent6 2 2 2 3 2" xfId="16544"/>
    <cellStyle name="40% - Accent6 2 2 2 3 2 2" xfId="16545"/>
    <cellStyle name="40% - Accent6 2 2 2 3 3" xfId="16546"/>
    <cellStyle name="40% - Accent6 2 2 2 4" xfId="16547"/>
    <cellStyle name="40% - Accent6 2 2 2 4 2" xfId="16548"/>
    <cellStyle name="40% - Accent6 2 2 2 5" xfId="16549"/>
    <cellStyle name="40% - Accent6 2 2 3" xfId="3760"/>
    <cellStyle name="40% - Accent6 2 2 3 2" xfId="3761"/>
    <cellStyle name="40% - Accent6 2 2 3 2 2" xfId="16550"/>
    <cellStyle name="40% - Accent6 2 2 3 3" xfId="3762"/>
    <cellStyle name="40% - Accent6 2 2 4" xfId="3763"/>
    <cellStyle name="40% - Accent6 2 2 4 2" xfId="16551"/>
    <cellStyle name="40% - Accent6 2 2 4 2 2" xfId="16552"/>
    <cellStyle name="40% - Accent6 2 2 4 3" xfId="16553"/>
    <cellStyle name="40% - Accent6 2 2 5" xfId="3764"/>
    <cellStyle name="40% - Accent6 2 2 5 2" xfId="16554"/>
    <cellStyle name="40% - Accent6 2 2 6" xfId="16555"/>
    <cellStyle name="40% - Accent6 2 2 7" xfId="16556"/>
    <cellStyle name="40% - Accent6 2 3" xfId="3765"/>
    <cellStyle name="40% - Accent6 2 3 2" xfId="3766"/>
    <cellStyle name="40% - Accent6 2 3 2 2" xfId="3767"/>
    <cellStyle name="40% - Accent6 2 3 2 2 2" xfId="16557"/>
    <cellStyle name="40% - Accent6 2 3 2 3" xfId="3768"/>
    <cellStyle name="40% - Accent6 2 3 3" xfId="3769"/>
    <cellStyle name="40% - Accent6 2 3 3 2" xfId="3770"/>
    <cellStyle name="40% - Accent6 2 3 3 2 2" xfId="16558"/>
    <cellStyle name="40% - Accent6 2 3 3 3" xfId="3771"/>
    <cellStyle name="40% - Accent6 2 3 4" xfId="3772"/>
    <cellStyle name="40% - Accent6 2 3 4 2" xfId="16559"/>
    <cellStyle name="40% - Accent6 2 3 5" xfId="3773"/>
    <cellStyle name="40% - Accent6 2 3 6" xfId="16560"/>
    <cellStyle name="40% - Accent6 2 4" xfId="3774"/>
    <cellStyle name="40% - Accent6 2 4 2" xfId="3775"/>
    <cellStyle name="40% - Accent6 2 4 2 2" xfId="16561"/>
    <cellStyle name="40% - Accent6 2 4 3" xfId="3776"/>
    <cellStyle name="40% - Accent6 2 4 4" xfId="16562"/>
    <cellStyle name="40% - Accent6 2 5" xfId="3777"/>
    <cellStyle name="40% - Accent6 2 5 2" xfId="3778"/>
    <cellStyle name="40% - Accent6 2 5 2 2" xfId="16563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4"/>
    <cellStyle name="40% - Accent6 3" xfId="3785"/>
    <cellStyle name="40% - Accent6 3 2" xfId="3786"/>
    <cellStyle name="40% - Accent6 3 2 2" xfId="3787"/>
    <cellStyle name="40% - Accent6 3 2 2 2" xfId="16565"/>
    <cellStyle name="40% - Accent6 3 2 2 2 2" xfId="16566"/>
    <cellStyle name="40% - Accent6 3 2 2 3" xfId="16567"/>
    <cellStyle name="40% - Accent6 3 2 3" xfId="3788"/>
    <cellStyle name="40% - Accent6 3 2 3 2" xfId="16568"/>
    <cellStyle name="40% - Accent6 3 2 3 2 2" xfId="16569"/>
    <cellStyle name="40% - Accent6 3 2 3 3" xfId="16570"/>
    <cellStyle name="40% - Accent6 3 2 4" xfId="16571"/>
    <cellStyle name="40% - Accent6 3 2 4 2" xfId="16572"/>
    <cellStyle name="40% - Accent6 3 2 5" xfId="16573"/>
    <cellStyle name="40% - Accent6 3 3" xfId="3789"/>
    <cellStyle name="40% - Accent6 3 3 2" xfId="3790"/>
    <cellStyle name="40% - Accent6 3 3 3" xfId="3791"/>
    <cellStyle name="40% - Accent6 3 4" xfId="3792"/>
    <cellStyle name="40% - Accent6 3 4 2" xfId="16574"/>
    <cellStyle name="40% - Accent6 3 4 2 2" xfId="16575"/>
    <cellStyle name="40% - Accent6 3 4 3" xfId="16576"/>
    <cellStyle name="40% - Accent6 3 5" xfId="3793"/>
    <cellStyle name="40% - Accent6 3 5 2" xfId="16577"/>
    <cellStyle name="40% - Accent6 3 6" xfId="16578"/>
    <cellStyle name="40% - Accent6 3 7" xfId="16579"/>
    <cellStyle name="40% - Accent6 4" xfId="3794"/>
    <cellStyle name="40% - Accent6 4 2" xfId="3795"/>
    <cellStyle name="40% - Accent6 4 2 2" xfId="16580"/>
    <cellStyle name="40% - Accent6 4 2 2 2" xfId="16581"/>
    <cellStyle name="40% - Accent6 4 2 2 2 2" xfId="16582"/>
    <cellStyle name="40% - Accent6 4 2 2 3" xfId="16583"/>
    <cellStyle name="40% - Accent6 4 2 3" xfId="16584"/>
    <cellStyle name="40% - Accent6 4 2 3 2" xfId="16585"/>
    <cellStyle name="40% - Accent6 4 2 3 2 2" xfId="16586"/>
    <cellStyle name="40% - Accent6 4 2 3 3" xfId="16587"/>
    <cellStyle name="40% - Accent6 4 2 4" xfId="16588"/>
    <cellStyle name="40% - Accent6 4 2 4 2" xfId="16589"/>
    <cellStyle name="40% - Accent6 4 2 5" xfId="16590"/>
    <cellStyle name="40% - Accent6 4 3" xfId="3796"/>
    <cellStyle name="40% - Accent6 4 3 2" xfId="16591"/>
    <cellStyle name="40% - Accent6 4 3 3" xfId="16592"/>
    <cellStyle name="40% - Accent6 4 4" xfId="16593"/>
    <cellStyle name="40% - Accent6 4 4 2" xfId="16594"/>
    <cellStyle name="40% - Accent6 4 4 2 2" xfId="16595"/>
    <cellStyle name="40% - Accent6 4 4 3" xfId="16596"/>
    <cellStyle name="40% - Accent6 4 5" xfId="16597"/>
    <cellStyle name="40% - Accent6 4 5 2" xfId="16598"/>
    <cellStyle name="40% - Accent6 4 6" xfId="16599"/>
    <cellStyle name="40% - Accent6 4 7" xfId="16600"/>
    <cellStyle name="40% - Accent6 5" xfId="3797"/>
    <cellStyle name="40% - Accent6 5 2" xfId="3798"/>
    <cellStyle name="40% - Accent6 5 3" xfId="3799"/>
    <cellStyle name="40% - Accent6 5 4" xfId="16601"/>
    <cellStyle name="40% - Accent6 6" xfId="3800"/>
    <cellStyle name="40% - Accent6 6 2" xfId="3801"/>
    <cellStyle name="40% - Accent6 6 3" xfId="3802"/>
    <cellStyle name="40% - Accent6 7" xfId="3803"/>
    <cellStyle name="40% - Accent6 7 2" xfId="16602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3"/>
    <cellStyle name="40% - 輔色1 2 11" xfId="16604"/>
    <cellStyle name="40% - 輔色1 2 2" xfId="4078"/>
    <cellStyle name="40% - 輔色1 2 2 2" xfId="16605"/>
    <cellStyle name="40% - 輔色1 2 2 2 2" xfId="16606"/>
    <cellStyle name="40% - 輔色1 2 2 2 3" xfId="16607"/>
    <cellStyle name="40% - 輔色1 2 2 3" xfId="16608"/>
    <cellStyle name="40% - 輔色1 2 2 4" xfId="16609"/>
    <cellStyle name="40% - 輔色1 2 2 5" xfId="16610"/>
    <cellStyle name="40% - 輔色1 2 2 6" xfId="16611"/>
    <cellStyle name="40% - 輔色1 2 2 7" xfId="16612"/>
    <cellStyle name="40% - 輔色1 2 3" xfId="4079"/>
    <cellStyle name="40% - 輔色1 2 3 2" xfId="16613"/>
    <cellStyle name="40% - 輔色1 2 3 2 2" xfId="16614"/>
    <cellStyle name="40% - 輔色1 2 3 2 3" xfId="16615"/>
    <cellStyle name="40% - 輔色1 2 3 3" xfId="16616"/>
    <cellStyle name="40% - 輔色1 2 3 4" xfId="16617"/>
    <cellStyle name="40% - 輔色1 2 3 5" xfId="16618"/>
    <cellStyle name="40% - 輔色1 2 4" xfId="16619"/>
    <cellStyle name="40% - 輔色1 2 4 2" xfId="16620"/>
    <cellStyle name="40% - 輔色1 2 4 3" xfId="16621"/>
    <cellStyle name="40% - 輔色1 2 4 4" xfId="16622"/>
    <cellStyle name="40% - 輔色1 2 5" xfId="16623"/>
    <cellStyle name="40% - 輔色1 2 5 2" xfId="16624"/>
    <cellStyle name="40% - 輔色1 2 5 2 2" xfId="16625"/>
    <cellStyle name="40% - 輔色1 2 5 3" xfId="16626"/>
    <cellStyle name="40% - 輔色1 2 5 4" xfId="16627"/>
    <cellStyle name="40% - 輔色1 2 6" xfId="16628"/>
    <cellStyle name="40% - 輔色1 2 6 2" xfId="16629"/>
    <cellStyle name="40% - 輔色1 2 6 3" xfId="16630"/>
    <cellStyle name="40% - 輔色1 2 7" xfId="16631"/>
    <cellStyle name="40% - 輔色1 2 7 2" xfId="16632"/>
    <cellStyle name="40% - 輔色1 2 8" xfId="16633"/>
    <cellStyle name="40% - 輔色1 2 9" xfId="16634"/>
    <cellStyle name="40% - 輔色1 3" xfId="4080"/>
    <cellStyle name="40% - 輔色1 3 2" xfId="4081"/>
    <cellStyle name="40% - 輔色1 3 3" xfId="4082"/>
    <cellStyle name="40% - 輔色1 4" xfId="4083"/>
    <cellStyle name="40% - 輔色1 4 2" xfId="16635"/>
    <cellStyle name="40% - 輔色1 5" xfId="4084"/>
    <cellStyle name="40% - 輔色1 5 2" xfId="16636"/>
    <cellStyle name="40% - 輔色1 6" xfId="16637"/>
    <cellStyle name="40% - 輔色1 6 2" xfId="16638"/>
    <cellStyle name="40% - 輔色1 7" xfId="16639"/>
    <cellStyle name="40% - 輔色1 7 2" xfId="16640"/>
    <cellStyle name="40% - 輔色1 8" xfId="16641"/>
    <cellStyle name="40% - 輔色1 8 2" xfId="16642"/>
    <cellStyle name="40% - 輔色1 9" xfId="16643"/>
    <cellStyle name="40% - 輔色1 9 2" xfId="16644"/>
    <cellStyle name="40% - 輔色2" xfId="4085"/>
    <cellStyle name="40% - 輔色2 2" xfId="4086"/>
    <cellStyle name="40% - 輔色2 2 2" xfId="4087"/>
    <cellStyle name="40% - 輔色2 2 2 2" xfId="16645"/>
    <cellStyle name="40% - 輔色2 2 2 2 2" xfId="16646"/>
    <cellStyle name="40% - 輔色2 2 2 2 3" xfId="16647"/>
    <cellStyle name="40% - 輔色2 2 2 3" xfId="16648"/>
    <cellStyle name="40% - 輔色2 2 2 4" xfId="16649"/>
    <cellStyle name="40% - 輔色2 2 2 5" xfId="16650"/>
    <cellStyle name="40% - 輔色2 2 3" xfId="4088"/>
    <cellStyle name="40% - 輔色2 2 3 2" xfId="16651"/>
    <cellStyle name="40% - 輔色2 2 3 2 2" xfId="16652"/>
    <cellStyle name="40% - 輔色2 2 3 2 3" xfId="16653"/>
    <cellStyle name="40% - 輔色2 2 3 3" xfId="16654"/>
    <cellStyle name="40% - 輔色2 2 3 4" xfId="16655"/>
    <cellStyle name="40% - 輔色2 2 3 5" xfId="16656"/>
    <cellStyle name="40% - 輔色2 2 4" xfId="16657"/>
    <cellStyle name="40% - 輔色2 2 4 2" xfId="16658"/>
    <cellStyle name="40% - 輔色2 2 4 3" xfId="16659"/>
    <cellStyle name="40% - 輔色2 2 4 4" xfId="16660"/>
    <cellStyle name="40% - 輔色2 2 5" xfId="16661"/>
    <cellStyle name="40% - 輔色2 2 5 2" xfId="16662"/>
    <cellStyle name="40% - 輔色2 2 5 2 2" xfId="16663"/>
    <cellStyle name="40% - 輔色2 2 5 3" xfId="16664"/>
    <cellStyle name="40% - 輔色2 2 5 4" xfId="16665"/>
    <cellStyle name="40% - 輔色2 2 6" xfId="16666"/>
    <cellStyle name="40% - 輔色2 2 6 2" xfId="16667"/>
    <cellStyle name="40% - 輔色2 2 6 3" xfId="16668"/>
    <cellStyle name="40% - 輔色2 2 7" xfId="16669"/>
    <cellStyle name="40% - 輔色2 2 7 2" xfId="16670"/>
    <cellStyle name="40% - 輔色2 2 8" xfId="16671"/>
    <cellStyle name="40% - 輔色2 2 9" xfId="16672"/>
    <cellStyle name="40% - 輔色2 3" xfId="4089"/>
    <cellStyle name="40% - 輔色2 3 2" xfId="4090"/>
    <cellStyle name="40% - 輔色2 3 3" xfId="4091"/>
    <cellStyle name="40% - 輔色2 4" xfId="4092"/>
    <cellStyle name="40% - 輔色2 4 2" xfId="16673"/>
    <cellStyle name="40% - 輔色2 5" xfId="4093"/>
    <cellStyle name="40% - 輔色2 5 2" xfId="16674"/>
    <cellStyle name="40% - 輔色2 6" xfId="16675"/>
    <cellStyle name="40% - 輔色2 6 2" xfId="16676"/>
    <cellStyle name="40% - 輔色2 7" xfId="16677"/>
    <cellStyle name="40% - 輔色2 7 2" xfId="16678"/>
    <cellStyle name="40% - 輔色2 8" xfId="16679"/>
    <cellStyle name="40% - 輔色2 8 2" xfId="16680"/>
    <cellStyle name="40% - 輔色2 9" xfId="16681"/>
    <cellStyle name="40% - 輔色2 9 2" xfId="16682"/>
    <cellStyle name="40% - 輔色3" xfId="4094"/>
    <cellStyle name="40% - 輔色3 2" xfId="4095"/>
    <cellStyle name="40% - 輔色3 2 10" xfId="16683"/>
    <cellStyle name="40% - 輔色3 2 11" xfId="16684"/>
    <cellStyle name="40% - 輔色3 2 2" xfId="4096"/>
    <cellStyle name="40% - 輔色3 2 2 2" xfId="16685"/>
    <cellStyle name="40% - 輔色3 2 2 2 2" xfId="16686"/>
    <cellStyle name="40% - 輔色3 2 2 2 3" xfId="16687"/>
    <cellStyle name="40% - 輔色3 2 2 3" xfId="16688"/>
    <cellStyle name="40% - 輔色3 2 2 4" xfId="16689"/>
    <cellStyle name="40% - 輔色3 2 2 5" xfId="16690"/>
    <cellStyle name="40% - 輔色3 2 2 6" xfId="16691"/>
    <cellStyle name="40% - 輔色3 2 2 7" xfId="16692"/>
    <cellStyle name="40% - 輔色3 2 3" xfId="4097"/>
    <cellStyle name="40% - 輔色3 2 3 2" xfId="16693"/>
    <cellStyle name="40% - 輔色3 2 3 2 2" xfId="16694"/>
    <cellStyle name="40% - 輔色3 2 3 2 3" xfId="16695"/>
    <cellStyle name="40% - 輔色3 2 3 3" xfId="16696"/>
    <cellStyle name="40% - 輔色3 2 3 4" xfId="16697"/>
    <cellStyle name="40% - 輔色3 2 3 5" xfId="16698"/>
    <cellStyle name="40% - 輔色3 2 4" xfId="16699"/>
    <cellStyle name="40% - 輔色3 2 4 2" xfId="16700"/>
    <cellStyle name="40% - 輔色3 2 4 3" xfId="16701"/>
    <cellStyle name="40% - 輔色3 2 4 4" xfId="16702"/>
    <cellStyle name="40% - 輔色3 2 5" xfId="16703"/>
    <cellStyle name="40% - 輔色3 2 5 2" xfId="16704"/>
    <cellStyle name="40% - 輔色3 2 5 2 2" xfId="16705"/>
    <cellStyle name="40% - 輔色3 2 5 3" xfId="16706"/>
    <cellStyle name="40% - 輔色3 2 5 4" xfId="16707"/>
    <cellStyle name="40% - 輔色3 2 6" xfId="16708"/>
    <cellStyle name="40% - 輔色3 2 6 2" xfId="16709"/>
    <cellStyle name="40% - 輔色3 2 6 3" xfId="16710"/>
    <cellStyle name="40% - 輔色3 2 7" xfId="16711"/>
    <cellStyle name="40% - 輔色3 2 7 2" xfId="16712"/>
    <cellStyle name="40% - 輔色3 2 8" xfId="16713"/>
    <cellStyle name="40% - 輔色3 2 9" xfId="16714"/>
    <cellStyle name="40% - 輔色3 3" xfId="4098"/>
    <cellStyle name="40% - 輔色3 3 2" xfId="4099"/>
    <cellStyle name="40% - 輔色3 3 3" xfId="4100"/>
    <cellStyle name="40% - 輔色3 4" xfId="4101"/>
    <cellStyle name="40% - 輔色3 4 2" xfId="16715"/>
    <cellStyle name="40% - 輔色3 5" xfId="4102"/>
    <cellStyle name="40% - 輔色3 5 2" xfId="16716"/>
    <cellStyle name="40% - 輔色3 6" xfId="16717"/>
    <cellStyle name="40% - 輔色3 6 2" xfId="16718"/>
    <cellStyle name="40% - 輔色3 7" xfId="16719"/>
    <cellStyle name="40% - 輔色3 7 2" xfId="16720"/>
    <cellStyle name="40% - 輔色3 8" xfId="16721"/>
    <cellStyle name="40% - 輔色3 8 2" xfId="16722"/>
    <cellStyle name="40% - 輔色3 9" xfId="16723"/>
    <cellStyle name="40% - 輔色3 9 2" xfId="16724"/>
    <cellStyle name="40% - 輔色4" xfId="4103"/>
    <cellStyle name="40% - 輔色4 2" xfId="4104"/>
    <cellStyle name="40% - 輔色4 2 10" xfId="16725"/>
    <cellStyle name="40% - 輔色4 2 11" xfId="16726"/>
    <cellStyle name="40% - 輔色4 2 2" xfId="4105"/>
    <cellStyle name="40% - 輔色4 2 2 2" xfId="16727"/>
    <cellStyle name="40% - 輔色4 2 2 2 2" xfId="16728"/>
    <cellStyle name="40% - 輔色4 2 2 2 3" xfId="16729"/>
    <cellStyle name="40% - 輔色4 2 2 3" xfId="16730"/>
    <cellStyle name="40% - 輔色4 2 2 4" xfId="16731"/>
    <cellStyle name="40% - 輔色4 2 2 5" xfId="16732"/>
    <cellStyle name="40% - 輔色4 2 2 6" xfId="16733"/>
    <cellStyle name="40% - 輔色4 2 2 7" xfId="16734"/>
    <cellStyle name="40% - 輔色4 2 3" xfId="4106"/>
    <cellStyle name="40% - 輔色4 2 3 2" xfId="16735"/>
    <cellStyle name="40% - 輔色4 2 3 2 2" xfId="16736"/>
    <cellStyle name="40% - 輔色4 2 3 2 3" xfId="16737"/>
    <cellStyle name="40% - 輔色4 2 3 3" xfId="16738"/>
    <cellStyle name="40% - 輔色4 2 3 4" xfId="16739"/>
    <cellStyle name="40% - 輔色4 2 3 5" xfId="16740"/>
    <cellStyle name="40% - 輔色4 2 4" xfId="16741"/>
    <cellStyle name="40% - 輔色4 2 4 2" xfId="16742"/>
    <cellStyle name="40% - 輔色4 2 4 3" xfId="16743"/>
    <cellStyle name="40% - 輔色4 2 4 4" xfId="16744"/>
    <cellStyle name="40% - 輔色4 2 5" xfId="16745"/>
    <cellStyle name="40% - 輔色4 2 5 2" xfId="16746"/>
    <cellStyle name="40% - 輔色4 2 5 2 2" xfId="16747"/>
    <cellStyle name="40% - 輔色4 2 5 3" xfId="16748"/>
    <cellStyle name="40% - 輔色4 2 5 4" xfId="16749"/>
    <cellStyle name="40% - 輔色4 2 6" xfId="16750"/>
    <cellStyle name="40% - 輔色4 2 6 2" xfId="16751"/>
    <cellStyle name="40% - 輔色4 2 6 3" xfId="16752"/>
    <cellStyle name="40% - 輔色4 2 7" xfId="16753"/>
    <cellStyle name="40% - 輔色4 2 7 2" xfId="16754"/>
    <cellStyle name="40% - 輔色4 2 8" xfId="16755"/>
    <cellStyle name="40% - 輔色4 2 9" xfId="16756"/>
    <cellStyle name="40% - 輔色4 3" xfId="4107"/>
    <cellStyle name="40% - 輔色4 3 2" xfId="4108"/>
    <cellStyle name="40% - 輔色4 3 3" xfId="4109"/>
    <cellStyle name="40% - 輔色4 4" xfId="4110"/>
    <cellStyle name="40% - 輔色4 4 2" xfId="16757"/>
    <cellStyle name="40% - 輔色4 5" xfId="4111"/>
    <cellStyle name="40% - 輔色4 5 2" xfId="16758"/>
    <cellStyle name="40% - 輔色4 6" xfId="16759"/>
    <cellStyle name="40% - 輔色4 6 2" xfId="16760"/>
    <cellStyle name="40% - 輔色4 7" xfId="16761"/>
    <cellStyle name="40% - 輔色4 7 2" xfId="16762"/>
    <cellStyle name="40% - 輔色4 8" xfId="16763"/>
    <cellStyle name="40% - 輔色4 8 2" xfId="16764"/>
    <cellStyle name="40% - 輔色4 9" xfId="16765"/>
    <cellStyle name="40% - 輔色4 9 2" xfId="16766"/>
    <cellStyle name="40% - 輔色5" xfId="4112"/>
    <cellStyle name="40% - 輔色5 2" xfId="4113"/>
    <cellStyle name="40% - 輔色5 2 10" xfId="16767"/>
    <cellStyle name="40% - 輔色5 2 11" xfId="16768"/>
    <cellStyle name="40% - 輔色5 2 2" xfId="4114"/>
    <cellStyle name="40% - 輔色5 2 2 2" xfId="16769"/>
    <cellStyle name="40% - 輔色5 2 2 2 2" xfId="16770"/>
    <cellStyle name="40% - 輔色5 2 2 2 3" xfId="16771"/>
    <cellStyle name="40% - 輔色5 2 2 3" xfId="16772"/>
    <cellStyle name="40% - 輔色5 2 2 4" xfId="16773"/>
    <cellStyle name="40% - 輔色5 2 2 5" xfId="16774"/>
    <cellStyle name="40% - 輔色5 2 2 6" xfId="16775"/>
    <cellStyle name="40% - 輔色5 2 2 7" xfId="16776"/>
    <cellStyle name="40% - 輔色5 2 3" xfId="4115"/>
    <cellStyle name="40% - 輔色5 2 3 2" xfId="16777"/>
    <cellStyle name="40% - 輔色5 2 3 2 2" xfId="16778"/>
    <cellStyle name="40% - 輔色5 2 3 2 3" xfId="16779"/>
    <cellStyle name="40% - 輔色5 2 3 3" xfId="16780"/>
    <cellStyle name="40% - 輔色5 2 3 4" xfId="16781"/>
    <cellStyle name="40% - 輔色5 2 3 5" xfId="16782"/>
    <cellStyle name="40% - 輔色5 2 4" xfId="16783"/>
    <cellStyle name="40% - 輔色5 2 4 2" xfId="16784"/>
    <cellStyle name="40% - 輔色5 2 4 3" xfId="16785"/>
    <cellStyle name="40% - 輔色5 2 4 4" xfId="16786"/>
    <cellStyle name="40% - 輔色5 2 5" xfId="16787"/>
    <cellStyle name="40% - 輔色5 2 5 2" xfId="16788"/>
    <cellStyle name="40% - 輔色5 2 5 2 2" xfId="16789"/>
    <cellStyle name="40% - 輔色5 2 5 3" xfId="16790"/>
    <cellStyle name="40% - 輔色5 2 5 4" xfId="16791"/>
    <cellStyle name="40% - 輔色5 2 6" xfId="16792"/>
    <cellStyle name="40% - 輔色5 2 6 2" xfId="16793"/>
    <cellStyle name="40% - 輔色5 2 6 3" xfId="16794"/>
    <cellStyle name="40% - 輔色5 2 7" xfId="16795"/>
    <cellStyle name="40% - 輔色5 2 7 2" xfId="16796"/>
    <cellStyle name="40% - 輔色5 2 8" xfId="16797"/>
    <cellStyle name="40% - 輔色5 2 9" xfId="16798"/>
    <cellStyle name="40% - 輔色5 3" xfId="4116"/>
    <cellStyle name="40% - 輔色5 3 2" xfId="4117"/>
    <cellStyle name="40% - 輔色5 3 3" xfId="4118"/>
    <cellStyle name="40% - 輔色5 4" xfId="4119"/>
    <cellStyle name="40% - 輔色5 4 2" xfId="16799"/>
    <cellStyle name="40% - 輔色5 5" xfId="4120"/>
    <cellStyle name="40% - 輔色5 5 2" xfId="16800"/>
    <cellStyle name="40% - 輔色5 6" xfId="16801"/>
    <cellStyle name="40% - 輔色5 6 2" xfId="16802"/>
    <cellStyle name="40% - 輔色5 7" xfId="16803"/>
    <cellStyle name="40% - 輔色5 7 2" xfId="16804"/>
    <cellStyle name="40% - 輔色5 8" xfId="16805"/>
    <cellStyle name="40% - 輔色5 8 2" xfId="16806"/>
    <cellStyle name="40% - 輔色5 9" xfId="16807"/>
    <cellStyle name="40% - 輔色5 9 2" xfId="16808"/>
    <cellStyle name="40% - 輔色6" xfId="4121"/>
    <cellStyle name="40% - 輔色6 2" xfId="4122"/>
    <cellStyle name="40% - 輔色6 2 10" xfId="16809"/>
    <cellStyle name="40% - 輔色6 2 11" xfId="16810"/>
    <cellStyle name="40% - 輔色6 2 2" xfId="4123"/>
    <cellStyle name="40% - 輔色6 2 2 2" xfId="16811"/>
    <cellStyle name="40% - 輔色6 2 2 2 2" xfId="16812"/>
    <cellStyle name="40% - 輔色6 2 2 2 3" xfId="16813"/>
    <cellStyle name="40% - 輔色6 2 2 3" xfId="16814"/>
    <cellStyle name="40% - 輔色6 2 2 4" xfId="16815"/>
    <cellStyle name="40% - 輔色6 2 2 5" xfId="16816"/>
    <cellStyle name="40% - 輔色6 2 2 6" xfId="16817"/>
    <cellStyle name="40% - 輔色6 2 2 7" xfId="16818"/>
    <cellStyle name="40% - 輔色6 2 3" xfId="4124"/>
    <cellStyle name="40% - 輔色6 2 3 2" xfId="16819"/>
    <cellStyle name="40% - 輔色6 2 3 2 2" xfId="16820"/>
    <cellStyle name="40% - 輔色6 2 3 2 3" xfId="16821"/>
    <cellStyle name="40% - 輔色6 2 3 3" xfId="16822"/>
    <cellStyle name="40% - 輔色6 2 3 4" xfId="16823"/>
    <cellStyle name="40% - 輔色6 2 3 5" xfId="16824"/>
    <cellStyle name="40% - 輔色6 2 4" xfId="16825"/>
    <cellStyle name="40% - 輔色6 2 4 2" xfId="16826"/>
    <cellStyle name="40% - 輔色6 2 4 3" xfId="16827"/>
    <cellStyle name="40% - 輔色6 2 4 4" xfId="16828"/>
    <cellStyle name="40% - 輔色6 2 5" xfId="16829"/>
    <cellStyle name="40% - 輔色6 2 5 2" xfId="16830"/>
    <cellStyle name="40% - 輔色6 2 5 2 2" xfId="16831"/>
    <cellStyle name="40% - 輔色6 2 5 3" xfId="16832"/>
    <cellStyle name="40% - 輔色6 2 5 4" xfId="16833"/>
    <cellStyle name="40% - 輔色6 2 6" xfId="16834"/>
    <cellStyle name="40% - 輔色6 2 6 2" xfId="16835"/>
    <cellStyle name="40% - 輔色6 2 6 3" xfId="16836"/>
    <cellStyle name="40% - 輔色6 2 7" xfId="16837"/>
    <cellStyle name="40% - 輔色6 2 7 2" xfId="16838"/>
    <cellStyle name="40% - 輔色6 2 8" xfId="16839"/>
    <cellStyle name="40% - 輔色6 2 9" xfId="16840"/>
    <cellStyle name="40% - 輔色6 3" xfId="4125"/>
    <cellStyle name="40% - 輔色6 3 2" xfId="4126"/>
    <cellStyle name="40% - 輔色6 3 3" xfId="4127"/>
    <cellStyle name="40% - 輔色6 4" xfId="4128"/>
    <cellStyle name="40% - 輔色6 4 2" xfId="16841"/>
    <cellStyle name="40% - 輔色6 5" xfId="4129"/>
    <cellStyle name="40% - 輔色6 5 2" xfId="16842"/>
    <cellStyle name="40% - 輔色6 6" xfId="16843"/>
    <cellStyle name="40% - 輔色6 6 2" xfId="16844"/>
    <cellStyle name="40% - 輔色6 7" xfId="16845"/>
    <cellStyle name="40% - 輔色6 7 2" xfId="16846"/>
    <cellStyle name="40% - 輔色6 8" xfId="16847"/>
    <cellStyle name="40% - 輔色6 8 2" xfId="16848"/>
    <cellStyle name="40% - 輔色6 9" xfId="16849"/>
    <cellStyle name="40% - 輔色6 9 2" xfId="16850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4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5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6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7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8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89"/>
    <cellStyle name="40% - 着色 1 2" xfId="16851"/>
    <cellStyle name="40% - 着色 1 2 2" xfId="16852"/>
    <cellStyle name="40% - 着色 1 2 2 2" xfId="16853"/>
    <cellStyle name="40% - 着色 1 2 3" xfId="16854"/>
    <cellStyle name="40% - 着色 2 2" xfId="16855"/>
    <cellStyle name="40% - 着色 2 2 2" xfId="16856"/>
    <cellStyle name="40% - 着色 2 2 2 2" xfId="16857"/>
    <cellStyle name="40% - 着色 2 2 3" xfId="16858"/>
    <cellStyle name="40% - 着色 3 2" xfId="16859"/>
    <cellStyle name="40% - 着色 3 2 2" xfId="16860"/>
    <cellStyle name="40% - 着色 3 2 2 2" xfId="16861"/>
    <cellStyle name="40% - 着色 3 2 3" xfId="16862"/>
    <cellStyle name="40% - 着色 4 2" xfId="16863"/>
    <cellStyle name="40% - 着色 4 2 2" xfId="16864"/>
    <cellStyle name="40% - 着色 4 2 2 2" xfId="16865"/>
    <cellStyle name="40% - 着色 4 2 3" xfId="16866"/>
    <cellStyle name="40% - 着色 5 2" xfId="16867"/>
    <cellStyle name="40% - 着色 5 2 2" xfId="16868"/>
    <cellStyle name="40% - 着色 5 2 2 2" xfId="16869"/>
    <cellStyle name="40% - 着色 5 2 3" xfId="16870"/>
    <cellStyle name="40% - 着色 6 2" xfId="16871"/>
    <cellStyle name="40% - 着色 6 2 2" xfId="16872"/>
    <cellStyle name="40% - 着色 6 2 2 2" xfId="16873"/>
    <cellStyle name="40% - 着色 6 2 3" xfId="16874"/>
    <cellStyle name="60% - Accent1" xfId="4316"/>
    <cellStyle name="60% - Accent1 2" xfId="4317"/>
    <cellStyle name="60% - Accent1 2 2" xfId="4318"/>
    <cellStyle name="60% - Accent1 2 2 2" xfId="16875"/>
    <cellStyle name="60% - Accent1 2 2 2 2" xfId="16876"/>
    <cellStyle name="60% - Accent1 2 2 2 2 2" xfId="16877"/>
    <cellStyle name="60% - Accent1 2 2 2 2 3" xfId="16878"/>
    <cellStyle name="60% - Accent1 2 2 2 3" xfId="16879"/>
    <cellStyle name="60% - Accent1 2 2 2 3 2" xfId="16880"/>
    <cellStyle name="60% - Accent1 2 2 2 3 2 2" xfId="16881"/>
    <cellStyle name="60% - Accent1 2 2 2 3 3" xfId="16882"/>
    <cellStyle name="60% - Accent1 2 2 2 4" xfId="16883"/>
    <cellStyle name="60% - Accent1 2 2 2 4 2" xfId="16884"/>
    <cellStyle name="60% - Accent1 2 2 2 5" xfId="16885"/>
    <cellStyle name="60% - Accent1 2 2 3" xfId="16886"/>
    <cellStyle name="60% - Accent1 2 2 3 2" xfId="16887"/>
    <cellStyle name="60% - Accent1 2 2 3 2 2" xfId="16888"/>
    <cellStyle name="60% - Accent1 2 2 3 3" xfId="16889"/>
    <cellStyle name="60% - Accent1 2 2 4" xfId="16890"/>
    <cellStyle name="60% - Accent1 2 2 4 2" xfId="16891"/>
    <cellStyle name="60% - Accent1 2 2 4 2 2" xfId="16892"/>
    <cellStyle name="60% - Accent1 2 2 4 3" xfId="16893"/>
    <cellStyle name="60% - Accent1 2 2 5" xfId="16894"/>
    <cellStyle name="60% - Accent1 2 2 5 2" xfId="16895"/>
    <cellStyle name="60% - Accent1 2 2 6" xfId="16896"/>
    <cellStyle name="60% - Accent1 2 2 7" xfId="16897"/>
    <cellStyle name="60% - Accent1 2 3" xfId="4319"/>
    <cellStyle name="60% - Accent1 2 3 2" xfId="16898"/>
    <cellStyle name="60% - Accent1 2 3 2 2" xfId="16899"/>
    <cellStyle name="60% - Accent1 2 3 3" xfId="16900"/>
    <cellStyle name="60% - Accent1 2 3 4" xfId="16901"/>
    <cellStyle name="60% - Accent1 2 4" xfId="16902"/>
    <cellStyle name="60% - Accent1 2 4 2" xfId="16903"/>
    <cellStyle name="60% - Accent1 2 4 2 2" xfId="16904"/>
    <cellStyle name="60% - Accent1 2 4 3" xfId="16905"/>
    <cellStyle name="60% - Accent1 2 5" xfId="16906"/>
    <cellStyle name="60% - Accent1 2 5 2" xfId="16907"/>
    <cellStyle name="60% - Accent1 2 6" xfId="16908"/>
    <cellStyle name="60% - Accent1 2 7" xfId="16909"/>
    <cellStyle name="60% - Accent1 2 8" xfId="16910"/>
    <cellStyle name="60% - Accent1 3" xfId="4320"/>
    <cellStyle name="60% - Accent1 3 2" xfId="4321"/>
    <cellStyle name="60% - Accent1 3 2 2" xfId="16911"/>
    <cellStyle name="60% - Accent1 3 2 3" xfId="16912"/>
    <cellStyle name="60% - Accent1 3 3" xfId="4322"/>
    <cellStyle name="60% - Accent1 3 3 2" xfId="16913"/>
    <cellStyle name="60% - Accent1 3 3 2 2" xfId="16914"/>
    <cellStyle name="60% - Accent1 3 3 3" xfId="16915"/>
    <cellStyle name="60% - Accent1 3 4" xfId="16916"/>
    <cellStyle name="60% - Accent1 3 4 2" xfId="16917"/>
    <cellStyle name="60% - Accent1 3 5" xfId="16918"/>
    <cellStyle name="60% - Accent1 3 6" xfId="16919"/>
    <cellStyle name="60% - Accent1 4" xfId="4323"/>
    <cellStyle name="60% - Accent1 4 2" xfId="4324"/>
    <cellStyle name="60% - Accent1 4 2 2" xfId="16920"/>
    <cellStyle name="60% - Accent1 4 2 2 2" xfId="16921"/>
    <cellStyle name="60% - Accent1 4 2 2 3" xfId="16922"/>
    <cellStyle name="60% - Accent1 4 2 3" xfId="16923"/>
    <cellStyle name="60% - Accent1 4 2 3 2" xfId="16924"/>
    <cellStyle name="60% - Accent1 4 2 3 2 2" xfId="16925"/>
    <cellStyle name="60% - Accent1 4 2 3 3" xfId="16926"/>
    <cellStyle name="60% - Accent1 4 2 4" xfId="16927"/>
    <cellStyle name="60% - Accent1 4 2 4 2" xfId="16928"/>
    <cellStyle name="60% - Accent1 4 2 5" xfId="16929"/>
    <cellStyle name="60% - Accent1 4 3" xfId="4325"/>
    <cellStyle name="60% - Accent1 4 3 2" xfId="16930"/>
    <cellStyle name="60% - Accent1 4 3 3" xfId="16931"/>
    <cellStyle name="60% - Accent1 4 4" xfId="16932"/>
    <cellStyle name="60% - Accent1 4 4 2" xfId="16933"/>
    <cellStyle name="60% - Accent1 4 4 2 2" xfId="16934"/>
    <cellStyle name="60% - Accent1 4 4 3" xfId="16935"/>
    <cellStyle name="60% - Accent1 4 5" xfId="16936"/>
    <cellStyle name="60% - Accent1 4 5 2" xfId="16937"/>
    <cellStyle name="60% - Accent1 4 6" xfId="16938"/>
    <cellStyle name="60% - Accent1 4 7" xfId="16939"/>
    <cellStyle name="60% - Accent1 5" xfId="4326"/>
    <cellStyle name="60% - Accent1 5 2" xfId="4327"/>
    <cellStyle name="60% - Accent1 5 3" xfId="4328"/>
    <cellStyle name="60% - Accent1 5 4" xfId="16940"/>
    <cellStyle name="60% - Accent1 6" xfId="4329"/>
    <cellStyle name="60% - Accent1 6 2" xfId="16941"/>
    <cellStyle name="60% - Accent1 6 3" xfId="16942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3"/>
    <cellStyle name="60% - Accent2 2 2 2 2" xfId="16944"/>
    <cellStyle name="60% - Accent2 2 2 2 2 2" xfId="16945"/>
    <cellStyle name="60% - Accent2 2 2 2 2 3" xfId="16946"/>
    <cellStyle name="60% - Accent2 2 2 2 3" xfId="16947"/>
    <cellStyle name="60% - Accent2 2 2 2 3 2" xfId="16948"/>
    <cellStyle name="60% - Accent2 2 2 2 3 2 2" xfId="16949"/>
    <cellStyle name="60% - Accent2 2 2 2 3 3" xfId="16950"/>
    <cellStyle name="60% - Accent2 2 2 2 4" xfId="16951"/>
    <cellStyle name="60% - Accent2 2 2 2 4 2" xfId="16952"/>
    <cellStyle name="60% - Accent2 2 2 2 5" xfId="16953"/>
    <cellStyle name="60% - Accent2 2 2 3" xfId="16954"/>
    <cellStyle name="60% - Accent2 2 2 3 2" xfId="16955"/>
    <cellStyle name="60% - Accent2 2 2 3 2 2" xfId="16956"/>
    <cellStyle name="60% - Accent2 2 2 3 3" xfId="16957"/>
    <cellStyle name="60% - Accent2 2 2 4" xfId="16958"/>
    <cellStyle name="60% - Accent2 2 2 4 2" xfId="16959"/>
    <cellStyle name="60% - Accent2 2 2 4 2 2" xfId="16960"/>
    <cellStyle name="60% - Accent2 2 2 4 3" xfId="16961"/>
    <cellStyle name="60% - Accent2 2 2 5" xfId="16962"/>
    <cellStyle name="60% - Accent2 2 2 5 2" xfId="16963"/>
    <cellStyle name="60% - Accent2 2 2 6" xfId="16964"/>
    <cellStyle name="60% - Accent2 2 2 7" xfId="16965"/>
    <cellStyle name="60% - Accent2 2 3" xfId="4335"/>
    <cellStyle name="60% - Accent2 2 3 2" xfId="16966"/>
    <cellStyle name="60% - Accent2 2 3 2 2" xfId="16967"/>
    <cellStyle name="60% - Accent2 2 3 3" xfId="16968"/>
    <cellStyle name="60% - Accent2 2 3 4" xfId="16969"/>
    <cellStyle name="60% - Accent2 2 4" xfId="16970"/>
    <cellStyle name="60% - Accent2 2 4 2" xfId="16971"/>
    <cellStyle name="60% - Accent2 2 4 2 2" xfId="16972"/>
    <cellStyle name="60% - Accent2 2 4 3" xfId="16973"/>
    <cellStyle name="60% - Accent2 2 5" xfId="16974"/>
    <cellStyle name="60% - Accent2 2 5 2" xfId="16975"/>
    <cellStyle name="60% - Accent2 2 6" xfId="16976"/>
    <cellStyle name="60% - Accent2 2 7" xfId="16977"/>
    <cellStyle name="60% - Accent2 3" xfId="4336"/>
    <cellStyle name="60% - Accent2 3 2" xfId="4337"/>
    <cellStyle name="60% - Accent2 3 2 2" xfId="16978"/>
    <cellStyle name="60% - Accent2 3 2 3" xfId="16979"/>
    <cellStyle name="60% - Accent2 3 3" xfId="4338"/>
    <cellStyle name="60% - Accent2 3 3 2" xfId="16980"/>
    <cellStyle name="60% - Accent2 3 3 2 2" xfId="16981"/>
    <cellStyle name="60% - Accent2 3 3 3" xfId="16982"/>
    <cellStyle name="60% - Accent2 3 4" xfId="16983"/>
    <cellStyle name="60% - Accent2 3 4 2" xfId="16984"/>
    <cellStyle name="60% - Accent2 3 5" xfId="16985"/>
    <cellStyle name="60% - Accent2 3 6" xfId="16986"/>
    <cellStyle name="60% - Accent2 4" xfId="4339"/>
    <cellStyle name="60% - Accent2 4 2" xfId="4340"/>
    <cellStyle name="60% - Accent2 4 2 2" xfId="16987"/>
    <cellStyle name="60% - Accent2 4 2 2 2" xfId="16988"/>
    <cellStyle name="60% - Accent2 4 2 2 3" xfId="16989"/>
    <cellStyle name="60% - Accent2 4 2 3" xfId="16990"/>
    <cellStyle name="60% - Accent2 4 2 3 2" xfId="16991"/>
    <cellStyle name="60% - Accent2 4 2 3 2 2" xfId="16992"/>
    <cellStyle name="60% - Accent2 4 2 3 3" xfId="16993"/>
    <cellStyle name="60% - Accent2 4 2 4" xfId="16994"/>
    <cellStyle name="60% - Accent2 4 2 4 2" xfId="16995"/>
    <cellStyle name="60% - Accent2 4 2 5" xfId="16996"/>
    <cellStyle name="60% - Accent2 4 3" xfId="4341"/>
    <cellStyle name="60% - Accent2 4 3 2" xfId="16997"/>
    <cellStyle name="60% - Accent2 4 3 3" xfId="16998"/>
    <cellStyle name="60% - Accent2 4 4" xfId="16999"/>
    <cellStyle name="60% - Accent2 4 4 2" xfId="17000"/>
    <cellStyle name="60% - Accent2 4 4 2 2" xfId="17001"/>
    <cellStyle name="60% - Accent2 4 4 3" xfId="17002"/>
    <cellStyle name="60% - Accent2 4 5" xfId="17003"/>
    <cellStyle name="60% - Accent2 4 5 2" xfId="17004"/>
    <cellStyle name="60% - Accent2 4 6" xfId="17005"/>
    <cellStyle name="60% - Accent2 4 7" xfId="17006"/>
    <cellStyle name="60% - Accent2 5" xfId="4342"/>
    <cellStyle name="60% - Accent2 5 2" xfId="4343"/>
    <cellStyle name="60% - Accent2 5 3" xfId="4344"/>
    <cellStyle name="60% - Accent2 5 4" xfId="17007"/>
    <cellStyle name="60% - Accent2 6" xfId="4345"/>
    <cellStyle name="60% - Accent2 6 2" xfId="17008"/>
    <cellStyle name="60% - Accent2 6 3" xfId="17009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0"/>
    <cellStyle name="60% - Accent3 2 2 2 2" xfId="17011"/>
    <cellStyle name="60% - Accent3 2 2 2 2 2" xfId="17012"/>
    <cellStyle name="60% - Accent3 2 2 2 2 3" xfId="17013"/>
    <cellStyle name="60% - Accent3 2 2 2 3" xfId="17014"/>
    <cellStyle name="60% - Accent3 2 2 2 3 2" xfId="17015"/>
    <cellStyle name="60% - Accent3 2 2 2 3 2 2" xfId="17016"/>
    <cellStyle name="60% - Accent3 2 2 2 3 3" xfId="17017"/>
    <cellStyle name="60% - Accent3 2 2 2 4" xfId="17018"/>
    <cellStyle name="60% - Accent3 2 2 2 4 2" xfId="17019"/>
    <cellStyle name="60% - Accent3 2 2 2 5" xfId="17020"/>
    <cellStyle name="60% - Accent3 2 2 3" xfId="17021"/>
    <cellStyle name="60% - Accent3 2 2 3 2" xfId="17022"/>
    <cellStyle name="60% - Accent3 2 2 3 2 2" xfId="17023"/>
    <cellStyle name="60% - Accent3 2 2 3 3" xfId="17024"/>
    <cellStyle name="60% - Accent3 2 2 4" xfId="17025"/>
    <cellStyle name="60% - Accent3 2 2 4 2" xfId="17026"/>
    <cellStyle name="60% - Accent3 2 2 4 2 2" xfId="17027"/>
    <cellStyle name="60% - Accent3 2 2 4 3" xfId="17028"/>
    <cellStyle name="60% - Accent3 2 2 5" xfId="17029"/>
    <cellStyle name="60% - Accent3 2 2 5 2" xfId="17030"/>
    <cellStyle name="60% - Accent3 2 2 6" xfId="17031"/>
    <cellStyle name="60% - Accent3 2 2 7" xfId="17032"/>
    <cellStyle name="60% - Accent3 2 3" xfId="4351"/>
    <cellStyle name="60% - Accent3 2 3 2" xfId="17033"/>
    <cellStyle name="60% - Accent3 2 3 2 2" xfId="17034"/>
    <cellStyle name="60% - Accent3 2 3 3" xfId="17035"/>
    <cellStyle name="60% - Accent3 2 3 4" xfId="17036"/>
    <cellStyle name="60% - Accent3 2 4" xfId="17037"/>
    <cellStyle name="60% - Accent3 2 4 2" xfId="17038"/>
    <cellStyle name="60% - Accent3 2 4 2 2" xfId="17039"/>
    <cellStyle name="60% - Accent3 2 4 3" xfId="17040"/>
    <cellStyle name="60% - Accent3 2 5" xfId="17041"/>
    <cellStyle name="60% - Accent3 2 5 2" xfId="17042"/>
    <cellStyle name="60% - Accent3 2 6" xfId="17043"/>
    <cellStyle name="60% - Accent3 2 7" xfId="17044"/>
    <cellStyle name="60% - Accent3 2 8" xfId="17045"/>
    <cellStyle name="60% - Accent3 3" xfId="4352"/>
    <cellStyle name="60% - Accent3 3 2" xfId="4353"/>
    <cellStyle name="60% - Accent3 3 2 2" xfId="17046"/>
    <cellStyle name="60% - Accent3 3 2 3" xfId="17047"/>
    <cellStyle name="60% - Accent3 3 3" xfId="4354"/>
    <cellStyle name="60% - Accent3 3 3 2" xfId="17048"/>
    <cellStyle name="60% - Accent3 3 3 2 2" xfId="17049"/>
    <cellStyle name="60% - Accent3 3 3 3" xfId="17050"/>
    <cellStyle name="60% - Accent3 3 4" xfId="17051"/>
    <cellStyle name="60% - Accent3 3 4 2" xfId="17052"/>
    <cellStyle name="60% - Accent3 3 5" xfId="17053"/>
    <cellStyle name="60% - Accent3 3 6" xfId="17054"/>
    <cellStyle name="60% - Accent3 4" xfId="4355"/>
    <cellStyle name="60% - Accent3 4 2" xfId="4356"/>
    <cellStyle name="60% - Accent3 4 2 2" xfId="17055"/>
    <cellStyle name="60% - Accent3 4 2 2 2" xfId="17056"/>
    <cellStyle name="60% - Accent3 4 2 2 3" xfId="17057"/>
    <cellStyle name="60% - Accent3 4 2 3" xfId="17058"/>
    <cellStyle name="60% - Accent3 4 2 3 2" xfId="17059"/>
    <cellStyle name="60% - Accent3 4 2 3 2 2" xfId="17060"/>
    <cellStyle name="60% - Accent3 4 2 3 3" xfId="17061"/>
    <cellStyle name="60% - Accent3 4 2 4" xfId="17062"/>
    <cellStyle name="60% - Accent3 4 2 4 2" xfId="17063"/>
    <cellStyle name="60% - Accent3 4 2 5" xfId="17064"/>
    <cellStyle name="60% - Accent3 4 3" xfId="4357"/>
    <cellStyle name="60% - Accent3 4 3 2" xfId="17065"/>
    <cellStyle name="60% - Accent3 4 3 3" xfId="17066"/>
    <cellStyle name="60% - Accent3 4 4" xfId="17067"/>
    <cellStyle name="60% - Accent3 4 4 2" xfId="17068"/>
    <cellStyle name="60% - Accent3 4 4 2 2" xfId="17069"/>
    <cellStyle name="60% - Accent3 4 4 3" xfId="17070"/>
    <cellStyle name="60% - Accent3 4 5" xfId="17071"/>
    <cellStyle name="60% - Accent3 4 5 2" xfId="17072"/>
    <cellStyle name="60% - Accent3 4 6" xfId="17073"/>
    <cellStyle name="60% - Accent3 4 7" xfId="17074"/>
    <cellStyle name="60% - Accent3 5" xfId="4358"/>
    <cellStyle name="60% - Accent3 5 2" xfId="4359"/>
    <cellStyle name="60% - Accent3 5 3" xfId="4360"/>
    <cellStyle name="60% - Accent3 5 4" xfId="17075"/>
    <cellStyle name="60% - Accent3 6" xfId="4361"/>
    <cellStyle name="60% - Accent3 6 2" xfId="17076"/>
    <cellStyle name="60% - Accent3 6 3" xfId="17077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8"/>
    <cellStyle name="60% - Accent4 2 2 2 2" xfId="17079"/>
    <cellStyle name="60% - Accent4 2 2 2 2 2" xfId="17080"/>
    <cellStyle name="60% - Accent4 2 2 2 2 3" xfId="17081"/>
    <cellStyle name="60% - Accent4 2 2 2 3" xfId="17082"/>
    <cellStyle name="60% - Accent4 2 2 2 3 2" xfId="17083"/>
    <cellStyle name="60% - Accent4 2 2 2 3 2 2" xfId="17084"/>
    <cellStyle name="60% - Accent4 2 2 2 3 3" xfId="17085"/>
    <cellStyle name="60% - Accent4 2 2 2 4" xfId="17086"/>
    <cellStyle name="60% - Accent4 2 2 2 4 2" xfId="17087"/>
    <cellStyle name="60% - Accent4 2 2 2 5" xfId="17088"/>
    <cellStyle name="60% - Accent4 2 2 3" xfId="17089"/>
    <cellStyle name="60% - Accent4 2 2 3 2" xfId="17090"/>
    <cellStyle name="60% - Accent4 2 2 3 2 2" xfId="17091"/>
    <cellStyle name="60% - Accent4 2 2 3 3" xfId="17092"/>
    <cellStyle name="60% - Accent4 2 2 4" xfId="17093"/>
    <cellStyle name="60% - Accent4 2 2 4 2" xfId="17094"/>
    <cellStyle name="60% - Accent4 2 2 4 2 2" xfId="17095"/>
    <cellStyle name="60% - Accent4 2 2 4 3" xfId="17096"/>
    <cellStyle name="60% - Accent4 2 2 5" xfId="17097"/>
    <cellStyle name="60% - Accent4 2 2 5 2" xfId="17098"/>
    <cellStyle name="60% - Accent4 2 2 6" xfId="17099"/>
    <cellStyle name="60% - Accent4 2 2 7" xfId="17100"/>
    <cellStyle name="60% - Accent4 2 3" xfId="4367"/>
    <cellStyle name="60% - Accent4 2 3 2" xfId="17101"/>
    <cellStyle name="60% - Accent4 2 3 2 2" xfId="17102"/>
    <cellStyle name="60% - Accent4 2 3 3" xfId="17103"/>
    <cellStyle name="60% - Accent4 2 3 4" xfId="17104"/>
    <cellStyle name="60% - Accent4 2 4" xfId="17105"/>
    <cellStyle name="60% - Accent4 2 4 2" xfId="17106"/>
    <cellStyle name="60% - Accent4 2 4 2 2" xfId="17107"/>
    <cellStyle name="60% - Accent4 2 4 3" xfId="17108"/>
    <cellStyle name="60% - Accent4 2 5" xfId="17109"/>
    <cellStyle name="60% - Accent4 2 5 2" xfId="17110"/>
    <cellStyle name="60% - Accent4 2 6" xfId="17111"/>
    <cellStyle name="60% - Accent4 2 7" xfId="17112"/>
    <cellStyle name="60% - Accent4 2 8" xfId="17113"/>
    <cellStyle name="60% - Accent4 3" xfId="4368"/>
    <cellStyle name="60% - Accent4 3 2" xfId="4369"/>
    <cellStyle name="60% - Accent4 3 2 2" xfId="17114"/>
    <cellStyle name="60% - Accent4 3 2 3" xfId="17115"/>
    <cellStyle name="60% - Accent4 3 3" xfId="4370"/>
    <cellStyle name="60% - Accent4 3 3 2" xfId="17116"/>
    <cellStyle name="60% - Accent4 3 3 2 2" xfId="17117"/>
    <cellStyle name="60% - Accent4 3 3 3" xfId="17118"/>
    <cellStyle name="60% - Accent4 3 4" xfId="17119"/>
    <cellStyle name="60% - Accent4 3 4 2" xfId="17120"/>
    <cellStyle name="60% - Accent4 3 5" xfId="17121"/>
    <cellStyle name="60% - Accent4 3 6" xfId="17122"/>
    <cellStyle name="60% - Accent4 4" xfId="4371"/>
    <cellStyle name="60% - Accent4 4 2" xfId="4372"/>
    <cellStyle name="60% - Accent4 4 2 2" xfId="17123"/>
    <cellStyle name="60% - Accent4 4 2 2 2" xfId="17124"/>
    <cellStyle name="60% - Accent4 4 2 2 3" xfId="17125"/>
    <cellStyle name="60% - Accent4 4 2 3" xfId="17126"/>
    <cellStyle name="60% - Accent4 4 2 3 2" xfId="17127"/>
    <cellStyle name="60% - Accent4 4 2 3 2 2" xfId="17128"/>
    <cellStyle name="60% - Accent4 4 2 3 3" xfId="17129"/>
    <cellStyle name="60% - Accent4 4 2 4" xfId="17130"/>
    <cellStyle name="60% - Accent4 4 2 4 2" xfId="17131"/>
    <cellStyle name="60% - Accent4 4 2 5" xfId="17132"/>
    <cellStyle name="60% - Accent4 4 3" xfId="4373"/>
    <cellStyle name="60% - Accent4 4 3 2" xfId="17133"/>
    <cellStyle name="60% - Accent4 4 3 3" xfId="17134"/>
    <cellStyle name="60% - Accent4 4 4" xfId="17135"/>
    <cellStyle name="60% - Accent4 4 4 2" xfId="17136"/>
    <cellStyle name="60% - Accent4 4 4 2 2" xfId="17137"/>
    <cellStyle name="60% - Accent4 4 4 3" xfId="17138"/>
    <cellStyle name="60% - Accent4 4 5" xfId="17139"/>
    <cellStyle name="60% - Accent4 4 5 2" xfId="17140"/>
    <cellStyle name="60% - Accent4 4 6" xfId="17141"/>
    <cellStyle name="60% - Accent4 4 7" xfId="17142"/>
    <cellStyle name="60% - Accent4 5" xfId="4374"/>
    <cellStyle name="60% - Accent4 5 2" xfId="4375"/>
    <cellStyle name="60% - Accent4 5 3" xfId="4376"/>
    <cellStyle name="60% - Accent4 5 4" xfId="17143"/>
    <cellStyle name="60% - Accent4 6" xfId="4377"/>
    <cellStyle name="60% - Accent4 6 2" xfId="17144"/>
    <cellStyle name="60% - Accent4 6 3" xfId="17145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6"/>
    <cellStyle name="60% - Accent5 2 2 2 2" xfId="17147"/>
    <cellStyle name="60% - Accent5 2 2 2 2 2" xfId="17148"/>
    <cellStyle name="60% - Accent5 2 2 2 2 3" xfId="17149"/>
    <cellStyle name="60% - Accent5 2 2 2 3" xfId="17150"/>
    <cellStyle name="60% - Accent5 2 2 2 3 2" xfId="17151"/>
    <cellStyle name="60% - Accent5 2 2 2 3 2 2" xfId="17152"/>
    <cellStyle name="60% - Accent5 2 2 2 3 3" xfId="17153"/>
    <cellStyle name="60% - Accent5 2 2 2 4" xfId="17154"/>
    <cellStyle name="60% - Accent5 2 2 2 4 2" xfId="17155"/>
    <cellStyle name="60% - Accent5 2 2 2 5" xfId="17156"/>
    <cellStyle name="60% - Accent5 2 2 3" xfId="17157"/>
    <cellStyle name="60% - Accent5 2 2 3 2" xfId="17158"/>
    <cellStyle name="60% - Accent5 2 2 3 2 2" xfId="17159"/>
    <cellStyle name="60% - Accent5 2 2 3 3" xfId="17160"/>
    <cellStyle name="60% - Accent5 2 2 4" xfId="17161"/>
    <cellStyle name="60% - Accent5 2 2 4 2" xfId="17162"/>
    <cellStyle name="60% - Accent5 2 2 4 2 2" xfId="17163"/>
    <cellStyle name="60% - Accent5 2 2 4 3" xfId="17164"/>
    <cellStyle name="60% - Accent5 2 2 5" xfId="17165"/>
    <cellStyle name="60% - Accent5 2 2 5 2" xfId="17166"/>
    <cellStyle name="60% - Accent5 2 2 6" xfId="17167"/>
    <cellStyle name="60% - Accent5 2 2 7" xfId="17168"/>
    <cellStyle name="60% - Accent5 2 3" xfId="4383"/>
    <cellStyle name="60% - Accent5 2 3 2" xfId="17169"/>
    <cellStyle name="60% - Accent5 2 3 2 2" xfId="17170"/>
    <cellStyle name="60% - Accent5 2 3 3" xfId="17171"/>
    <cellStyle name="60% - Accent5 2 3 4" xfId="17172"/>
    <cellStyle name="60% - Accent5 2 4" xfId="17173"/>
    <cellStyle name="60% - Accent5 2 4 2" xfId="17174"/>
    <cellStyle name="60% - Accent5 2 4 2 2" xfId="17175"/>
    <cellStyle name="60% - Accent5 2 4 3" xfId="17176"/>
    <cellStyle name="60% - Accent5 2 5" xfId="17177"/>
    <cellStyle name="60% - Accent5 2 5 2" xfId="17178"/>
    <cellStyle name="60% - Accent5 2 6" xfId="17179"/>
    <cellStyle name="60% - Accent5 2 7" xfId="17180"/>
    <cellStyle name="60% - Accent5 3" xfId="4384"/>
    <cellStyle name="60% - Accent5 3 2" xfId="4385"/>
    <cellStyle name="60% - Accent5 3 2 2" xfId="17181"/>
    <cellStyle name="60% - Accent5 3 2 3" xfId="17182"/>
    <cellStyle name="60% - Accent5 3 3" xfId="4386"/>
    <cellStyle name="60% - Accent5 3 3 2" xfId="17183"/>
    <cellStyle name="60% - Accent5 3 3 2 2" xfId="17184"/>
    <cellStyle name="60% - Accent5 3 3 3" xfId="17185"/>
    <cellStyle name="60% - Accent5 3 4" xfId="17186"/>
    <cellStyle name="60% - Accent5 3 4 2" xfId="17187"/>
    <cellStyle name="60% - Accent5 3 5" xfId="17188"/>
    <cellStyle name="60% - Accent5 3 6" xfId="17189"/>
    <cellStyle name="60% - Accent5 4" xfId="4387"/>
    <cellStyle name="60% - Accent5 4 2" xfId="4388"/>
    <cellStyle name="60% - Accent5 4 2 2" xfId="17190"/>
    <cellStyle name="60% - Accent5 4 2 2 2" xfId="17191"/>
    <cellStyle name="60% - Accent5 4 2 2 3" xfId="17192"/>
    <cellStyle name="60% - Accent5 4 2 3" xfId="17193"/>
    <cellStyle name="60% - Accent5 4 2 3 2" xfId="17194"/>
    <cellStyle name="60% - Accent5 4 2 3 2 2" xfId="17195"/>
    <cellStyle name="60% - Accent5 4 2 3 3" xfId="17196"/>
    <cellStyle name="60% - Accent5 4 2 4" xfId="17197"/>
    <cellStyle name="60% - Accent5 4 2 4 2" xfId="17198"/>
    <cellStyle name="60% - Accent5 4 2 5" xfId="17199"/>
    <cellStyle name="60% - Accent5 4 3" xfId="4389"/>
    <cellStyle name="60% - Accent5 4 3 2" xfId="17200"/>
    <cellStyle name="60% - Accent5 4 3 3" xfId="17201"/>
    <cellStyle name="60% - Accent5 4 4" xfId="17202"/>
    <cellStyle name="60% - Accent5 4 4 2" xfId="17203"/>
    <cellStyle name="60% - Accent5 4 4 2 2" xfId="17204"/>
    <cellStyle name="60% - Accent5 4 4 3" xfId="17205"/>
    <cellStyle name="60% - Accent5 4 5" xfId="17206"/>
    <cellStyle name="60% - Accent5 4 5 2" xfId="17207"/>
    <cellStyle name="60% - Accent5 4 6" xfId="17208"/>
    <cellStyle name="60% - Accent5 4 7" xfId="17209"/>
    <cellStyle name="60% - Accent5 5" xfId="4390"/>
    <cellStyle name="60% - Accent5 5 2" xfId="4391"/>
    <cellStyle name="60% - Accent5 5 3" xfId="4392"/>
    <cellStyle name="60% - Accent5 5 4" xfId="17210"/>
    <cellStyle name="60% - Accent5 6" xfId="4393"/>
    <cellStyle name="60% - Accent5 6 2" xfId="17211"/>
    <cellStyle name="60% - Accent5 6 3" xfId="17212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3"/>
    <cellStyle name="60% - Accent6 2 2 2 2" xfId="17214"/>
    <cellStyle name="60% - Accent6 2 2 2 2 2" xfId="17215"/>
    <cellStyle name="60% - Accent6 2 2 2 2 3" xfId="17216"/>
    <cellStyle name="60% - Accent6 2 2 2 3" xfId="17217"/>
    <cellStyle name="60% - Accent6 2 2 2 3 2" xfId="17218"/>
    <cellStyle name="60% - Accent6 2 2 2 3 2 2" xfId="17219"/>
    <cellStyle name="60% - Accent6 2 2 2 3 3" xfId="17220"/>
    <cellStyle name="60% - Accent6 2 2 2 4" xfId="17221"/>
    <cellStyle name="60% - Accent6 2 2 2 4 2" xfId="17222"/>
    <cellStyle name="60% - Accent6 2 2 2 5" xfId="17223"/>
    <cellStyle name="60% - Accent6 2 2 3" xfId="17224"/>
    <cellStyle name="60% - Accent6 2 2 3 2" xfId="17225"/>
    <cellStyle name="60% - Accent6 2 2 3 2 2" xfId="17226"/>
    <cellStyle name="60% - Accent6 2 2 3 3" xfId="17227"/>
    <cellStyle name="60% - Accent6 2 2 4" xfId="17228"/>
    <cellStyle name="60% - Accent6 2 2 4 2" xfId="17229"/>
    <cellStyle name="60% - Accent6 2 2 4 2 2" xfId="17230"/>
    <cellStyle name="60% - Accent6 2 2 4 3" xfId="17231"/>
    <cellStyle name="60% - Accent6 2 2 5" xfId="17232"/>
    <cellStyle name="60% - Accent6 2 2 5 2" xfId="17233"/>
    <cellStyle name="60% - Accent6 2 2 6" xfId="17234"/>
    <cellStyle name="60% - Accent6 2 2 7" xfId="17235"/>
    <cellStyle name="60% - Accent6 2 3" xfId="4399"/>
    <cellStyle name="60% - Accent6 2 3 2" xfId="17236"/>
    <cellStyle name="60% - Accent6 2 3 2 2" xfId="17237"/>
    <cellStyle name="60% - Accent6 2 3 3" xfId="17238"/>
    <cellStyle name="60% - Accent6 2 3 4" xfId="17239"/>
    <cellStyle name="60% - Accent6 2 4" xfId="17240"/>
    <cellStyle name="60% - Accent6 2 4 2" xfId="17241"/>
    <cellStyle name="60% - Accent6 2 4 2 2" xfId="17242"/>
    <cellStyle name="60% - Accent6 2 4 3" xfId="17243"/>
    <cellStyle name="60% - Accent6 2 5" xfId="17244"/>
    <cellStyle name="60% - Accent6 2 5 2" xfId="17245"/>
    <cellStyle name="60% - Accent6 2 6" xfId="17246"/>
    <cellStyle name="60% - Accent6 2 7" xfId="17247"/>
    <cellStyle name="60% - Accent6 2 8" xfId="17248"/>
    <cellStyle name="60% - Accent6 3" xfId="4400"/>
    <cellStyle name="60% - Accent6 3 2" xfId="4401"/>
    <cellStyle name="60% - Accent6 3 2 2" xfId="17249"/>
    <cellStyle name="60% - Accent6 3 2 3" xfId="17250"/>
    <cellStyle name="60% - Accent6 3 3" xfId="4402"/>
    <cellStyle name="60% - Accent6 3 3 2" xfId="17251"/>
    <cellStyle name="60% - Accent6 3 3 2 2" xfId="17252"/>
    <cellStyle name="60% - Accent6 3 3 3" xfId="17253"/>
    <cellStyle name="60% - Accent6 3 4" xfId="17254"/>
    <cellStyle name="60% - Accent6 3 4 2" xfId="17255"/>
    <cellStyle name="60% - Accent6 3 5" xfId="17256"/>
    <cellStyle name="60% - Accent6 3 6" xfId="17257"/>
    <cellStyle name="60% - Accent6 4" xfId="4403"/>
    <cellStyle name="60% - Accent6 4 2" xfId="4404"/>
    <cellStyle name="60% - Accent6 4 2 2" xfId="17258"/>
    <cellStyle name="60% - Accent6 4 2 2 2" xfId="17259"/>
    <cellStyle name="60% - Accent6 4 2 2 3" xfId="17260"/>
    <cellStyle name="60% - Accent6 4 2 3" xfId="17261"/>
    <cellStyle name="60% - Accent6 4 2 3 2" xfId="17262"/>
    <cellStyle name="60% - Accent6 4 2 3 2 2" xfId="17263"/>
    <cellStyle name="60% - Accent6 4 2 3 3" xfId="17264"/>
    <cellStyle name="60% - Accent6 4 2 4" xfId="17265"/>
    <cellStyle name="60% - Accent6 4 2 4 2" xfId="17266"/>
    <cellStyle name="60% - Accent6 4 2 5" xfId="17267"/>
    <cellStyle name="60% - Accent6 4 3" xfId="4405"/>
    <cellStyle name="60% - Accent6 4 3 2" xfId="17268"/>
    <cellStyle name="60% - Accent6 4 3 3" xfId="17269"/>
    <cellStyle name="60% - Accent6 4 4" xfId="17270"/>
    <cellStyle name="60% - Accent6 4 4 2" xfId="17271"/>
    <cellStyle name="60% - Accent6 4 4 2 2" xfId="17272"/>
    <cellStyle name="60% - Accent6 4 4 3" xfId="17273"/>
    <cellStyle name="60% - Accent6 4 5" xfId="17274"/>
    <cellStyle name="60% - Accent6 4 5 2" xfId="17275"/>
    <cellStyle name="60% - Accent6 4 6" xfId="17276"/>
    <cellStyle name="60% - Accent6 4 7" xfId="17277"/>
    <cellStyle name="60% - Accent6 5" xfId="4406"/>
    <cellStyle name="60% - Accent6 5 2" xfId="4407"/>
    <cellStyle name="60% - Accent6 5 3" xfId="4408"/>
    <cellStyle name="60% - Accent6 5 4" xfId="17278"/>
    <cellStyle name="60% - Accent6 6" xfId="4409"/>
    <cellStyle name="60% - Accent6 6 2" xfId="17279"/>
    <cellStyle name="60% - Accent6 6 3" xfId="17280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1"/>
    <cellStyle name="60% - 輔色1 2 11" xfId="17282"/>
    <cellStyle name="60% - 輔色1 2 2" xfId="4684"/>
    <cellStyle name="60% - 輔色1 2 2 2" xfId="17283"/>
    <cellStyle name="60% - 輔色1 2 2 2 2" xfId="17284"/>
    <cellStyle name="60% - 輔色1 2 2 2 3" xfId="17285"/>
    <cellStyle name="60% - 輔色1 2 2 3" xfId="17286"/>
    <cellStyle name="60% - 輔色1 2 2 4" xfId="17287"/>
    <cellStyle name="60% - 輔色1 2 2 5" xfId="17288"/>
    <cellStyle name="60% - 輔色1 2 2 6" xfId="17289"/>
    <cellStyle name="60% - 輔色1 2 2 7" xfId="17290"/>
    <cellStyle name="60% - 輔色1 2 3" xfId="4685"/>
    <cellStyle name="60% - 輔色1 2 3 2" xfId="17291"/>
    <cellStyle name="60% - 輔色1 2 3 2 2" xfId="17292"/>
    <cellStyle name="60% - 輔色1 2 3 2 3" xfId="17293"/>
    <cellStyle name="60% - 輔色1 2 3 3" xfId="17294"/>
    <cellStyle name="60% - 輔色1 2 3 4" xfId="17295"/>
    <cellStyle name="60% - 輔色1 2 3 5" xfId="17296"/>
    <cellStyle name="60% - 輔色1 2 4" xfId="17297"/>
    <cellStyle name="60% - 輔色1 2 4 2" xfId="17298"/>
    <cellStyle name="60% - 輔色1 2 4 3" xfId="17299"/>
    <cellStyle name="60% - 輔色1 2 4 4" xfId="17300"/>
    <cellStyle name="60% - 輔色1 2 5" xfId="17301"/>
    <cellStyle name="60% - 輔色1 2 5 2" xfId="17302"/>
    <cellStyle name="60% - 輔色1 2 5 2 2" xfId="17303"/>
    <cellStyle name="60% - 輔色1 2 5 3" xfId="17304"/>
    <cellStyle name="60% - 輔色1 2 5 4" xfId="17305"/>
    <cellStyle name="60% - 輔色1 2 6" xfId="17306"/>
    <cellStyle name="60% - 輔色1 2 6 2" xfId="17307"/>
    <cellStyle name="60% - 輔色1 2 6 3" xfId="17308"/>
    <cellStyle name="60% - 輔色1 2 7" xfId="17309"/>
    <cellStyle name="60% - 輔色1 2 7 2" xfId="17310"/>
    <cellStyle name="60% - 輔色1 2 8" xfId="17311"/>
    <cellStyle name="60% - 輔色1 2 9" xfId="17312"/>
    <cellStyle name="60% - 輔色1 3" xfId="4686"/>
    <cellStyle name="60% - 輔色1 3 2" xfId="4687"/>
    <cellStyle name="60% - 輔色1 3 3" xfId="4688"/>
    <cellStyle name="60% - 輔色1 4" xfId="4689"/>
    <cellStyle name="60% - 輔色1 4 2" xfId="17313"/>
    <cellStyle name="60% - 輔色1 5" xfId="4690"/>
    <cellStyle name="60% - 輔色1 5 2" xfId="17314"/>
    <cellStyle name="60% - 輔色1 6" xfId="17315"/>
    <cellStyle name="60% - 輔色1 6 2" xfId="17316"/>
    <cellStyle name="60% - 輔色1 7" xfId="17317"/>
    <cellStyle name="60% - 輔色1 7 2" xfId="17318"/>
    <cellStyle name="60% - 輔色1 8" xfId="17319"/>
    <cellStyle name="60% - 輔色1 8 2" xfId="17320"/>
    <cellStyle name="60% - 輔色1 9" xfId="17321"/>
    <cellStyle name="60% - 輔色1 9 2" xfId="17322"/>
    <cellStyle name="60% - 輔色2" xfId="4691"/>
    <cellStyle name="60% - 輔色2 2" xfId="4692"/>
    <cellStyle name="60% - 輔色2 2 10" xfId="17323"/>
    <cellStyle name="60% - 輔色2 2 11" xfId="17324"/>
    <cellStyle name="60% - 輔色2 2 2" xfId="4693"/>
    <cellStyle name="60% - 輔色2 2 2 2" xfId="17325"/>
    <cellStyle name="60% - 輔色2 2 2 2 2" xfId="17326"/>
    <cellStyle name="60% - 輔色2 2 2 2 3" xfId="17327"/>
    <cellStyle name="60% - 輔色2 2 2 3" xfId="17328"/>
    <cellStyle name="60% - 輔色2 2 2 4" xfId="17329"/>
    <cellStyle name="60% - 輔色2 2 2 5" xfId="17330"/>
    <cellStyle name="60% - 輔色2 2 2 6" xfId="17331"/>
    <cellStyle name="60% - 輔色2 2 2 7" xfId="17332"/>
    <cellStyle name="60% - 輔色2 2 3" xfId="4694"/>
    <cellStyle name="60% - 輔色2 2 3 2" xfId="17333"/>
    <cellStyle name="60% - 輔色2 2 3 2 2" xfId="17334"/>
    <cellStyle name="60% - 輔色2 2 3 2 3" xfId="17335"/>
    <cellStyle name="60% - 輔色2 2 3 3" xfId="17336"/>
    <cellStyle name="60% - 輔色2 2 3 4" xfId="17337"/>
    <cellStyle name="60% - 輔色2 2 3 5" xfId="17338"/>
    <cellStyle name="60% - 輔色2 2 4" xfId="17339"/>
    <cellStyle name="60% - 輔色2 2 4 2" xfId="17340"/>
    <cellStyle name="60% - 輔色2 2 4 3" xfId="17341"/>
    <cellStyle name="60% - 輔色2 2 4 4" xfId="17342"/>
    <cellStyle name="60% - 輔色2 2 5" xfId="17343"/>
    <cellStyle name="60% - 輔色2 2 5 2" xfId="17344"/>
    <cellStyle name="60% - 輔色2 2 5 2 2" xfId="17345"/>
    <cellStyle name="60% - 輔色2 2 5 3" xfId="17346"/>
    <cellStyle name="60% - 輔色2 2 5 4" xfId="17347"/>
    <cellStyle name="60% - 輔色2 2 6" xfId="17348"/>
    <cellStyle name="60% - 輔色2 2 6 2" xfId="17349"/>
    <cellStyle name="60% - 輔色2 2 6 3" xfId="17350"/>
    <cellStyle name="60% - 輔色2 2 7" xfId="17351"/>
    <cellStyle name="60% - 輔色2 2 7 2" xfId="17352"/>
    <cellStyle name="60% - 輔色2 2 8" xfId="17353"/>
    <cellStyle name="60% - 輔色2 2 9" xfId="17354"/>
    <cellStyle name="60% - 輔色2 3" xfId="4695"/>
    <cellStyle name="60% - 輔色2 3 2" xfId="4696"/>
    <cellStyle name="60% - 輔色2 3 3" xfId="4697"/>
    <cellStyle name="60% - 輔色2 4" xfId="4698"/>
    <cellStyle name="60% - 輔色2 4 2" xfId="17355"/>
    <cellStyle name="60% - 輔色2 5" xfId="4699"/>
    <cellStyle name="60% - 輔色2 5 2" xfId="17356"/>
    <cellStyle name="60% - 輔色2 6" xfId="17357"/>
    <cellStyle name="60% - 輔色2 6 2" xfId="17358"/>
    <cellStyle name="60% - 輔色2 7" xfId="17359"/>
    <cellStyle name="60% - 輔色2 7 2" xfId="17360"/>
    <cellStyle name="60% - 輔色2 8" xfId="17361"/>
    <cellStyle name="60% - 輔色2 8 2" xfId="17362"/>
    <cellStyle name="60% - 輔色2 9" xfId="17363"/>
    <cellStyle name="60% - 輔色2 9 2" xfId="17364"/>
    <cellStyle name="60% - 輔色3" xfId="4700"/>
    <cellStyle name="60% - 輔色3 2" xfId="4701"/>
    <cellStyle name="60% - 輔色3 2 10" xfId="17365"/>
    <cellStyle name="60% - 輔色3 2 11" xfId="17366"/>
    <cellStyle name="60% - 輔色3 2 2" xfId="4702"/>
    <cellStyle name="60% - 輔色3 2 2 2" xfId="17367"/>
    <cellStyle name="60% - 輔色3 2 2 2 2" xfId="17368"/>
    <cellStyle name="60% - 輔色3 2 2 2 3" xfId="17369"/>
    <cellStyle name="60% - 輔色3 2 2 3" xfId="17370"/>
    <cellStyle name="60% - 輔色3 2 2 4" xfId="17371"/>
    <cellStyle name="60% - 輔色3 2 2 5" xfId="17372"/>
    <cellStyle name="60% - 輔色3 2 2 6" xfId="17373"/>
    <cellStyle name="60% - 輔色3 2 2 7" xfId="17374"/>
    <cellStyle name="60% - 輔色3 2 3" xfId="4703"/>
    <cellStyle name="60% - 輔色3 2 3 2" xfId="17375"/>
    <cellStyle name="60% - 輔色3 2 3 2 2" xfId="17376"/>
    <cellStyle name="60% - 輔色3 2 3 2 3" xfId="17377"/>
    <cellStyle name="60% - 輔色3 2 3 3" xfId="17378"/>
    <cellStyle name="60% - 輔色3 2 3 4" xfId="17379"/>
    <cellStyle name="60% - 輔色3 2 3 5" xfId="17380"/>
    <cellStyle name="60% - 輔色3 2 4" xfId="17381"/>
    <cellStyle name="60% - 輔色3 2 4 2" xfId="17382"/>
    <cellStyle name="60% - 輔色3 2 4 3" xfId="17383"/>
    <cellStyle name="60% - 輔色3 2 4 4" xfId="17384"/>
    <cellStyle name="60% - 輔色3 2 5" xfId="17385"/>
    <cellStyle name="60% - 輔色3 2 5 2" xfId="17386"/>
    <cellStyle name="60% - 輔色3 2 5 2 2" xfId="17387"/>
    <cellStyle name="60% - 輔色3 2 5 3" xfId="17388"/>
    <cellStyle name="60% - 輔色3 2 5 4" xfId="17389"/>
    <cellStyle name="60% - 輔色3 2 6" xfId="17390"/>
    <cellStyle name="60% - 輔色3 2 6 2" xfId="17391"/>
    <cellStyle name="60% - 輔色3 2 6 3" xfId="17392"/>
    <cellStyle name="60% - 輔色3 2 7" xfId="17393"/>
    <cellStyle name="60% - 輔色3 2 7 2" xfId="17394"/>
    <cellStyle name="60% - 輔色3 2 8" xfId="17395"/>
    <cellStyle name="60% - 輔色3 2 9" xfId="17396"/>
    <cellStyle name="60% - 輔色3 3" xfId="4704"/>
    <cellStyle name="60% - 輔色3 3 2" xfId="4705"/>
    <cellStyle name="60% - 輔色3 3 3" xfId="4706"/>
    <cellStyle name="60% - 輔色3 4" xfId="4707"/>
    <cellStyle name="60% - 輔色3 4 2" xfId="17397"/>
    <cellStyle name="60% - 輔色3 5" xfId="4708"/>
    <cellStyle name="60% - 輔色3 5 2" xfId="17398"/>
    <cellStyle name="60% - 輔色3 6" xfId="17399"/>
    <cellStyle name="60% - 輔色3 6 2" xfId="17400"/>
    <cellStyle name="60% - 輔色3 7" xfId="17401"/>
    <cellStyle name="60% - 輔色3 7 2" xfId="17402"/>
    <cellStyle name="60% - 輔色3 8" xfId="17403"/>
    <cellStyle name="60% - 輔色3 8 2" xfId="17404"/>
    <cellStyle name="60% - 輔色3 9" xfId="17405"/>
    <cellStyle name="60% - 輔色3 9 2" xfId="17406"/>
    <cellStyle name="60% - 輔色4" xfId="4709"/>
    <cellStyle name="60% - 輔色4 2" xfId="4710"/>
    <cellStyle name="60% - 輔色4 2 10" xfId="17407"/>
    <cellStyle name="60% - 輔色4 2 11" xfId="17408"/>
    <cellStyle name="60% - 輔色4 2 2" xfId="4711"/>
    <cellStyle name="60% - 輔色4 2 2 2" xfId="17409"/>
    <cellStyle name="60% - 輔色4 2 2 2 2" xfId="17410"/>
    <cellStyle name="60% - 輔色4 2 2 2 3" xfId="17411"/>
    <cellStyle name="60% - 輔色4 2 2 3" xfId="17412"/>
    <cellStyle name="60% - 輔色4 2 2 4" xfId="17413"/>
    <cellStyle name="60% - 輔色4 2 2 5" xfId="17414"/>
    <cellStyle name="60% - 輔色4 2 2 6" xfId="17415"/>
    <cellStyle name="60% - 輔色4 2 2 7" xfId="17416"/>
    <cellStyle name="60% - 輔色4 2 3" xfId="4712"/>
    <cellStyle name="60% - 輔色4 2 3 2" xfId="17417"/>
    <cellStyle name="60% - 輔色4 2 3 2 2" xfId="17418"/>
    <cellStyle name="60% - 輔色4 2 3 2 3" xfId="17419"/>
    <cellStyle name="60% - 輔色4 2 3 3" xfId="17420"/>
    <cellStyle name="60% - 輔色4 2 3 4" xfId="17421"/>
    <cellStyle name="60% - 輔色4 2 3 5" xfId="17422"/>
    <cellStyle name="60% - 輔色4 2 4" xfId="17423"/>
    <cellStyle name="60% - 輔色4 2 4 2" xfId="17424"/>
    <cellStyle name="60% - 輔色4 2 4 3" xfId="17425"/>
    <cellStyle name="60% - 輔色4 2 4 4" xfId="17426"/>
    <cellStyle name="60% - 輔色4 2 5" xfId="17427"/>
    <cellStyle name="60% - 輔色4 2 5 2" xfId="17428"/>
    <cellStyle name="60% - 輔色4 2 5 2 2" xfId="17429"/>
    <cellStyle name="60% - 輔色4 2 5 3" xfId="17430"/>
    <cellStyle name="60% - 輔色4 2 5 4" xfId="17431"/>
    <cellStyle name="60% - 輔色4 2 6" xfId="17432"/>
    <cellStyle name="60% - 輔色4 2 6 2" xfId="17433"/>
    <cellStyle name="60% - 輔色4 2 6 3" xfId="17434"/>
    <cellStyle name="60% - 輔色4 2 7" xfId="17435"/>
    <cellStyle name="60% - 輔色4 2 7 2" xfId="17436"/>
    <cellStyle name="60% - 輔色4 2 8" xfId="17437"/>
    <cellStyle name="60% - 輔色4 2 9" xfId="17438"/>
    <cellStyle name="60% - 輔色4 3" xfId="4713"/>
    <cellStyle name="60% - 輔色4 3 2" xfId="4714"/>
    <cellStyle name="60% - 輔色4 3 3" xfId="4715"/>
    <cellStyle name="60% - 輔色4 4" xfId="4716"/>
    <cellStyle name="60% - 輔色4 4 2" xfId="17439"/>
    <cellStyle name="60% - 輔色4 5" xfId="4717"/>
    <cellStyle name="60% - 輔色4 5 2" xfId="17440"/>
    <cellStyle name="60% - 輔色4 6" xfId="17441"/>
    <cellStyle name="60% - 輔色4 6 2" xfId="17442"/>
    <cellStyle name="60% - 輔色4 7" xfId="17443"/>
    <cellStyle name="60% - 輔色4 7 2" xfId="17444"/>
    <cellStyle name="60% - 輔色4 8" xfId="17445"/>
    <cellStyle name="60% - 輔色4 8 2" xfId="17446"/>
    <cellStyle name="60% - 輔色4 9" xfId="17447"/>
    <cellStyle name="60% - 輔色4 9 2" xfId="17448"/>
    <cellStyle name="60% - 輔色5" xfId="4718"/>
    <cellStyle name="60% - 輔色5 2" xfId="4719"/>
    <cellStyle name="60% - 輔色5 2 10" xfId="17449"/>
    <cellStyle name="60% - 輔色5 2 11" xfId="17450"/>
    <cellStyle name="60% - 輔色5 2 2" xfId="4720"/>
    <cellStyle name="60% - 輔色5 2 2 2" xfId="17451"/>
    <cellStyle name="60% - 輔色5 2 2 2 2" xfId="17452"/>
    <cellStyle name="60% - 輔色5 2 2 2 3" xfId="17453"/>
    <cellStyle name="60% - 輔色5 2 2 3" xfId="17454"/>
    <cellStyle name="60% - 輔色5 2 2 4" xfId="17455"/>
    <cellStyle name="60% - 輔色5 2 2 5" xfId="17456"/>
    <cellStyle name="60% - 輔色5 2 2 6" xfId="17457"/>
    <cellStyle name="60% - 輔色5 2 2 7" xfId="17458"/>
    <cellStyle name="60% - 輔色5 2 3" xfId="4721"/>
    <cellStyle name="60% - 輔色5 2 3 2" xfId="17459"/>
    <cellStyle name="60% - 輔色5 2 3 2 2" xfId="17460"/>
    <cellStyle name="60% - 輔色5 2 3 2 3" xfId="17461"/>
    <cellStyle name="60% - 輔色5 2 3 3" xfId="17462"/>
    <cellStyle name="60% - 輔色5 2 3 4" xfId="17463"/>
    <cellStyle name="60% - 輔色5 2 3 5" xfId="17464"/>
    <cellStyle name="60% - 輔色5 2 4" xfId="17465"/>
    <cellStyle name="60% - 輔色5 2 4 2" xfId="17466"/>
    <cellStyle name="60% - 輔色5 2 4 3" xfId="17467"/>
    <cellStyle name="60% - 輔色5 2 4 4" xfId="17468"/>
    <cellStyle name="60% - 輔色5 2 5" xfId="17469"/>
    <cellStyle name="60% - 輔色5 2 5 2" xfId="17470"/>
    <cellStyle name="60% - 輔色5 2 5 2 2" xfId="17471"/>
    <cellStyle name="60% - 輔色5 2 5 3" xfId="17472"/>
    <cellStyle name="60% - 輔色5 2 5 4" xfId="17473"/>
    <cellStyle name="60% - 輔色5 2 6" xfId="17474"/>
    <cellStyle name="60% - 輔色5 2 6 2" xfId="17475"/>
    <cellStyle name="60% - 輔色5 2 6 3" xfId="17476"/>
    <cellStyle name="60% - 輔色5 2 7" xfId="17477"/>
    <cellStyle name="60% - 輔色5 2 7 2" xfId="17478"/>
    <cellStyle name="60% - 輔色5 2 8" xfId="17479"/>
    <cellStyle name="60% - 輔色5 2 9" xfId="17480"/>
    <cellStyle name="60% - 輔色5 3" xfId="4722"/>
    <cellStyle name="60% - 輔色5 3 2" xfId="4723"/>
    <cellStyle name="60% - 輔色5 3 3" xfId="4724"/>
    <cellStyle name="60% - 輔色5 4" xfId="4725"/>
    <cellStyle name="60% - 輔色5 4 2" xfId="17481"/>
    <cellStyle name="60% - 輔色5 5" xfId="4726"/>
    <cellStyle name="60% - 輔色5 5 2" xfId="17482"/>
    <cellStyle name="60% - 輔色5 6" xfId="17483"/>
    <cellStyle name="60% - 輔色5 6 2" xfId="17484"/>
    <cellStyle name="60% - 輔色5 7" xfId="17485"/>
    <cellStyle name="60% - 輔色5 7 2" xfId="17486"/>
    <cellStyle name="60% - 輔色5 8" xfId="17487"/>
    <cellStyle name="60% - 輔色5 8 2" xfId="17488"/>
    <cellStyle name="60% - 輔色5 9" xfId="17489"/>
    <cellStyle name="60% - 輔色5 9 2" xfId="17490"/>
    <cellStyle name="60% - 輔色6" xfId="4727"/>
    <cellStyle name="60% - 輔色6 2" xfId="4728"/>
    <cellStyle name="60% - 輔色6 2 10" xfId="17491"/>
    <cellStyle name="60% - 輔色6 2 11" xfId="17492"/>
    <cellStyle name="60% - 輔色6 2 2" xfId="4729"/>
    <cellStyle name="60% - 輔色6 2 2 2" xfId="17493"/>
    <cellStyle name="60% - 輔色6 2 2 2 2" xfId="17494"/>
    <cellStyle name="60% - 輔色6 2 2 2 3" xfId="17495"/>
    <cellStyle name="60% - 輔色6 2 2 3" xfId="17496"/>
    <cellStyle name="60% - 輔色6 2 2 4" xfId="17497"/>
    <cellStyle name="60% - 輔色6 2 2 5" xfId="17498"/>
    <cellStyle name="60% - 輔色6 2 2 6" xfId="17499"/>
    <cellStyle name="60% - 輔色6 2 2 7" xfId="17500"/>
    <cellStyle name="60% - 輔色6 2 3" xfId="4730"/>
    <cellStyle name="60% - 輔色6 2 3 2" xfId="17501"/>
    <cellStyle name="60% - 輔色6 2 3 2 2" xfId="17502"/>
    <cellStyle name="60% - 輔色6 2 3 2 3" xfId="17503"/>
    <cellStyle name="60% - 輔色6 2 3 3" xfId="17504"/>
    <cellStyle name="60% - 輔色6 2 3 4" xfId="17505"/>
    <cellStyle name="60% - 輔色6 2 3 5" xfId="17506"/>
    <cellStyle name="60% - 輔色6 2 4" xfId="17507"/>
    <cellStyle name="60% - 輔色6 2 4 2" xfId="17508"/>
    <cellStyle name="60% - 輔色6 2 4 3" xfId="17509"/>
    <cellStyle name="60% - 輔色6 2 4 4" xfId="17510"/>
    <cellStyle name="60% - 輔色6 2 5" xfId="17511"/>
    <cellStyle name="60% - 輔色6 2 5 2" xfId="17512"/>
    <cellStyle name="60% - 輔色6 2 5 2 2" xfId="17513"/>
    <cellStyle name="60% - 輔色6 2 5 3" xfId="17514"/>
    <cellStyle name="60% - 輔色6 2 5 4" xfId="17515"/>
    <cellStyle name="60% - 輔色6 2 6" xfId="17516"/>
    <cellStyle name="60% - 輔色6 2 6 2" xfId="17517"/>
    <cellStyle name="60% - 輔色6 2 6 3" xfId="17518"/>
    <cellStyle name="60% - 輔色6 2 7" xfId="17519"/>
    <cellStyle name="60% - 輔色6 2 7 2" xfId="17520"/>
    <cellStyle name="60% - 輔色6 2 8" xfId="17521"/>
    <cellStyle name="60% - 輔色6 2 9" xfId="17522"/>
    <cellStyle name="60% - 輔色6 3" xfId="4731"/>
    <cellStyle name="60% - 輔色6 3 2" xfId="4732"/>
    <cellStyle name="60% - 輔色6 3 3" xfId="4733"/>
    <cellStyle name="60% - 輔色6 4" xfId="4734"/>
    <cellStyle name="60% - 輔色6 4 2" xfId="17523"/>
    <cellStyle name="60% - 輔色6 5" xfId="4735"/>
    <cellStyle name="60% - 輔色6 5 2" xfId="17524"/>
    <cellStyle name="60% - 輔色6 6" xfId="17525"/>
    <cellStyle name="60% - 輔色6 6 2" xfId="17526"/>
    <cellStyle name="60% - 輔色6 7" xfId="17527"/>
    <cellStyle name="60% - 輔色6 7 2" xfId="17528"/>
    <cellStyle name="60% - 輔色6 8" xfId="17529"/>
    <cellStyle name="60% - 輔色6 8 2" xfId="17530"/>
    <cellStyle name="60% - 輔色6 9" xfId="17531"/>
    <cellStyle name="60% - 輔色6 9 2" xfId="17532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3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0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4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1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5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2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6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3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7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4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8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5"/>
    <cellStyle name="60% - 着色 1 2" xfId="17539"/>
    <cellStyle name="60% - 着色 1 2 2" xfId="17540"/>
    <cellStyle name="60% - 着色 1 2 2 2" xfId="17541"/>
    <cellStyle name="60% - 着色 1 2 3" xfId="17542"/>
    <cellStyle name="60% - 着色 2 2" xfId="17543"/>
    <cellStyle name="60% - 着色 2 2 2" xfId="17544"/>
    <cellStyle name="60% - 着色 2 2 2 2" xfId="17545"/>
    <cellStyle name="60% - 着色 2 2 3" xfId="17546"/>
    <cellStyle name="60% - 着色 3 2" xfId="17547"/>
    <cellStyle name="60% - 着色 3 2 2" xfId="17548"/>
    <cellStyle name="60% - 着色 3 2 2 2" xfId="17549"/>
    <cellStyle name="60% - 着色 3 2 3" xfId="17550"/>
    <cellStyle name="60% - 着色 4 2" xfId="17551"/>
    <cellStyle name="60% - 着色 4 2 2" xfId="17552"/>
    <cellStyle name="60% - 着色 4 2 2 2" xfId="17553"/>
    <cellStyle name="60% - 着色 4 2 3" xfId="17554"/>
    <cellStyle name="60% - 着色 5 2" xfId="17555"/>
    <cellStyle name="60% - 着色 5 2 2" xfId="17556"/>
    <cellStyle name="60% - 着色 5 2 2 2" xfId="17557"/>
    <cellStyle name="60% - 着色 5 2 3" xfId="17558"/>
    <cellStyle name="60% - 着色 6 2" xfId="17559"/>
    <cellStyle name="60% - 着色 6 2 2" xfId="17560"/>
    <cellStyle name="60% - 着色 6 2 2 2" xfId="17561"/>
    <cellStyle name="60% - 着色 6 2 3" xfId="17562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3"/>
    <cellStyle name="Accent1 2 2 2 2" xfId="17564"/>
    <cellStyle name="Accent1 2 2 2 2 2" xfId="17565"/>
    <cellStyle name="Accent1 2 2 2 2 3" xfId="17566"/>
    <cellStyle name="Accent1 2 2 2 3" xfId="17567"/>
    <cellStyle name="Accent1 2 2 2 3 2" xfId="17568"/>
    <cellStyle name="Accent1 2 2 2 3 2 2" xfId="17569"/>
    <cellStyle name="Accent1 2 2 2 3 3" xfId="17570"/>
    <cellStyle name="Accent1 2 2 2 4" xfId="17571"/>
    <cellStyle name="Accent1 2 2 2 4 2" xfId="17572"/>
    <cellStyle name="Accent1 2 2 2 5" xfId="17573"/>
    <cellStyle name="Accent1 2 2 3" xfId="17574"/>
    <cellStyle name="Accent1 2 2 3 2" xfId="17575"/>
    <cellStyle name="Accent1 2 2 3 2 2" xfId="17576"/>
    <cellStyle name="Accent1 2 2 3 3" xfId="17577"/>
    <cellStyle name="Accent1 2 2 4" xfId="17578"/>
    <cellStyle name="Accent1 2 2 4 2" xfId="17579"/>
    <cellStyle name="Accent1 2 2 4 2 2" xfId="17580"/>
    <cellStyle name="Accent1 2 2 4 3" xfId="17581"/>
    <cellStyle name="Accent1 2 2 5" xfId="17582"/>
    <cellStyle name="Accent1 2 2 5 2" xfId="17583"/>
    <cellStyle name="Accent1 2 2 6" xfId="17584"/>
    <cellStyle name="Accent1 2 2 7" xfId="17585"/>
    <cellStyle name="Accent1 2 3" xfId="4821"/>
    <cellStyle name="Accent1 2 3 2" xfId="17586"/>
    <cellStyle name="Accent1 2 3 2 2" xfId="17587"/>
    <cellStyle name="Accent1 2 3 3" xfId="17588"/>
    <cellStyle name="Accent1 2 3 4" xfId="17589"/>
    <cellStyle name="Accent1 2 4" xfId="17590"/>
    <cellStyle name="Accent1 2 4 2" xfId="17591"/>
    <cellStyle name="Accent1 2 4 2 2" xfId="17592"/>
    <cellStyle name="Accent1 2 4 3" xfId="17593"/>
    <cellStyle name="Accent1 2 5" xfId="17594"/>
    <cellStyle name="Accent1 2 5 2" xfId="17595"/>
    <cellStyle name="Accent1 2 6" xfId="17596"/>
    <cellStyle name="Accent1 2 7" xfId="17597"/>
    <cellStyle name="Accent1 2 8" xfId="17598"/>
    <cellStyle name="Accent1 3" xfId="4822"/>
    <cellStyle name="Accent1 3 2" xfId="4823"/>
    <cellStyle name="Accent1 3 2 2" xfId="17599"/>
    <cellStyle name="Accent1 3 2 3" xfId="17600"/>
    <cellStyle name="Accent1 3 3" xfId="4824"/>
    <cellStyle name="Accent1 3 3 2" xfId="17601"/>
    <cellStyle name="Accent1 3 3 2 2" xfId="17602"/>
    <cellStyle name="Accent1 3 3 3" xfId="17603"/>
    <cellStyle name="Accent1 3 4" xfId="17604"/>
    <cellStyle name="Accent1 3 4 2" xfId="17605"/>
    <cellStyle name="Accent1 3 5" xfId="17606"/>
    <cellStyle name="Accent1 3 6" xfId="17607"/>
    <cellStyle name="Accent1 4" xfId="4825"/>
    <cellStyle name="Accent1 4 2" xfId="4826"/>
    <cellStyle name="Accent1 4 2 2" xfId="17608"/>
    <cellStyle name="Accent1 4 2 2 2" xfId="17609"/>
    <cellStyle name="Accent1 4 2 2 3" xfId="17610"/>
    <cellStyle name="Accent1 4 2 3" xfId="17611"/>
    <cellStyle name="Accent1 4 2 3 2" xfId="17612"/>
    <cellStyle name="Accent1 4 2 3 2 2" xfId="17613"/>
    <cellStyle name="Accent1 4 2 3 3" xfId="17614"/>
    <cellStyle name="Accent1 4 2 4" xfId="17615"/>
    <cellStyle name="Accent1 4 2 4 2" xfId="17616"/>
    <cellStyle name="Accent1 4 2 5" xfId="17617"/>
    <cellStyle name="Accent1 4 3" xfId="4827"/>
    <cellStyle name="Accent1 4 3 2" xfId="17618"/>
    <cellStyle name="Accent1 4 3 3" xfId="17619"/>
    <cellStyle name="Accent1 4 4" xfId="17620"/>
    <cellStyle name="Accent1 4 4 2" xfId="17621"/>
    <cellStyle name="Accent1 4 4 2 2" xfId="17622"/>
    <cellStyle name="Accent1 4 4 3" xfId="17623"/>
    <cellStyle name="Accent1 4 5" xfId="17624"/>
    <cellStyle name="Accent1 4 5 2" xfId="17625"/>
    <cellStyle name="Accent1 4 6" xfId="17626"/>
    <cellStyle name="Accent1 4 7" xfId="17627"/>
    <cellStyle name="Accent1 5" xfId="4828"/>
    <cellStyle name="Accent1 5 2" xfId="4829"/>
    <cellStyle name="Accent1 5 3" xfId="4830"/>
    <cellStyle name="Accent1 5 4" xfId="17628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29"/>
    <cellStyle name="Accent2 2 2 2 2" xfId="17630"/>
    <cellStyle name="Accent2 2 2 2 2 2" xfId="17631"/>
    <cellStyle name="Accent2 2 2 2 2 3" xfId="17632"/>
    <cellStyle name="Accent2 2 2 2 3" xfId="17633"/>
    <cellStyle name="Accent2 2 2 2 3 2" xfId="17634"/>
    <cellStyle name="Accent2 2 2 2 3 2 2" xfId="17635"/>
    <cellStyle name="Accent2 2 2 2 3 3" xfId="17636"/>
    <cellStyle name="Accent2 2 2 2 4" xfId="17637"/>
    <cellStyle name="Accent2 2 2 2 4 2" xfId="17638"/>
    <cellStyle name="Accent2 2 2 2 5" xfId="17639"/>
    <cellStyle name="Accent2 2 2 3" xfId="17640"/>
    <cellStyle name="Accent2 2 2 3 2" xfId="17641"/>
    <cellStyle name="Accent2 2 2 3 2 2" xfId="17642"/>
    <cellStyle name="Accent2 2 2 3 3" xfId="17643"/>
    <cellStyle name="Accent2 2 2 4" xfId="17644"/>
    <cellStyle name="Accent2 2 2 4 2" xfId="17645"/>
    <cellStyle name="Accent2 2 2 4 2 2" xfId="17646"/>
    <cellStyle name="Accent2 2 2 4 3" xfId="17647"/>
    <cellStyle name="Accent2 2 2 5" xfId="17648"/>
    <cellStyle name="Accent2 2 2 5 2" xfId="17649"/>
    <cellStyle name="Accent2 2 2 6" xfId="17650"/>
    <cellStyle name="Accent2 2 2 7" xfId="17651"/>
    <cellStyle name="Accent2 2 3" xfId="4837"/>
    <cellStyle name="Accent2 2 3 2" xfId="17652"/>
    <cellStyle name="Accent2 2 3 2 2" xfId="17653"/>
    <cellStyle name="Accent2 2 3 3" xfId="17654"/>
    <cellStyle name="Accent2 2 3 4" xfId="17655"/>
    <cellStyle name="Accent2 2 4" xfId="17656"/>
    <cellStyle name="Accent2 2 4 2" xfId="17657"/>
    <cellStyle name="Accent2 2 4 2 2" xfId="17658"/>
    <cellStyle name="Accent2 2 4 3" xfId="17659"/>
    <cellStyle name="Accent2 2 5" xfId="17660"/>
    <cellStyle name="Accent2 2 5 2" xfId="17661"/>
    <cellStyle name="Accent2 2 6" xfId="17662"/>
    <cellStyle name="Accent2 2 7" xfId="17663"/>
    <cellStyle name="Accent2 2 8" xfId="17664"/>
    <cellStyle name="Accent2 3" xfId="4838"/>
    <cellStyle name="Accent2 3 2" xfId="4839"/>
    <cellStyle name="Accent2 3 2 2" xfId="17665"/>
    <cellStyle name="Accent2 3 2 3" xfId="17666"/>
    <cellStyle name="Accent2 3 3" xfId="4840"/>
    <cellStyle name="Accent2 3 3 2" xfId="17667"/>
    <cellStyle name="Accent2 3 3 2 2" xfId="17668"/>
    <cellStyle name="Accent2 3 3 3" xfId="17669"/>
    <cellStyle name="Accent2 3 4" xfId="17670"/>
    <cellStyle name="Accent2 3 4 2" xfId="17671"/>
    <cellStyle name="Accent2 3 5" xfId="17672"/>
    <cellStyle name="Accent2 3 6" xfId="17673"/>
    <cellStyle name="Accent2 4" xfId="4841"/>
    <cellStyle name="Accent2 4 2" xfId="4842"/>
    <cellStyle name="Accent2 4 2 2" xfId="17674"/>
    <cellStyle name="Accent2 4 2 2 2" xfId="17675"/>
    <cellStyle name="Accent2 4 2 2 3" xfId="17676"/>
    <cellStyle name="Accent2 4 2 3" xfId="17677"/>
    <cellStyle name="Accent2 4 2 3 2" xfId="17678"/>
    <cellStyle name="Accent2 4 2 3 2 2" xfId="17679"/>
    <cellStyle name="Accent2 4 2 3 3" xfId="17680"/>
    <cellStyle name="Accent2 4 2 4" xfId="17681"/>
    <cellStyle name="Accent2 4 2 4 2" xfId="17682"/>
    <cellStyle name="Accent2 4 2 5" xfId="17683"/>
    <cellStyle name="Accent2 4 3" xfId="4843"/>
    <cellStyle name="Accent2 4 3 2" xfId="17684"/>
    <cellStyle name="Accent2 4 3 3" xfId="17685"/>
    <cellStyle name="Accent2 4 4" xfId="17686"/>
    <cellStyle name="Accent2 4 4 2" xfId="17687"/>
    <cellStyle name="Accent2 4 4 2 2" xfId="17688"/>
    <cellStyle name="Accent2 4 4 3" xfId="17689"/>
    <cellStyle name="Accent2 4 5" xfId="17690"/>
    <cellStyle name="Accent2 4 5 2" xfId="17691"/>
    <cellStyle name="Accent2 4 6" xfId="17692"/>
    <cellStyle name="Accent2 4 7" xfId="17693"/>
    <cellStyle name="Accent2 5" xfId="4844"/>
    <cellStyle name="Accent2 5 2" xfId="4845"/>
    <cellStyle name="Accent2 5 3" xfId="4846"/>
    <cellStyle name="Accent2 5 4" xfId="17694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5"/>
    <cellStyle name="Accent3 2 2 2 2" xfId="17696"/>
    <cellStyle name="Accent3 2 2 2 2 2" xfId="17697"/>
    <cellStyle name="Accent3 2 2 2 2 3" xfId="17698"/>
    <cellStyle name="Accent3 2 2 2 3" xfId="17699"/>
    <cellStyle name="Accent3 2 2 2 3 2" xfId="17700"/>
    <cellStyle name="Accent3 2 2 2 3 2 2" xfId="17701"/>
    <cellStyle name="Accent3 2 2 2 3 3" xfId="17702"/>
    <cellStyle name="Accent3 2 2 2 4" xfId="17703"/>
    <cellStyle name="Accent3 2 2 2 4 2" xfId="17704"/>
    <cellStyle name="Accent3 2 2 2 5" xfId="17705"/>
    <cellStyle name="Accent3 2 2 3" xfId="17706"/>
    <cellStyle name="Accent3 2 2 3 2" xfId="17707"/>
    <cellStyle name="Accent3 2 2 3 2 2" xfId="17708"/>
    <cellStyle name="Accent3 2 2 3 3" xfId="17709"/>
    <cellStyle name="Accent3 2 2 4" xfId="17710"/>
    <cellStyle name="Accent3 2 2 4 2" xfId="17711"/>
    <cellStyle name="Accent3 2 2 4 2 2" xfId="17712"/>
    <cellStyle name="Accent3 2 2 4 3" xfId="17713"/>
    <cellStyle name="Accent3 2 2 5" xfId="17714"/>
    <cellStyle name="Accent3 2 2 5 2" xfId="17715"/>
    <cellStyle name="Accent3 2 2 6" xfId="17716"/>
    <cellStyle name="Accent3 2 2 7" xfId="17717"/>
    <cellStyle name="Accent3 2 3" xfId="4853"/>
    <cellStyle name="Accent3 2 3 2" xfId="17718"/>
    <cellStyle name="Accent3 2 3 2 2" xfId="17719"/>
    <cellStyle name="Accent3 2 3 3" xfId="17720"/>
    <cellStyle name="Accent3 2 3 4" xfId="17721"/>
    <cellStyle name="Accent3 2 4" xfId="17722"/>
    <cellStyle name="Accent3 2 4 2" xfId="17723"/>
    <cellStyle name="Accent3 2 4 2 2" xfId="17724"/>
    <cellStyle name="Accent3 2 4 3" xfId="17725"/>
    <cellStyle name="Accent3 2 5" xfId="17726"/>
    <cellStyle name="Accent3 2 5 2" xfId="17727"/>
    <cellStyle name="Accent3 2 6" xfId="17728"/>
    <cellStyle name="Accent3 2 7" xfId="17729"/>
    <cellStyle name="Accent3 2 8" xfId="17730"/>
    <cellStyle name="Accent3 3" xfId="4854"/>
    <cellStyle name="Accent3 3 2" xfId="4855"/>
    <cellStyle name="Accent3 3 2 2" xfId="17731"/>
    <cellStyle name="Accent3 3 2 3" xfId="17732"/>
    <cellStyle name="Accent3 3 3" xfId="4856"/>
    <cellStyle name="Accent3 3 3 2" xfId="17733"/>
    <cellStyle name="Accent3 3 3 2 2" xfId="17734"/>
    <cellStyle name="Accent3 3 3 3" xfId="17735"/>
    <cellStyle name="Accent3 3 4" xfId="17736"/>
    <cellStyle name="Accent3 3 4 2" xfId="17737"/>
    <cellStyle name="Accent3 3 5" xfId="17738"/>
    <cellStyle name="Accent3 3 6" xfId="17739"/>
    <cellStyle name="Accent3 4" xfId="4857"/>
    <cellStyle name="Accent3 4 2" xfId="4858"/>
    <cellStyle name="Accent3 4 2 2" xfId="17740"/>
    <cellStyle name="Accent3 4 2 2 2" xfId="17741"/>
    <cellStyle name="Accent3 4 2 2 3" xfId="17742"/>
    <cellStyle name="Accent3 4 2 3" xfId="17743"/>
    <cellStyle name="Accent3 4 2 3 2" xfId="17744"/>
    <cellStyle name="Accent3 4 2 3 2 2" xfId="17745"/>
    <cellStyle name="Accent3 4 2 3 3" xfId="17746"/>
    <cellStyle name="Accent3 4 2 4" xfId="17747"/>
    <cellStyle name="Accent3 4 2 4 2" xfId="17748"/>
    <cellStyle name="Accent3 4 2 5" xfId="17749"/>
    <cellStyle name="Accent3 4 3" xfId="4859"/>
    <cellStyle name="Accent3 4 3 2" xfId="17750"/>
    <cellStyle name="Accent3 4 3 3" xfId="17751"/>
    <cellStyle name="Accent3 4 4" xfId="17752"/>
    <cellStyle name="Accent3 4 4 2" xfId="17753"/>
    <cellStyle name="Accent3 4 4 2 2" xfId="17754"/>
    <cellStyle name="Accent3 4 4 3" xfId="17755"/>
    <cellStyle name="Accent3 4 5" xfId="17756"/>
    <cellStyle name="Accent3 4 5 2" xfId="17757"/>
    <cellStyle name="Accent3 4 6" xfId="17758"/>
    <cellStyle name="Accent3 4 7" xfId="17759"/>
    <cellStyle name="Accent3 5" xfId="4860"/>
    <cellStyle name="Accent3 5 2" xfId="4861"/>
    <cellStyle name="Accent3 5 3" xfId="4862"/>
    <cellStyle name="Accent3 5 4" xfId="17760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1"/>
    <cellStyle name="Accent4 2 2 2 2" xfId="17762"/>
    <cellStyle name="Accent4 2 2 2 2 2" xfId="17763"/>
    <cellStyle name="Accent4 2 2 2 2 3" xfId="17764"/>
    <cellStyle name="Accent4 2 2 2 3" xfId="17765"/>
    <cellStyle name="Accent4 2 2 2 3 2" xfId="17766"/>
    <cellStyle name="Accent4 2 2 2 3 2 2" xfId="17767"/>
    <cellStyle name="Accent4 2 2 2 3 3" xfId="17768"/>
    <cellStyle name="Accent4 2 2 2 4" xfId="17769"/>
    <cellStyle name="Accent4 2 2 2 4 2" xfId="17770"/>
    <cellStyle name="Accent4 2 2 2 5" xfId="17771"/>
    <cellStyle name="Accent4 2 2 3" xfId="17772"/>
    <cellStyle name="Accent4 2 2 3 2" xfId="17773"/>
    <cellStyle name="Accent4 2 2 3 2 2" xfId="17774"/>
    <cellStyle name="Accent4 2 2 3 3" xfId="17775"/>
    <cellStyle name="Accent4 2 2 4" xfId="17776"/>
    <cellStyle name="Accent4 2 2 4 2" xfId="17777"/>
    <cellStyle name="Accent4 2 2 4 2 2" xfId="17778"/>
    <cellStyle name="Accent4 2 2 4 3" xfId="17779"/>
    <cellStyle name="Accent4 2 2 5" xfId="17780"/>
    <cellStyle name="Accent4 2 2 5 2" xfId="17781"/>
    <cellStyle name="Accent4 2 2 6" xfId="17782"/>
    <cellStyle name="Accent4 2 2 7" xfId="17783"/>
    <cellStyle name="Accent4 2 3" xfId="4869"/>
    <cellStyle name="Accent4 2 3 2" xfId="17784"/>
    <cellStyle name="Accent4 2 3 2 2" xfId="17785"/>
    <cellStyle name="Accent4 2 3 3" xfId="17786"/>
    <cellStyle name="Accent4 2 3 4" xfId="17787"/>
    <cellStyle name="Accent4 2 4" xfId="17788"/>
    <cellStyle name="Accent4 2 4 2" xfId="17789"/>
    <cellStyle name="Accent4 2 4 2 2" xfId="17790"/>
    <cellStyle name="Accent4 2 4 3" xfId="17791"/>
    <cellStyle name="Accent4 2 5" xfId="17792"/>
    <cellStyle name="Accent4 2 5 2" xfId="17793"/>
    <cellStyle name="Accent4 2 6" xfId="17794"/>
    <cellStyle name="Accent4 2 7" xfId="17795"/>
    <cellStyle name="Accent4 2 8" xfId="17796"/>
    <cellStyle name="Accent4 3" xfId="4870"/>
    <cellStyle name="Accent4 3 2" xfId="4871"/>
    <cellStyle name="Accent4 3 2 2" xfId="17797"/>
    <cellStyle name="Accent4 3 2 3" xfId="17798"/>
    <cellStyle name="Accent4 3 3" xfId="4872"/>
    <cellStyle name="Accent4 3 3 2" xfId="17799"/>
    <cellStyle name="Accent4 3 3 2 2" xfId="17800"/>
    <cellStyle name="Accent4 3 3 3" xfId="17801"/>
    <cellStyle name="Accent4 3 4" xfId="17802"/>
    <cellStyle name="Accent4 3 4 2" xfId="17803"/>
    <cellStyle name="Accent4 3 5" xfId="17804"/>
    <cellStyle name="Accent4 3 6" xfId="17805"/>
    <cellStyle name="Accent4 4" xfId="4873"/>
    <cellStyle name="Accent4 4 2" xfId="4874"/>
    <cellStyle name="Accent4 4 2 2" xfId="17806"/>
    <cellStyle name="Accent4 4 2 2 2" xfId="17807"/>
    <cellStyle name="Accent4 4 2 2 3" xfId="17808"/>
    <cellStyle name="Accent4 4 2 3" xfId="17809"/>
    <cellStyle name="Accent4 4 2 3 2" xfId="17810"/>
    <cellStyle name="Accent4 4 2 3 2 2" xfId="17811"/>
    <cellStyle name="Accent4 4 2 3 3" xfId="17812"/>
    <cellStyle name="Accent4 4 2 4" xfId="17813"/>
    <cellStyle name="Accent4 4 2 4 2" xfId="17814"/>
    <cellStyle name="Accent4 4 2 5" xfId="17815"/>
    <cellStyle name="Accent4 4 3" xfId="4875"/>
    <cellStyle name="Accent4 4 3 2" xfId="17816"/>
    <cellStyle name="Accent4 4 3 3" xfId="17817"/>
    <cellStyle name="Accent4 4 4" xfId="17818"/>
    <cellStyle name="Accent4 4 4 2" xfId="17819"/>
    <cellStyle name="Accent4 4 4 2 2" xfId="17820"/>
    <cellStyle name="Accent4 4 4 3" xfId="17821"/>
    <cellStyle name="Accent4 4 5" xfId="17822"/>
    <cellStyle name="Accent4 4 5 2" xfId="17823"/>
    <cellStyle name="Accent4 4 6" xfId="17824"/>
    <cellStyle name="Accent4 4 7" xfId="17825"/>
    <cellStyle name="Accent4 5" xfId="4876"/>
    <cellStyle name="Accent4 5 2" xfId="4877"/>
    <cellStyle name="Accent4 5 3" xfId="4878"/>
    <cellStyle name="Accent4 5 4" xfId="17826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7"/>
    <cellStyle name="Accent5 2 2 2 2" xfId="17828"/>
    <cellStyle name="Accent5 2 2 2 2 2" xfId="17829"/>
    <cellStyle name="Accent5 2 2 2 2 3" xfId="17830"/>
    <cellStyle name="Accent5 2 2 2 3" xfId="17831"/>
    <cellStyle name="Accent5 2 2 2 3 2" xfId="17832"/>
    <cellStyle name="Accent5 2 2 2 3 2 2" xfId="17833"/>
    <cellStyle name="Accent5 2 2 2 3 3" xfId="17834"/>
    <cellStyle name="Accent5 2 2 2 4" xfId="17835"/>
    <cellStyle name="Accent5 2 2 2 4 2" xfId="17836"/>
    <cellStyle name="Accent5 2 2 2 5" xfId="17837"/>
    <cellStyle name="Accent5 2 2 3" xfId="17838"/>
    <cellStyle name="Accent5 2 2 3 2" xfId="17839"/>
    <cellStyle name="Accent5 2 2 3 2 2" xfId="17840"/>
    <cellStyle name="Accent5 2 2 3 3" xfId="17841"/>
    <cellStyle name="Accent5 2 2 4" xfId="17842"/>
    <cellStyle name="Accent5 2 2 4 2" xfId="17843"/>
    <cellStyle name="Accent5 2 2 4 2 2" xfId="17844"/>
    <cellStyle name="Accent5 2 2 4 3" xfId="17845"/>
    <cellStyle name="Accent5 2 2 5" xfId="17846"/>
    <cellStyle name="Accent5 2 2 5 2" xfId="17847"/>
    <cellStyle name="Accent5 2 2 6" xfId="17848"/>
    <cellStyle name="Accent5 2 2 7" xfId="17849"/>
    <cellStyle name="Accent5 2 3" xfId="4885"/>
    <cellStyle name="Accent5 2 3 2" xfId="17850"/>
    <cellStyle name="Accent5 2 3 2 2" xfId="17851"/>
    <cellStyle name="Accent5 2 3 3" xfId="17852"/>
    <cellStyle name="Accent5 2 3 4" xfId="17853"/>
    <cellStyle name="Accent5 2 4" xfId="17854"/>
    <cellStyle name="Accent5 2 4 2" xfId="17855"/>
    <cellStyle name="Accent5 2 4 2 2" xfId="17856"/>
    <cellStyle name="Accent5 2 4 3" xfId="17857"/>
    <cellStyle name="Accent5 2 5" xfId="17858"/>
    <cellStyle name="Accent5 2 5 2" xfId="17859"/>
    <cellStyle name="Accent5 2 6" xfId="17860"/>
    <cellStyle name="Accent5 2 7" xfId="17861"/>
    <cellStyle name="Accent5 3" xfId="4886"/>
    <cellStyle name="Accent5 3 2" xfId="4887"/>
    <cellStyle name="Accent5 3 2 2" xfId="17862"/>
    <cellStyle name="Accent5 3 2 3" xfId="17863"/>
    <cellStyle name="Accent5 3 3" xfId="4888"/>
    <cellStyle name="Accent5 3 3 2" xfId="17864"/>
    <cellStyle name="Accent5 3 3 2 2" xfId="17865"/>
    <cellStyle name="Accent5 3 3 3" xfId="17866"/>
    <cellStyle name="Accent5 3 4" xfId="17867"/>
    <cellStyle name="Accent5 3 4 2" xfId="17868"/>
    <cellStyle name="Accent5 3 5" xfId="17869"/>
    <cellStyle name="Accent5 3 6" xfId="17870"/>
    <cellStyle name="Accent5 4" xfId="4889"/>
    <cellStyle name="Accent5 4 2" xfId="4890"/>
    <cellStyle name="Accent5 4 2 2" xfId="17871"/>
    <cellStyle name="Accent5 4 2 2 2" xfId="17872"/>
    <cellStyle name="Accent5 4 2 2 3" xfId="17873"/>
    <cellStyle name="Accent5 4 2 3" xfId="17874"/>
    <cellStyle name="Accent5 4 2 3 2" xfId="17875"/>
    <cellStyle name="Accent5 4 2 3 2 2" xfId="17876"/>
    <cellStyle name="Accent5 4 2 3 3" xfId="17877"/>
    <cellStyle name="Accent5 4 2 4" xfId="17878"/>
    <cellStyle name="Accent5 4 2 4 2" xfId="17879"/>
    <cellStyle name="Accent5 4 2 5" xfId="17880"/>
    <cellStyle name="Accent5 4 3" xfId="4891"/>
    <cellStyle name="Accent5 4 3 2" xfId="17881"/>
    <cellStyle name="Accent5 4 3 3" xfId="17882"/>
    <cellStyle name="Accent5 4 4" xfId="17883"/>
    <cellStyle name="Accent5 4 4 2" xfId="17884"/>
    <cellStyle name="Accent5 4 4 2 2" xfId="17885"/>
    <cellStyle name="Accent5 4 4 3" xfId="17886"/>
    <cellStyle name="Accent5 4 5" xfId="17887"/>
    <cellStyle name="Accent5 4 5 2" xfId="17888"/>
    <cellStyle name="Accent5 4 6" xfId="17889"/>
    <cellStyle name="Accent5 4 7" xfId="17890"/>
    <cellStyle name="Accent5 5" xfId="4892"/>
    <cellStyle name="Accent5 5 2" xfId="4893"/>
    <cellStyle name="Accent5 5 3" xfId="4894"/>
    <cellStyle name="Accent5 5 4" xfId="17891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2"/>
    <cellStyle name="Accent6 2 2 2 2" xfId="17893"/>
    <cellStyle name="Accent6 2 2 2 2 2" xfId="17894"/>
    <cellStyle name="Accent6 2 2 2 2 3" xfId="17895"/>
    <cellStyle name="Accent6 2 2 2 3" xfId="17896"/>
    <cellStyle name="Accent6 2 2 2 3 2" xfId="17897"/>
    <cellStyle name="Accent6 2 2 2 3 2 2" xfId="17898"/>
    <cellStyle name="Accent6 2 2 2 3 3" xfId="17899"/>
    <cellStyle name="Accent6 2 2 2 4" xfId="17900"/>
    <cellStyle name="Accent6 2 2 2 4 2" xfId="17901"/>
    <cellStyle name="Accent6 2 2 2 5" xfId="17902"/>
    <cellStyle name="Accent6 2 2 3" xfId="17903"/>
    <cellStyle name="Accent6 2 2 3 2" xfId="17904"/>
    <cellStyle name="Accent6 2 2 3 2 2" xfId="17905"/>
    <cellStyle name="Accent6 2 2 3 3" xfId="17906"/>
    <cellStyle name="Accent6 2 2 4" xfId="17907"/>
    <cellStyle name="Accent6 2 2 4 2" xfId="17908"/>
    <cellStyle name="Accent6 2 2 4 2 2" xfId="17909"/>
    <cellStyle name="Accent6 2 2 4 3" xfId="17910"/>
    <cellStyle name="Accent6 2 2 5" xfId="17911"/>
    <cellStyle name="Accent6 2 2 5 2" xfId="17912"/>
    <cellStyle name="Accent6 2 2 6" xfId="17913"/>
    <cellStyle name="Accent6 2 2 7" xfId="17914"/>
    <cellStyle name="Accent6 2 3" xfId="4901"/>
    <cellStyle name="Accent6 2 3 2" xfId="17915"/>
    <cellStyle name="Accent6 2 3 2 2" xfId="17916"/>
    <cellStyle name="Accent6 2 3 3" xfId="17917"/>
    <cellStyle name="Accent6 2 3 4" xfId="17918"/>
    <cellStyle name="Accent6 2 4" xfId="17919"/>
    <cellStyle name="Accent6 2 4 2" xfId="17920"/>
    <cellStyle name="Accent6 2 4 2 2" xfId="17921"/>
    <cellStyle name="Accent6 2 4 3" xfId="17922"/>
    <cellStyle name="Accent6 2 5" xfId="17923"/>
    <cellStyle name="Accent6 2 5 2" xfId="17924"/>
    <cellStyle name="Accent6 2 6" xfId="17925"/>
    <cellStyle name="Accent6 2 7" xfId="17926"/>
    <cellStyle name="Accent6 2 8" xfId="17927"/>
    <cellStyle name="Accent6 3" xfId="4902"/>
    <cellStyle name="Accent6 3 2" xfId="4903"/>
    <cellStyle name="Accent6 3 2 2" xfId="17928"/>
    <cellStyle name="Accent6 3 2 3" xfId="17929"/>
    <cellStyle name="Accent6 3 3" xfId="4904"/>
    <cellStyle name="Accent6 3 3 2" xfId="17930"/>
    <cellStyle name="Accent6 3 3 2 2" xfId="17931"/>
    <cellStyle name="Accent6 3 3 3" xfId="17932"/>
    <cellStyle name="Accent6 3 4" xfId="17933"/>
    <cellStyle name="Accent6 3 4 2" xfId="17934"/>
    <cellStyle name="Accent6 3 5" xfId="17935"/>
    <cellStyle name="Accent6 3 6" xfId="17936"/>
    <cellStyle name="Accent6 4" xfId="4905"/>
    <cellStyle name="Accent6 4 2" xfId="4906"/>
    <cellStyle name="Accent6 4 2 2" xfId="17937"/>
    <cellStyle name="Accent6 4 2 2 2" xfId="17938"/>
    <cellStyle name="Accent6 4 2 2 3" xfId="17939"/>
    <cellStyle name="Accent6 4 2 3" xfId="17940"/>
    <cellStyle name="Accent6 4 2 3 2" xfId="17941"/>
    <cellStyle name="Accent6 4 2 3 2 2" xfId="17942"/>
    <cellStyle name="Accent6 4 2 3 3" xfId="17943"/>
    <cellStyle name="Accent6 4 2 4" xfId="17944"/>
    <cellStyle name="Accent6 4 2 4 2" xfId="17945"/>
    <cellStyle name="Accent6 4 2 5" xfId="17946"/>
    <cellStyle name="Accent6 4 3" xfId="4907"/>
    <cellStyle name="Accent6 4 3 2" xfId="17947"/>
    <cellStyle name="Accent6 4 3 3" xfId="17948"/>
    <cellStyle name="Accent6 4 4" xfId="17949"/>
    <cellStyle name="Accent6 4 4 2" xfId="17950"/>
    <cellStyle name="Accent6 4 4 2 2" xfId="17951"/>
    <cellStyle name="Accent6 4 4 3" xfId="17952"/>
    <cellStyle name="Accent6 4 5" xfId="17953"/>
    <cellStyle name="Accent6 4 5 2" xfId="17954"/>
    <cellStyle name="Accent6 4 6" xfId="17955"/>
    <cellStyle name="Accent6 4 7" xfId="17956"/>
    <cellStyle name="Accent6 5" xfId="4908"/>
    <cellStyle name="Accent6 5 2" xfId="4909"/>
    <cellStyle name="Accent6 5 3" xfId="4910"/>
    <cellStyle name="Accent6 5 4" xfId="17957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8"/>
    <cellStyle name="Bad 2 2 2 2" xfId="17959"/>
    <cellStyle name="Bad 2 2 2 2 2" xfId="17960"/>
    <cellStyle name="Bad 2 2 2 2 3" xfId="17961"/>
    <cellStyle name="Bad 2 2 2 3" xfId="17962"/>
    <cellStyle name="Bad 2 2 2 3 2" xfId="17963"/>
    <cellStyle name="Bad 2 2 2 3 2 2" xfId="17964"/>
    <cellStyle name="Bad 2 2 2 3 3" xfId="17965"/>
    <cellStyle name="Bad 2 2 2 4" xfId="17966"/>
    <cellStyle name="Bad 2 2 2 4 2" xfId="17967"/>
    <cellStyle name="Bad 2 2 2 5" xfId="17968"/>
    <cellStyle name="Bad 2 2 3" xfId="17969"/>
    <cellStyle name="Bad 2 2 3 2" xfId="17970"/>
    <cellStyle name="Bad 2 2 3 2 2" xfId="17971"/>
    <cellStyle name="Bad 2 2 3 3" xfId="17972"/>
    <cellStyle name="Bad 2 2 4" xfId="17973"/>
    <cellStyle name="Bad 2 2 4 2" xfId="17974"/>
    <cellStyle name="Bad 2 2 4 2 2" xfId="17975"/>
    <cellStyle name="Bad 2 2 4 3" xfId="17976"/>
    <cellStyle name="Bad 2 2 5" xfId="17977"/>
    <cellStyle name="Bad 2 2 5 2" xfId="17978"/>
    <cellStyle name="Bad 2 2 6" xfId="17979"/>
    <cellStyle name="Bad 2 2 7" xfId="17980"/>
    <cellStyle name="Bad 2 3" xfId="4941"/>
    <cellStyle name="Bad 2 3 2" xfId="17981"/>
    <cellStyle name="Bad 2 3 2 2" xfId="17982"/>
    <cellStyle name="Bad 2 3 3" xfId="17983"/>
    <cellStyle name="Bad 2 3 4" xfId="17984"/>
    <cellStyle name="Bad 2 4" xfId="17985"/>
    <cellStyle name="Bad 2 4 2" xfId="17986"/>
    <cellStyle name="Bad 2 4 2 2" xfId="17987"/>
    <cellStyle name="Bad 2 4 3" xfId="17988"/>
    <cellStyle name="Bad 2 5" xfId="17989"/>
    <cellStyle name="Bad 2 5 2" xfId="17990"/>
    <cellStyle name="Bad 2 6" xfId="17991"/>
    <cellStyle name="Bad 2 7" xfId="17992"/>
    <cellStyle name="Bad 3" xfId="4942"/>
    <cellStyle name="Bad 3 2" xfId="4943"/>
    <cellStyle name="Bad 3 2 2" xfId="17993"/>
    <cellStyle name="Bad 3 2 3" xfId="17994"/>
    <cellStyle name="Bad 3 3" xfId="4944"/>
    <cellStyle name="Bad 3 3 2" xfId="17995"/>
    <cellStyle name="Bad 3 3 2 2" xfId="17996"/>
    <cellStyle name="Bad 3 3 3" xfId="17997"/>
    <cellStyle name="Bad 3 4" xfId="17998"/>
    <cellStyle name="Bad 3 4 2" xfId="17999"/>
    <cellStyle name="Bad 3 5" xfId="18000"/>
    <cellStyle name="Bad 3 6" xfId="18001"/>
    <cellStyle name="Bad 4" xfId="4945"/>
    <cellStyle name="Bad 4 2" xfId="4946"/>
    <cellStyle name="Bad 4 2 2" xfId="18002"/>
    <cellStyle name="Bad 4 2 2 2" xfId="18003"/>
    <cellStyle name="Bad 4 2 2 3" xfId="18004"/>
    <cellStyle name="Bad 4 2 3" xfId="18005"/>
    <cellStyle name="Bad 4 2 3 2" xfId="18006"/>
    <cellStyle name="Bad 4 2 3 2 2" xfId="18007"/>
    <cellStyle name="Bad 4 2 3 3" xfId="18008"/>
    <cellStyle name="Bad 4 2 4" xfId="18009"/>
    <cellStyle name="Bad 4 2 4 2" xfId="18010"/>
    <cellStyle name="Bad 4 2 5" xfId="18011"/>
    <cellStyle name="Bad 4 3" xfId="4947"/>
    <cellStyle name="Bad 4 3 2" xfId="18012"/>
    <cellStyle name="Bad 4 3 3" xfId="18013"/>
    <cellStyle name="Bad 4 4" xfId="18014"/>
    <cellStyle name="Bad 4 4 2" xfId="18015"/>
    <cellStyle name="Bad 4 4 2 2" xfId="18016"/>
    <cellStyle name="Bad 4 4 3" xfId="18017"/>
    <cellStyle name="Bad 4 5" xfId="18018"/>
    <cellStyle name="Bad 4 5 2" xfId="18019"/>
    <cellStyle name="Bad 4 6" xfId="18020"/>
    <cellStyle name="Bad 4 7" xfId="18021"/>
    <cellStyle name="Bad 5" xfId="4948"/>
    <cellStyle name="Bad 5 2" xfId="4949"/>
    <cellStyle name="Bad 5 3" xfId="4950"/>
    <cellStyle name="Bad 5 4" xfId="18022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3"/>
    <cellStyle name="Calc Currency (0) 2 2 2" xfId="18024"/>
    <cellStyle name="Calc Currency (0) 2 2 2 2" xfId="18025"/>
    <cellStyle name="Calc Currency (0) 2 2 3" xfId="18026"/>
    <cellStyle name="Calc Currency (0) 2 3" xfId="18027"/>
    <cellStyle name="Calc Currency (0) 2 3 2" xfId="18028"/>
    <cellStyle name="Calc Currency (0) 2 3 3" xfId="18029"/>
    <cellStyle name="Calc Currency (0) 2 4" xfId="18030"/>
    <cellStyle name="Calc Currency (0) 3" xfId="4972"/>
    <cellStyle name="Calc Currency (0) 3 2" xfId="18031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2"/>
    <cellStyle name="Calculation 2 10 2" xfId="18033"/>
    <cellStyle name="Calculation 2 10 3" xfId="18034"/>
    <cellStyle name="Calculation 2 11" xfId="18035"/>
    <cellStyle name="Calculation 2 11 2" xfId="18036"/>
    <cellStyle name="Calculation 2 11 3" xfId="18037"/>
    <cellStyle name="Calculation 2 12" xfId="18038"/>
    <cellStyle name="Calculation 2 12 2" xfId="18039"/>
    <cellStyle name="Calculation 2 12 3" xfId="18040"/>
    <cellStyle name="Calculation 2 13" xfId="18041"/>
    <cellStyle name="Calculation 2 13 2" xfId="18042"/>
    <cellStyle name="Calculation 2 13 3" xfId="18043"/>
    <cellStyle name="Calculation 2 14" xfId="18044"/>
    <cellStyle name="Calculation 2 15" xfId="18045"/>
    <cellStyle name="Calculation 2 16" xfId="18046"/>
    <cellStyle name="Calculation 2 2" xfId="4985"/>
    <cellStyle name="Calculation 2 2 10" xfId="18047"/>
    <cellStyle name="Calculation 2 2 10 2" xfId="18048"/>
    <cellStyle name="Calculation 2 2 10 3" xfId="18049"/>
    <cellStyle name="Calculation 2 2 11" xfId="18050"/>
    <cellStyle name="Calculation 2 2 11 2" xfId="18051"/>
    <cellStyle name="Calculation 2 2 11 3" xfId="18052"/>
    <cellStyle name="Calculation 2 2 12" xfId="18053"/>
    <cellStyle name="Calculation 2 2 13" xfId="18054"/>
    <cellStyle name="Calculation 2 2 14" xfId="18055"/>
    <cellStyle name="Calculation 2 2 2" xfId="18056"/>
    <cellStyle name="Calculation 2 2 2 10" xfId="18057"/>
    <cellStyle name="Calculation 2 2 2 10 2" xfId="18058"/>
    <cellStyle name="Calculation 2 2 2 10 3" xfId="18059"/>
    <cellStyle name="Calculation 2 2 2 11" xfId="18060"/>
    <cellStyle name="Calculation 2 2 2 12" xfId="18061"/>
    <cellStyle name="Calculation 2 2 2 13" xfId="18062"/>
    <cellStyle name="Calculation 2 2 2 2" xfId="18063"/>
    <cellStyle name="Calculation 2 2 2 2 2" xfId="18064"/>
    <cellStyle name="Calculation 2 2 2 2 2 2" xfId="18065"/>
    <cellStyle name="Calculation 2 2 2 2 2 2 2" xfId="18066"/>
    <cellStyle name="Calculation 2 2 2 2 2 2 3" xfId="18067"/>
    <cellStyle name="Calculation 2 2 2 2 2 3" xfId="18068"/>
    <cellStyle name="Calculation 2 2 2 2 2 3 2" xfId="18069"/>
    <cellStyle name="Calculation 2 2 2 2 2 3 3" xfId="18070"/>
    <cellStyle name="Calculation 2 2 2 2 2 4" xfId="18071"/>
    <cellStyle name="Calculation 2 2 2 2 2 4 2" xfId="18072"/>
    <cellStyle name="Calculation 2 2 2 2 2 4 3" xfId="18073"/>
    <cellStyle name="Calculation 2 2 2 2 2 5" xfId="18074"/>
    <cellStyle name="Calculation 2 2 2 2 2 6" xfId="18075"/>
    <cellStyle name="Calculation 2 2 2 2 2 7" xfId="18076"/>
    <cellStyle name="Calculation 2 2 2 2 3" xfId="18077"/>
    <cellStyle name="Calculation 2 2 2 2 3 2" xfId="18078"/>
    <cellStyle name="Calculation 2 2 2 2 3 3" xfId="18079"/>
    <cellStyle name="Calculation 2 2 2 2 4" xfId="18080"/>
    <cellStyle name="Calculation 2 2 2 2 4 2" xfId="18081"/>
    <cellStyle name="Calculation 2 2 2 2 4 3" xfId="18082"/>
    <cellStyle name="Calculation 2 2 2 2 5" xfId="18083"/>
    <cellStyle name="Calculation 2 2 2 2 5 2" xfId="18084"/>
    <cellStyle name="Calculation 2 2 2 2 5 3" xfId="18085"/>
    <cellStyle name="Calculation 2 2 2 2 6" xfId="18086"/>
    <cellStyle name="Calculation 2 2 2 2 6 2" xfId="18087"/>
    <cellStyle name="Calculation 2 2 2 2 6 3" xfId="18088"/>
    <cellStyle name="Calculation 2 2 2 2 7" xfId="18089"/>
    <cellStyle name="Calculation 2 2 2 2 8" xfId="18090"/>
    <cellStyle name="Calculation 2 2 2 2 9" xfId="18091"/>
    <cellStyle name="Calculation 2 2 2 3" xfId="18092"/>
    <cellStyle name="Calculation 2 2 2 3 2" xfId="18093"/>
    <cellStyle name="Calculation 2 2 2 3 2 2" xfId="18094"/>
    <cellStyle name="Calculation 2 2 2 3 2 3" xfId="18095"/>
    <cellStyle name="Calculation 2 2 2 3 2 4" xfId="18096"/>
    <cellStyle name="Calculation 2 2 2 3 3" xfId="18097"/>
    <cellStyle name="Calculation 2 2 2 3 3 2" xfId="18098"/>
    <cellStyle name="Calculation 2 2 2 3 3 3" xfId="18099"/>
    <cellStyle name="Calculation 2 2 2 3 4" xfId="18100"/>
    <cellStyle name="Calculation 2 2 2 3 4 2" xfId="18101"/>
    <cellStyle name="Calculation 2 2 2 3 4 3" xfId="18102"/>
    <cellStyle name="Calculation 2 2 2 3 5" xfId="18103"/>
    <cellStyle name="Calculation 2 2 2 3 5 2" xfId="18104"/>
    <cellStyle name="Calculation 2 2 2 3 5 3" xfId="18105"/>
    <cellStyle name="Calculation 2 2 2 3 6" xfId="18106"/>
    <cellStyle name="Calculation 2 2 2 3 6 2" xfId="18107"/>
    <cellStyle name="Calculation 2 2 2 3 6 3" xfId="18108"/>
    <cellStyle name="Calculation 2 2 2 3 7" xfId="18109"/>
    <cellStyle name="Calculation 2 2 2 3 8" xfId="18110"/>
    <cellStyle name="Calculation 2 2 2 3 9" xfId="18111"/>
    <cellStyle name="Calculation 2 2 2 4" xfId="18112"/>
    <cellStyle name="Calculation 2 2 2 4 2" xfId="18113"/>
    <cellStyle name="Calculation 2 2 2 4 2 2" xfId="18114"/>
    <cellStyle name="Calculation 2 2 2 4 2 3" xfId="18115"/>
    <cellStyle name="Calculation 2 2 2 4 3" xfId="18116"/>
    <cellStyle name="Calculation 2 2 2 4 3 2" xfId="18117"/>
    <cellStyle name="Calculation 2 2 2 4 3 3" xfId="18118"/>
    <cellStyle name="Calculation 2 2 2 4 4" xfId="18119"/>
    <cellStyle name="Calculation 2 2 2 4 4 2" xfId="18120"/>
    <cellStyle name="Calculation 2 2 2 4 4 3" xfId="18121"/>
    <cellStyle name="Calculation 2 2 2 4 5" xfId="18122"/>
    <cellStyle name="Calculation 2 2 2 4 5 2" xfId="18123"/>
    <cellStyle name="Calculation 2 2 2 4 5 3" xfId="18124"/>
    <cellStyle name="Calculation 2 2 2 4 6" xfId="18125"/>
    <cellStyle name="Calculation 2 2 2 4 7" xfId="18126"/>
    <cellStyle name="Calculation 2 2 2 4 8" xfId="18127"/>
    <cellStyle name="Calculation 2 2 2 5" xfId="18128"/>
    <cellStyle name="Calculation 2 2 2 5 2" xfId="18129"/>
    <cellStyle name="Calculation 2 2 2 5 2 2" xfId="18130"/>
    <cellStyle name="Calculation 2 2 2 5 2 3" xfId="18131"/>
    <cellStyle name="Calculation 2 2 2 5 3" xfId="18132"/>
    <cellStyle name="Calculation 2 2 2 5 4" xfId="18133"/>
    <cellStyle name="Calculation 2 2 2 6" xfId="18134"/>
    <cellStyle name="Calculation 2 2 2 6 2" xfId="18135"/>
    <cellStyle name="Calculation 2 2 2 6 2 2" xfId="18136"/>
    <cellStyle name="Calculation 2 2 2 6 2 3" xfId="18137"/>
    <cellStyle name="Calculation 2 2 2 6 3" xfId="18138"/>
    <cellStyle name="Calculation 2 2 2 6 4" xfId="18139"/>
    <cellStyle name="Calculation 2 2 2 7" xfId="18140"/>
    <cellStyle name="Calculation 2 2 2 7 2" xfId="18141"/>
    <cellStyle name="Calculation 2 2 2 7 2 2" xfId="18142"/>
    <cellStyle name="Calculation 2 2 2 7 2 3" xfId="18143"/>
    <cellStyle name="Calculation 2 2 2 7 3" xfId="18144"/>
    <cellStyle name="Calculation 2 2 2 7 4" xfId="18145"/>
    <cellStyle name="Calculation 2 2 2 8" xfId="18146"/>
    <cellStyle name="Calculation 2 2 2 8 2" xfId="18147"/>
    <cellStyle name="Calculation 2 2 2 8 3" xfId="18148"/>
    <cellStyle name="Calculation 2 2 2 9" xfId="18149"/>
    <cellStyle name="Calculation 2 2 2 9 2" xfId="18150"/>
    <cellStyle name="Calculation 2 2 2 9 3" xfId="18151"/>
    <cellStyle name="Calculation 2 2 3" xfId="18152"/>
    <cellStyle name="Calculation 2 2 3 2" xfId="18153"/>
    <cellStyle name="Calculation 2 2 3 2 2" xfId="18154"/>
    <cellStyle name="Calculation 2 2 3 2 2 2" xfId="18155"/>
    <cellStyle name="Calculation 2 2 3 2 2 3" xfId="18156"/>
    <cellStyle name="Calculation 2 2 3 2 3" xfId="18157"/>
    <cellStyle name="Calculation 2 2 3 2 3 2" xfId="18158"/>
    <cellStyle name="Calculation 2 2 3 2 3 3" xfId="18159"/>
    <cellStyle name="Calculation 2 2 3 2 4" xfId="18160"/>
    <cellStyle name="Calculation 2 2 3 2 4 2" xfId="18161"/>
    <cellStyle name="Calculation 2 2 3 2 4 3" xfId="18162"/>
    <cellStyle name="Calculation 2 2 3 2 5" xfId="18163"/>
    <cellStyle name="Calculation 2 2 3 2 6" xfId="18164"/>
    <cellStyle name="Calculation 2 2 3 2 7" xfId="18165"/>
    <cellStyle name="Calculation 2 2 3 3" xfId="18166"/>
    <cellStyle name="Calculation 2 2 3 3 2" xfId="18167"/>
    <cellStyle name="Calculation 2 2 3 3 3" xfId="18168"/>
    <cellStyle name="Calculation 2 2 3 4" xfId="18169"/>
    <cellStyle name="Calculation 2 2 3 4 2" xfId="18170"/>
    <cellStyle name="Calculation 2 2 3 4 3" xfId="18171"/>
    <cellStyle name="Calculation 2 2 3 5" xfId="18172"/>
    <cellStyle name="Calculation 2 2 3 5 2" xfId="18173"/>
    <cellStyle name="Calculation 2 2 3 5 3" xfId="18174"/>
    <cellStyle name="Calculation 2 2 3 6" xfId="18175"/>
    <cellStyle name="Calculation 2 2 3 6 2" xfId="18176"/>
    <cellStyle name="Calculation 2 2 3 6 3" xfId="18177"/>
    <cellStyle name="Calculation 2 2 3 7" xfId="18178"/>
    <cellStyle name="Calculation 2 2 3 8" xfId="18179"/>
    <cellStyle name="Calculation 2 2 3 9" xfId="18180"/>
    <cellStyle name="Calculation 2 2 4" xfId="18181"/>
    <cellStyle name="Calculation 2 2 4 2" xfId="18182"/>
    <cellStyle name="Calculation 2 2 4 2 2" xfId="18183"/>
    <cellStyle name="Calculation 2 2 4 2 3" xfId="18184"/>
    <cellStyle name="Calculation 2 2 4 2 4" xfId="18185"/>
    <cellStyle name="Calculation 2 2 4 3" xfId="18186"/>
    <cellStyle name="Calculation 2 2 4 3 2" xfId="18187"/>
    <cellStyle name="Calculation 2 2 4 3 3" xfId="18188"/>
    <cellStyle name="Calculation 2 2 4 4" xfId="18189"/>
    <cellStyle name="Calculation 2 2 4 4 2" xfId="18190"/>
    <cellStyle name="Calculation 2 2 4 4 3" xfId="18191"/>
    <cellStyle name="Calculation 2 2 4 5" xfId="18192"/>
    <cellStyle name="Calculation 2 2 4 5 2" xfId="18193"/>
    <cellStyle name="Calculation 2 2 4 5 3" xfId="18194"/>
    <cellStyle name="Calculation 2 2 4 6" xfId="18195"/>
    <cellStyle name="Calculation 2 2 4 6 2" xfId="18196"/>
    <cellStyle name="Calculation 2 2 4 6 3" xfId="18197"/>
    <cellStyle name="Calculation 2 2 4 7" xfId="18198"/>
    <cellStyle name="Calculation 2 2 4 8" xfId="18199"/>
    <cellStyle name="Calculation 2 2 4 9" xfId="18200"/>
    <cellStyle name="Calculation 2 2 5" xfId="18201"/>
    <cellStyle name="Calculation 2 2 5 2" xfId="18202"/>
    <cellStyle name="Calculation 2 2 5 2 2" xfId="18203"/>
    <cellStyle name="Calculation 2 2 5 2 3" xfId="18204"/>
    <cellStyle name="Calculation 2 2 5 3" xfId="18205"/>
    <cellStyle name="Calculation 2 2 5 3 2" xfId="18206"/>
    <cellStyle name="Calculation 2 2 5 3 3" xfId="18207"/>
    <cellStyle name="Calculation 2 2 5 4" xfId="18208"/>
    <cellStyle name="Calculation 2 2 5 4 2" xfId="18209"/>
    <cellStyle name="Calculation 2 2 5 4 3" xfId="18210"/>
    <cellStyle name="Calculation 2 2 5 5" xfId="18211"/>
    <cellStyle name="Calculation 2 2 5 5 2" xfId="18212"/>
    <cellStyle name="Calculation 2 2 5 5 3" xfId="18213"/>
    <cellStyle name="Calculation 2 2 5 6" xfId="18214"/>
    <cellStyle name="Calculation 2 2 5 7" xfId="18215"/>
    <cellStyle name="Calculation 2 2 5 8" xfId="18216"/>
    <cellStyle name="Calculation 2 2 6" xfId="18217"/>
    <cellStyle name="Calculation 2 2 6 2" xfId="18218"/>
    <cellStyle name="Calculation 2 2 6 2 2" xfId="18219"/>
    <cellStyle name="Calculation 2 2 6 2 3" xfId="18220"/>
    <cellStyle name="Calculation 2 2 6 3" xfId="18221"/>
    <cellStyle name="Calculation 2 2 6 4" xfId="18222"/>
    <cellStyle name="Calculation 2 2 7" xfId="18223"/>
    <cellStyle name="Calculation 2 2 7 2" xfId="18224"/>
    <cellStyle name="Calculation 2 2 7 2 2" xfId="18225"/>
    <cellStyle name="Calculation 2 2 7 2 3" xfId="18226"/>
    <cellStyle name="Calculation 2 2 7 3" xfId="18227"/>
    <cellStyle name="Calculation 2 2 7 4" xfId="18228"/>
    <cellStyle name="Calculation 2 2 8" xfId="18229"/>
    <cellStyle name="Calculation 2 2 8 2" xfId="18230"/>
    <cellStyle name="Calculation 2 2 8 2 2" xfId="18231"/>
    <cellStyle name="Calculation 2 2 8 2 3" xfId="18232"/>
    <cellStyle name="Calculation 2 2 8 3" xfId="18233"/>
    <cellStyle name="Calculation 2 2 8 4" xfId="18234"/>
    <cellStyle name="Calculation 2 2 9" xfId="18235"/>
    <cellStyle name="Calculation 2 2 9 2" xfId="18236"/>
    <cellStyle name="Calculation 2 2 9 3" xfId="18237"/>
    <cellStyle name="Calculation 2 3" xfId="4986"/>
    <cellStyle name="Calculation 2 3 10" xfId="18238"/>
    <cellStyle name="Calculation 2 3 10 2" xfId="18239"/>
    <cellStyle name="Calculation 2 3 10 3" xfId="18240"/>
    <cellStyle name="Calculation 2 3 11" xfId="18241"/>
    <cellStyle name="Calculation 2 3 11 2" xfId="18242"/>
    <cellStyle name="Calculation 2 3 11 3" xfId="18243"/>
    <cellStyle name="Calculation 2 3 12" xfId="18244"/>
    <cellStyle name="Calculation 2 3 13" xfId="18245"/>
    <cellStyle name="Calculation 2 3 14" xfId="18246"/>
    <cellStyle name="Calculation 2 3 2" xfId="18247"/>
    <cellStyle name="Calculation 2 3 2 10" xfId="18248"/>
    <cellStyle name="Calculation 2 3 2 10 2" xfId="18249"/>
    <cellStyle name="Calculation 2 3 2 10 3" xfId="18250"/>
    <cellStyle name="Calculation 2 3 2 11" xfId="18251"/>
    <cellStyle name="Calculation 2 3 2 12" xfId="18252"/>
    <cellStyle name="Calculation 2 3 2 13" xfId="18253"/>
    <cellStyle name="Calculation 2 3 2 2" xfId="18254"/>
    <cellStyle name="Calculation 2 3 2 2 2" xfId="18255"/>
    <cellStyle name="Calculation 2 3 2 2 2 2" xfId="18256"/>
    <cellStyle name="Calculation 2 3 2 2 2 3" xfId="18257"/>
    <cellStyle name="Calculation 2 3 2 2 3" xfId="18258"/>
    <cellStyle name="Calculation 2 3 2 2 4" xfId="18259"/>
    <cellStyle name="Calculation 2 3 2 3" xfId="18260"/>
    <cellStyle name="Calculation 2 3 2 3 2" xfId="18261"/>
    <cellStyle name="Calculation 2 3 2 3 2 2" xfId="18262"/>
    <cellStyle name="Calculation 2 3 2 3 2 3" xfId="18263"/>
    <cellStyle name="Calculation 2 3 2 3 3" xfId="18264"/>
    <cellStyle name="Calculation 2 3 2 3 4" xfId="18265"/>
    <cellStyle name="Calculation 2 3 2 4" xfId="18266"/>
    <cellStyle name="Calculation 2 3 2 4 2" xfId="18267"/>
    <cellStyle name="Calculation 2 3 2 4 2 2" xfId="18268"/>
    <cellStyle name="Calculation 2 3 2 4 2 3" xfId="18269"/>
    <cellStyle name="Calculation 2 3 2 4 3" xfId="18270"/>
    <cellStyle name="Calculation 2 3 2 4 4" xfId="18271"/>
    <cellStyle name="Calculation 2 3 2 5" xfId="18272"/>
    <cellStyle name="Calculation 2 3 2 5 2" xfId="18273"/>
    <cellStyle name="Calculation 2 3 2 5 3" xfId="18274"/>
    <cellStyle name="Calculation 2 3 2 6" xfId="18275"/>
    <cellStyle name="Calculation 2 3 2 6 2" xfId="18276"/>
    <cellStyle name="Calculation 2 3 2 6 3" xfId="18277"/>
    <cellStyle name="Calculation 2 3 2 7" xfId="18278"/>
    <cellStyle name="Calculation 2 3 2 7 2" xfId="18279"/>
    <cellStyle name="Calculation 2 3 2 7 3" xfId="18280"/>
    <cellStyle name="Calculation 2 3 2 8" xfId="18281"/>
    <cellStyle name="Calculation 2 3 2 8 2" xfId="18282"/>
    <cellStyle name="Calculation 2 3 2 8 3" xfId="18283"/>
    <cellStyle name="Calculation 2 3 2 9" xfId="18284"/>
    <cellStyle name="Calculation 2 3 2 9 2" xfId="18285"/>
    <cellStyle name="Calculation 2 3 2 9 3" xfId="18286"/>
    <cellStyle name="Calculation 2 3 3" xfId="18287"/>
    <cellStyle name="Calculation 2 3 3 2" xfId="18288"/>
    <cellStyle name="Calculation 2 3 3 2 2" xfId="18289"/>
    <cellStyle name="Calculation 2 3 3 2 3" xfId="18290"/>
    <cellStyle name="Calculation 2 3 3 3" xfId="18291"/>
    <cellStyle name="Calculation 2 3 3 4" xfId="18292"/>
    <cellStyle name="Calculation 2 3 4" xfId="18293"/>
    <cellStyle name="Calculation 2 3 4 2" xfId="18294"/>
    <cellStyle name="Calculation 2 3 4 2 2" xfId="18295"/>
    <cellStyle name="Calculation 2 3 4 2 3" xfId="18296"/>
    <cellStyle name="Calculation 2 3 4 3" xfId="18297"/>
    <cellStyle name="Calculation 2 3 4 4" xfId="18298"/>
    <cellStyle name="Calculation 2 3 5" xfId="18299"/>
    <cellStyle name="Calculation 2 3 5 2" xfId="18300"/>
    <cellStyle name="Calculation 2 3 5 2 2" xfId="18301"/>
    <cellStyle name="Calculation 2 3 5 2 3" xfId="18302"/>
    <cellStyle name="Calculation 2 3 5 3" xfId="18303"/>
    <cellStyle name="Calculation 2 3 5 4" xfId="18304"/>
    <cellStyle name="Calculation 2 3 6" xfId="18305"/>
    <cellStyle name="Calculation 2 3 6 2" xfId="18306"/>
    <cellStyle name="Calculation 2 3 6 3" xfId="18307"/>
    <cellStyle name="Calculation 2 3 7" xfId="18308"/>
    <cellStyle name="Calculation 2 3 7 2" xfId="18309"/>
    <cellStyle name="Calculation 2 3 7 3" xfId="18310"/>
    <cellStyle name="Calculation 2 3 8" xfId="18311"/>
    <cellStyle name="Calculation 2 3 8 2" xfId="18312"/>
    <cellStyle name="Calculation 2 3 8 3" xfId="18313"/>
    <cellStyle name="Calculation 2 3 9" xfId="18314"/>
    <cellStyle name="Calculation 2 3 9 2" xfId="18315"/>
    <cellStyle name="Calculation 2 3 9 3" xfId="18316"/>
    <cellStyle name="Calculation 2 4" xfId="18317"/>
    <cellStyle name="Calculation 2 4 10" xfId="18318"/>
    <cellStyle name="Calculation 2 4 10 2" xfId="18319"/>
    <cellStyle name="Calculation 2 4 10 3" xfId="18320"/>
    <cellStyle name="Calculation 2 4 11" xfId="18321"/>
    <cellStyle name="Calculation 2 4 12" xfId="18322"/>
    <cellStyle name="Calculation 2 4 13" xfId="18323"/>
    <cellStyle name="Calculation 2 4 2" xfId="18324"/>
    <cellStyle name="Calculation 2 4 2 2" xfId="18325"/>
    <cellStyle name="Calculation 2 4 2 2 2" xfId="18326"/>
    <cellStyle name="Calculation 2 4 2 2 3" xfId="18327"/>
    <cellStyle name="Calculation 2 4 2 3" xfId="18328"/>
    <cellStyle name="Calculation 2 4 2 4" xfId="18329"/>
    <cellStyle name="Calculation 2 4 2 5" xfId="18330"/>
    <cellStyle name="Calculation 2 4 3" xfId="18331"/>
    <cellStyle name="Calculation 2 4 3 2" xfId="18332"/>
    <cellStyle name="Calculation 2 4 3 2 2" xfId="18333"/>
    <cellStyle name="Calculation 2 4 3 2 3" xfId="18334"/>
    <cellStyle name="Calculation 2 4 3 3" xfId="18335"/>
    <cellStyle name="Calculation 2 4 3 4" xfId="18336"/>
    <cellStyle name="Calculation 2 4 4" xfId="18337"/>
    <cellStyle name="Calculation 2 4 4 2" xfId="18338"/>
    <cellStyle name="Calculation 2 4 4 2 2" xfId="18339"/>
    <cellStyle name="Calculation 2 4 4 2 3" xfId="18340"/>
    <cellStyle name="Calculation 2 4 4 3" xfId="18341"/>
    <cellStyle name="Calculation 2 4 4 4" xfId="18342"/>
    <cellStyle name="Calculation 2 4 5" xfId="18343"/>
    <cellStyle name="Calculation 2 4 5 2" xfId="18344"/>
    <cellStyle name="Calculation 2 4 5 2 2" xfId="18345"/>
    <cellStyle name="Calculation 2 4 5 2 3" xfId="18346"/>
    <cellStyle name="Calculation 2 4 5 3" xfId="18347"/>
    <cellStyle name="Calculation 2 4 5 4" xfId="18348"/>
    <cellStyle name="Calculation 2 4 6" xfId="18349"/>
    <cellStyle name="Calculation 2 4 6 2" xfId="18350"/>
    <cellStyle name="Calculation 2 4 6 3" xfId="18351"/>
    <cellStyle name="Calculation 2 4 7" xfId="18352"/>
    <cellStyle name="Calculation 2 4 7 2" xfId="18353"/>
    <cellStyle name="Calculation 2 4 7 3" xfId="18354"/>
    <cellStyle name="Calculation 2 4 8" xfId="18355"/>
    <cellStyle name="Calculation 2 4 8 2" xfId="18356"/>
    <cellStyle name="Calculation 2 4 8 3" xfId="18357"/>
    <cellStyle name="Calculation 2 4 9" xfId="18358"/>
    <cellStyle name="Calculation 2 4 9 2" xfId="18359"/>
    <cellStyle name="Calculation 2 4 9 3" xfId="18360"/>
    <cellStyle name="Calculation 2 5" xfId="18361"/>
    <cellStyle name="Calculation 2 5 2" xfId="18362"/>
    <cellStyle name="Calculation 2 5 2 2" xfId="18363"/>
    <cellStyle name="Calculation 2 5 2 3" xfId="18364"/>
    <cellStyle name="Calculation 2 5 3" xfId="18365"/>
    <cellStyle name="Calculation 2 5 3 2" xfId="18366"/>
    <cellStyle name="Calculation 2 5 3 3" xfId="18367"/>
    <cellStyle name="Calculation 2 5 4" xfId="18368"/>
    <cellStyle name="Calculation 2 5 4 2" xfId="18369"/>
    <cellStyle name="Calculation 2 5 4 3" xfId="18370"/>
    <cellStyle name="Calculation 2 5 5" xfId="18371"/>
    <cellStyle name="Calculation 2 5 5 2" xfId="18372"/>
    <cellStyle name="Calculation 2 5 5 3" xfId="18373"/>
    <cellStyle name="Calculation 2 5 6" xfId="18374"/>
    <cellStyle name="Calculation 2 5 7" xfId="18375"/>
    <cellStyle name="Calculation 2 5 8" xfId="18376"/>
    <cellStyle name="Calculation 2 6" xfId="18377"/>
    <cellStyle name="Calculation 2 6 2" xfId="18378"/>
    <cellStyle name="Calculation 2 6 2 2" xfId="18379"/>
    <cellStyle name="Calculation 2 6 2 3" xfId="18380"/>
    <cellStyle name="Calculation 2 6 3" xfId="18381"/>
    <cellStyle name="Calculation 2 6 4" xfId="18382"/>
    <cellStyle name="Calculation 2 7" xfId="18383"/>
    <cellStyle name="Calculation 2 7 2" xfId="18384"/>
    <cellStyle name="Calculation 2 7 2 2" xfId="18385"/>
    <cellStyle name="Calculation 2 7 2 3" xfId="18386"/>
    <cellStyle name="Calculation 2 7 3" xfId="18387"/>
    <cellStyle name="Calculation 2 7 4" xfId="18388"/>
    <cellStyle name="Calculation 2 8" xfId="18389"/>
    <cellStyle name="Calculation 2 8 2" xfId="18390"/>
    <cellStyle name="Calculation 2 8 2 2" xfId="18391"/>
    <cellStyle name="Calculation 2 8 2 3" xfId="18392"/>
    <cellStyle name="Calculation 2 8 3" xfId="18393"/>
    <cellStyle name="Calculation 2 8 4" xfId="18394"/>
    <cellStyle name="Calculation 2 9" xfId="18395"/>
    <cellStyle name="Calculation 2 9 2" xfId="18396"/>
    <cellStyle name="Calculation 2 9 2 2" xfId="18397"/>
    <cellStyle name="Calculation 2 9 2 3" xfId="18398"/>
    <cellStyle name="Calculation 2 9 3" xfId="18399"/>
    <cellStyle name="Calculation 2 9 4" xfId="18400"/>
    <cellStyle name="Calculation 3" xfId="4987"/>
    <cellStyle name="Calculation 3 10" xfId="18401"/>
    <cellStyle name="Calculation 3 10 2" xfId="18402"/>
    <cellStyle name="Calculation 3 10 3" xfId="18403"/>
    <cellStyle name="Calculation 3 11" xfId="18404"/>
    <cellStyle name="Calculation 3 11 2" xfId="18405"/>
    <cellStyle name="Calculation 3 11 3" xfId="18406"/>
    <cellStyle name="Calculation 3 12" xfId="18407"/>
    <cellStyle name="Calculation 3 13" xfId="18408"/>
    <cellStyle name="Calculation 3 14" xfId="18409"/>
    <cellStyle name="Calculation 3 2" xfId="4988"/>
    <cellStyle name="Calculation 3 2 10" xfId="18410"/>
    <cellStyle name="Calculation 3 2 10 2" xfId="18411"/>
    <cellStyle name="Calculation 3 2 10 3" xfId="18412"/>
    <cellStyle name="Calculation 3 2 11" xfId="18413"/>
    <cellStyle name="Calculation 3 2 12" xfId="18414"/>
    <cellStyle name="Calculation 3 2 13" xfId="18415"/>
    <cellStyle name="Calculation 3 2 2" xfId="18416"/>
    <cellStyle name="Calculation 3 2 2 2" xfId="18417"/>
    <cellStyle name="Calculation 3 2 2 2 2" xfId="18418"/>
    <cellStyle name="Calculation 3 2 2 2 3" xfId="18419"/>
    <cellStyle name="Calculation 3 2 2 3" xfId="18420"/>
    <cellStyle name="Calculation 3 2 2 3 2" xfId="18421"/>
    <cellStyle name="Calculation 3 2 2 3 3" xfId="18422"/>
    <cellStyle name="Calculation 3 2 2 4" xfId="18423"/>
    <cellStyle name="Calculation 3 2 2 4 2" xfId="18424"/>
    <cellStyle name="Calculation 3 2 2 4 3" xfId="18425"/>
    <cellStyle name="Calculation 3 2 2 5" xfId="18426"/>
    <cellStyle name="Calculation 3 2 2 5 2" xfId="18427"/>
    <cellStyle name="Calculation 3 2 2 5 3" xfId="18428"/>
    <cellStyle name="Calculation 3 2 2 6" xfId="18429"/>
    <cellStyle name="Calculation 3 2 2 7" xfId="18430"/>
    <cellStyle name="Calculation 3 2 2 8" xfId="18431"/>
    <cellStyle name="Calculation 3 2 3" xfId="18432"/>
    <cellStyle name="Calculation 3 2 3 2" xfId="18433"/>
    <cellStyle name="Calculation 3 2 3 2 2" xfId="18434"/>
    <cellStyle name="Calculation 3 2 3 2 3" xfId="18435"/>
    <cellStyle name="Calculation 3 2 3 3" xfId="18436"/>
    <cellStyle name="Calculation 3 2 3 4" xfId="18437"/>
    <cellStyle name="Calculation 3 2 4" xfId="18438"/>
    <cellStyle name="Calculation 3 2 4 2" xfId="18439"/>
    <cellStyle name="Calculation 3 2 4 2 2" xfId="18440"/>
    <cellStyle name="Calculation 3 2 4 2 3" xfId="18441"/>
    <cellStyle name="Calculation 3 2 4 3" xfId="18442"/>
    <cellStyle name="Calculation 3 2 4 4" xfId="18443"/>
    <cellStyle name="Calculation 3 2 5" xfId="18444"/>
    <cellStyle name="Calculation 3 2 5 2" xfId="18445"/>
    <cellStyle name="Calculation 3 2 5 2 2" xfId="18446"/>
    <cellStyle name="Calculation 3 2 5 2 3" xfId="18447"/>
    <cellStyle name="Calculation 3 2 5 3" xfId="18448"/>
    <cellStyle name="Calculation 3 2 5 4" xfId="18449"/>
    <cellStyle name="Calculation 3 2 6" xfId="18450"/>
    <cellStyle name="Calculation 3 2 6 2" xfId="18451"/>
    <cellStyle name="Calculation 3 2 6 3" xfId="18452"/>
    <cellStyle name="Calculation 3 2 7" xfId="18453"/>
    <cellStyle name="Calculation 3 2 7 2" xfId="18454"/>
    <cellStyle name="Calculation 3 2 7 3" xfId="18455"/>
    <cellStyle name="Calculation 3 2 8" xfId="18456"/>
    <cellStyle name="Calculation 3 2 8 2" xfId="18457"/>
    <cellStyle name="Calculation 3 2 8 3" xfId="18458"/>
    <cellStyle name="Calculation 3 2 9" xfId="18459"/>
    <cellStyle name="Calculation 3 2 9 2" xfId="18460"/>
    <cellStyle name="Calculation 3 2 9 3" xfId="18461"/>
    <cellStyle name="Calculation 3 3" xfId="4989"/>
    <cellStyle name="Calculation 3 3 2" xfId="18462"/>
    <cellStyle name="Calculation 3 3 2 2" xfId="18463"/>
    <cellStyle name="Calculation 3 3 2 3" xfId="18464"/>
    <cellStyle name="Calculation 3 3 2 4" xfId="18465"/>
    <cellStyle name="Calculation 3 3 3" xfId="18466"/>
    <cellStyle name="Calculation 3 3 3 2" xfId="18467"/>
    <cellStyle name="Calculation 3 3 3 3" xfId="18468"/>
    <cellStyle name="Calculation 3 3 4" xfId="18469"/>
    <cellStyle name="Calculation 3 3 4 2" xfId="18470"/>
    <cellStyle name="Calculation 3 3 4 3" xfId="18471"/>
    <cellStyle name="Calculation 3 3 5" xfId="18472"/>
    <cellStyle name="Calculation 3 3 5 2" xfId="18473"/>
    <cellStyle name="Calculation 3 3 5 3" xfId="18474"/>
    <cellStyle name="Calculation 3 3 6" xfId="18475"/>
    <cellStyle name="Calculation 3 3 6 2" xfId="18476"/>
    <cellStyle name="Calculation 3 3 6 3" xfId="18477"/>
    <cellStyle name="Calculation 3 3 7" xfId="18478"/>
    <cellStyle name="Calculation 3 3 8" xfId="18479"/>
    <cellStyle name="Calculation 3 3 9" xfId="18480"/>
    <cellStyle name="Calculation 3 4" xfId="18481"/>
    <cellStyle name="Calculation 3 4 2" xfId="18482"/>
    <cellStyle name="Calculation 3 4 2 2" xfId="18483"/>
    <cellStyle name="Calculation 3 4 2 3" xfId="18484"/>
    <cellStyle name="Calculation 3 4 3" xfId="18485"/>
    <cellStyle name="Calculation 3 4 3 2" xfId="18486"/>
    <cellStyle name="Calculation 3 4 3 3" xfId="18487"/>
    <cellStyle name="Calculation 3 4 4" xfId="18488"/>
    <cellStyle name="Calculation 3 4 4 2" xfId="18489"/>
    <cellStyle name="Calculation 3 4 4 3" xfId="18490"/>
    <cellStyle name="Calculation 3 4 5" xfId="18491"/>
    <cellStyle name="Calculation 3 4 5 2" xfId="18492"/>
    <cellStyle name="Calculation 3 4 5 3" xfId="18493"/>
    <cellStyle name="Calculation 3 4 6" xfId="18494"/>
    <cellStyle name="Calculation 3 4 7" xfId="18495"/>
    <cellStyle name="Calculation 3 4 8" xfId="18496"/>
    <cellStyle name="Calculation 3 5" xfId="18497"/>
    <cellStyle name="Calculation 3 5 2" xfId="18498"/>
    <cellStyle name="Calculation 3 5 2 2" xfId="18499"/>
    <cellStyle name="Calculation 3 5 2 3" xfId="18500"/>
    <cellStyle name="Calculation 3 5 3" xfId="18501"/>
    <cellStyle name="Calculation 3 5 4" xfId="18502"/>
    <cellStyle name="Calculation 3 6" xfId="18503"/>
    <cellStyle name="Calculation 3 6 2" xfId="18504"/>
    <cellStyle name="Calculation 3 6 2 2" xfId="18505"/>
    <cellStyle name="Calculation 3 6 2 3" xfId="18506"/>
    <cellStyle name="Calculation 3 6 3" xfId="18507"/>
    <cellStyle name="Calculation 3 6 4" xfId="18508"/>
    <cellStyle name="Calculation 3 7" xfId="18509"/>
    <cellStyle name="Calculation 3 7 2" xfId="18510"/>
    <cellStyle name="Calculation 3 7 2 2" xfId="18511"/>
    <cellStyle name="Calculation 3 7 2 3" xfId="18512"/>
    <cellStyle name="Calculation 3 7 3" xfId="18513"/>
    <cellStyle name="Calculation 3 7 4" xfId="18514"/>
    <cellStyle name="Calculation 3 8" xfId="18515"/>
    <cellStyle name="Calculation 3 8 2" xfId="18516"/>
    <cellStyle name="Calculation 3 8 3" xfId="18517"/>
    <cellStyle name="Calculation 3 9" xfId="18518"/>
    <cellStyle name="Calculation 3 9 2" xfId="18519"/>
    <cellStyle name="Calculation 3 9 3" xfId="18520"/>
    <cellStyle name="Calculation 4" xfId="4990"/>
    <cellStyle name="Calculation 4 10" xfId="18521"/>
    <cellStyle name="Calculation 4 10 2" xfId="18522"/>
    <cellStyle name="Calculation 4 10 3" xfId="18523"/>
    <cellStyle name="Calculation 4 11" xfId="18524"/>
    <cellStyle name="Calculation 4 11 2" xfId="18525"/>
    <cellStyle name="Calculation 4 11 3" xfId="18526"/>
    <cellStyle name="Calculation 4 12" xfId="18527"/>
    <cellStyle name="Calculation 4 13" xfId="18528"/>
    <cellStyle name="Calculation 4 14" xfId="18529"/>
    <cellStyle name="Calculation 4 2" xfId="4991"/>
    <cellStyle name="Calculation 4 2 10" xfId="18530"/>
    <cellStyle name="Calculation 4 2 10 2" xfId="18531"/>
    <cellStyle name="Calculation 4 2 10 3" xfId="18532"/>
    <cellStyle name="Calculation 4 2 11" xfId="18533"/>
    <cellStyle name="Calculation 4 2 12" xfId="18534"/>
    <cellStyle name="Calculation 4 2 13" xfId="18535"/>
    <cellStyle name="Calculation 4 2 2" xfId="18536"/>
    <cellStyle name="Calculation 4 2 2 2" xfId="18537"/>
    <cellStyle name="Calculation 4 2 2 2 2" xfId="18538"/>
    <cellStyle name="Calculation 4 2 2 2 2 2" xfId="18539"/>
    <cellStyle name="Calculation 4 2 2 2 2 3" xfId="18540"/>
    <cellStyle name="Calculation 4 2 2 2 3" xfId="18541"/>
    <cellStyle name="Calculation 4 2 2 2 3 2" xfId="18542"/>
    <cellStyle name="Calculation 4 2 2 2 3 3" xfId="18543"/>
    <cellStyle name="Calculation 4 2 2 2 4" xfId="18544"/>
    <cellStyle name="Calculation 4 2 2 2 4 2" xfId="18545"/>
    <cellStyle name="Calculation 4 2 2 2 4 3" xfId="18546"/>
    <cellStyle name="Calculation 4 2 2 2 5" xfId="18547"/>
    <cellStyle name="Calculation 4 2 2 2 6" xfId="18548"/>
    <cellStyle name="Calculation 4 2 2 2 7" xfId="18549"/>
    <cellStyle name="Calculation 4 2 2 3" xfId="18550"/>
    <cellStyle name="Calculation 4 2 2 3 2" xfId="18551"/>
    <cellStyle name="Calculation 4 2 2 3 3" xfId="18552"/>
    <cellStyle name="Calculation 4 2 2 4" xfId="18553"/>
    <cellStyle name="Calculation 4 2 2 4 2" xfId="18554"/>
    <cellStyle name="Calculation 4 2 2 4 3" xfId="18555"/>
    <cellStyle name="Calculation 4 2 2 5" xfId="18556"/>
    <cellStyle name="Calculation 4 2 2 5 2" xfId="18557"/>
    <cellStyle name="Calculation 4 2 2 5 3" xfId="18558"/>
    <cellStyle name="Calculation 4 2 2 6" xfId="18559"/>
    <cellStyle name="Calculation 4 2 2 6 2" xfId="18560"/>
    <cellStyle name="Calculation 4 2 2 6 3" xfId="18561"/>
    <cellStyle name="Calculation 4 2 2 7" xfId="18562"/>
    <cellStyle name="Calculation 4 2 2 8" xfId="18563"/>
    <cellStyle name="Calculation 4 2 2 9" xfId="18564"/>
    <cellStyle name="Calculation 4 2 3" xfId="18565"/>
    <cellStyle name="Calculation 4 2 3 2" xfId="18566"/>
    <cellStyle name="Calculation 4 2 3 2 2" xfId="18567"/>
    <cellStyle name="Calculation 4 2 3 2 3" xfId="18568"/>
    <cellStyle name="Calculation 4 2 3 2 4" xfId="18569"/>
    <cellStyle name="Calculation 4 2 3 3" xfId="18570"/>
    <cellStyle name="Calculation 4 2 3 3 2" xfId="18571"/>
    <cellStyle name="Calculation 4 2 3 3 3" xfId="18572"/>
    <cellStyle name="Calculation 4 2 3 4" xfId="18573"/>
    <cellStyle name="Calculation 4 2 3 4 2" xfId="18574"/>
    <cellStyle name="Calculation 4 2 3 4 3" xfId="18575"/>
    <cellStyle name="Calculation 4 2 3 5" xfId="18576"/>
    <cellStyle name="Calculation 4 2 3 5 2" xfId="18577"/>
    <cellStyle name="Calculation 4 2 3 5 3" xfId="18578"/>
    <cellStyle name="Calculation 4 2 3 6" xfId="18579"/>
    <cellStyle name="Calculation 4 2 3 6 2" xfId="18580"/>
    <cellStyle name="Calculation 4 2 3 6 3" xfId="18581"/>
    <cellStyle name="Calculation 4 2 3 7" xfId="18582"/>
    <cellStyle name="Calculation 4 2 3 8" xfId="18583"/>
    <cellStyle name="Calculation 4 2 3 9" xfId="18584"/>
    <cellStyle name="Calculation 4 2 4" xfId="18585"/>
    <cellStyle name="Calculation 4 2 4 2" xfId="18586"/>
    <cellStyle name="Calculation 4 2 4 2 2" xfId="18587"/>
    <cellStyle name="Calculation 4 2 4 2 3" xfId="18588"/>
    <cellStyle name="Calculation 4 2 4 3" xfId="18589"/>
    <cellStyle name="Calculation 4 2 4 3 2" xfId="18590"/>
    <cellStyle name="Calculation 4 2 4 3 3" xfId="18591"/>
    <cellStyle name="Calculation 4 2 4 4" xfId="18592"/>
    <cellStyle name="Calculation 4 2 4 4 2" xfId="18593"/>
    <cellStyle name="Calculation 4 2 4 4 3" xfId="18594"/>
    <cellStyle name="Calculation 4 2 4 5" xfId="18595"/>
    <cellStyle name="Calculation 4 2 4 5 2" xfId="18596"/>
    <cellStyle name="Calculation 4 2 4 5 3" xfId="18597"/>
    <cellStyle name="Calculation 4 2 4 6" xfId="18598"/>
    <cellStyle name="Calculation 4 2 4 7" xfId="18599"/>
    <cellStyle name="Calculation 4 2 4 8" xfId="18600"/>
    <cellStyle name="Calculation 4 2 5" xfId="18601"/>
    <cellStyle name="Calculation 4 2 5 2" xfId="18602"/>
    <cellStyle name="Calculation 4 2 5 2 2" xfId="18603"/>
    <cellStyle name="Calculation 4 2 5 2 3" xfId="18604"/>
    <cellStyle name="Calculation 4 2 5 3" xfId="18605"/>
    <cellStyle name="Calculation 4 2 5 4" xfId="18606"/>
    <cellStyle name="Calculation 4 2 6" xfId="18607"/>
    <cellStyle name="Calculation 4 2 6 2" xfId="18608"/>
    <cellStyle name="Calculation 4 2 6 2 2" xfId="18609"/>
    <cellStyle name="Calculation 4 2 6 2 3" xfId="18610"/>
    <cellStyle name="Calculation 4 2 6 3" xfId="18611"/>
    <cellStyle name="Calculation 4 2 6 4" xfId="18612"/>
    <cellStyle name="Calculation 4 2 7" xfId="18613"/>
    <cellStyle name="Calculation 4 2 7 2" xfId="18614"/>
    <cellStyle name="Calculation 4 2 7 2 2" xfId="18615"/>
    <cellStyle name="Calculation 4 2 7 2 3" xfId="18616"/>
    <cellStyle name="Calculation 4 2 7 3" xfId="18617"/>
    <cellStyle name="Calculation 4 2 7 4" xfId="18618"/>
    <cellStyle name="Calculation 4 2 8" xfId="18619"/>
    <cellStyle name="Calculation 4 2 8 2" xfId="18620"/>
    <cellStyle name="Calculation 4 2 8 3" xfId="18621"/>
    <cellStyle name="Calculation 4 2 9" xfId="18622"/>
    <cellStyle name="Calculation 4 2 9 2" xfId="18623"/>
    <cellStyle name="Calculation 4 2 9 3" xfId="18624"/>
    <cellStyle name="Calculation 4 3" xfId="4992"/>
    <cellStyle name="Calculation 4 3 2" xfId="18625"/>
    <cellStyle name="Calculation 4 3 2 2" xfId="18626"/>
    <cellStyle name="Calculation 4 3 2 2 2" xfId="18627"/>
    <cellStyle name="Calculation 4 3 2 2 3" xfId="18628"/>
    <cellStyle name="Calculation 4 3 2 3" xfId="18629"/>
    <cellStyle name="Calculation 4 3 2 3 2" xfId="18630"/>
    <cellStyle name="Calculation 4 3 2 3 3" xfId="18631"/>
    <cellStyle name="Calculation 4 3 2 4" xfId="18632"/>
    <cellStyle name="Calculation 4 3 2 4 2" xfId="18633"/>
    <cellStyle name="Calculation 4 3 2 4 3" xfId="18634"/>
    <cellStyle name="Calculation 4 3 2 5" xfId="18635"/>
    <cellStyle name="Calculation 4 3 2 6" xfId="18636"/>
    <cellStyle name="Calculation 4 3 2 7" xfId="18637"/>
    <cellStyle name="Calculation 4 3 3" xfId="18638"/>
    <cellStyle name="Calculation 4 3 3 2" xfId="18639"/>
    <cellStyle name="Calculation 4 3 3 3" xfId="18640"/>
    <cellStyle name="Calculation 4 3 4" xfId="18641"/>
    <cellStyle name="Calculation 4 3 4 2" xfId="18642"/>
    <cellStyle name="Calculation 4 3 4 3" xfId="18643"/>
    <cellStyle name="Calculation 4 3 5" xfId="18644"/>
    <cellStyle name="Calculation 4 3 5 2" xfId="18645"/>
    <cellStyle name="Calculation 4 3 5 3" xfId="18646"/>
    <cellStyle name="Calculation 4 3 6" xfId="18647"/>
    <cellStyle name="Calculation 4 3 6 2" xfId="18648"/>
    <cellStyle name="Calculation 4 3 6 3" xfId="18649"/>
    <cellStyle name="Calculation 4 3 7" xfId="18650"/>
    <cellStyle name="Calculation 4 3 8" xfId="18651"/>
    <cellStyle name="Calculation 4 3 9" xfId="18652"/>
    <cellStyle name="Calculation 4 4" xfId="18653"/>
    <cellStyle name="Calculation 4 4 2" xfId="18654"/>
    <cellStyle name="Calculation 4 4 2 2" xfId="18655"/>
    <cellStyle name="Calculation 4 4 2 3" xfId="18656"/>
    <cellStyle name="Calculation 4 4 2 4" xfId="18657"/>
    <cellStyle name="Calculation 4 4 3" xfId="18658"/>
    <cellStyle name="Calculation 4 4 3 2" xfId="18659"/>
    <cellStyle name="Calculation 4 4 3 3" xfId="18660"/>
    <cellStyle name="Calculation 4 4 4" xfId="18661"/>
    <cellStyle name="Calculation 4 4 4 2" xfId="18662"/>
    <cellStyle name="Calculation 4 4 4 3" xfId="18663"/>
    <cellStyle name="Calculation 4 4 5" xfId="18664"/>
    <cellStyle name="Calculation 4 4 5 2" xfId="18665"/>
    <cellStyle name="Calculation 4 4 5 3" xfId="18666"/>
    <cellStyle name="Calculation 4 4 6" xfId="18667"/>
    <cellStyle name="Calculation 4 4 6 2" xfId="18668"/>
    <cellStyle name="Calculation 4 4 6 3" xfId="18669"/>
    <cellStyle name="Calculation 4 4 7" xfId="18670"/>
    <cellStyle name="Calculation 4 4 8" xfId="18671"/>
    <cellStyle name="Calculation 4 4 9" xfId="18672"/>
    <cellStyle name="Calculation 4 5" xfId="18673"/>
    <cellStyle name="Calculation 4 5 2" xfId="18674"/>
    <cellStyle name="Calculation 4 5 2 2" xfId="18675"/>
    <cellStyle name="Calculation 4 5 2 3" xfId="18676"/>
    <cellStyle name="Calculation 4 5 3" xfId="18677"/>
    <cellStyle name="Calculation 4 5 3 2" xfId="18678"/>
    <cellStyle name="Calculation 4 5 3 3" xfId="18679"/>
    <cellStyle name="Calculation 4 5 4" xfId="18680"/>
    <cellStyle name="Calculation 4 5 4 2" xfId="18681"/>
    <cellStyle name="Calculation 4 5 4 3" xfId="18682"/>
    <cellStyle name="Calculation 4 5 5" xfId="18683"/>
    <cellStyle name="Calculation 4 5 5 2" xfId="18684"/>
    <cellStyle name="Calculation 4 5 5 3" xfId="18685"/>
    <cellStyle name="Calculation 4 5 6" xfId="18686"/>
    <cellStyle name="Calculation 4 5 7" xfId="18687"/>
    <cellStyle name="Calculation 4 5 8" xfId="18688"/>
    <cellStyle name="Calculation 4 6" xfId="18689"/>
    <cellStyle name="Calculation 4 6 2" xfId="18690"/>
    <cellStyle name="Calculation 4 6 2 2" xfId="18691"/>
    <cellStyle name="Calculation 4 6 2 3" xfId="18692"/>
    <cellStyle name="Calculation 4 6 3" xfId="18693"/>
    <cellStyle name="Calculation 4 6 4" xfId="18694"/>
    <cellStyle name="Calculation 4 7" xfId="18695"/>
    <cellStyle name="Calculation 4 7 2" xfId="18696"/>
    <cellStyle name="Calculation 4 7 2 2" xfId="18697"/>
    <cellStyle name="Calculation 4 7 2 3" xfId="18698"/>
    <cellStyle name="Calculation 4 7 3" xfId="18699"/>
    <cellStyle name="Calculation 4 7 4" xfId="18700"/>
    <cellStyle name="Calculation 4 8" xfId="18701"/>
    <cellStyle name="Calculation 4 8 2" xfId="18702"/>
    <cellStyle name="Calculation 4 8 2 2" xfId="18703"/>
    <cellStyle name="Calculation 4 8 2 3" xfId="18704"/>
    <cellStyle name="Calculation 4 8 3" xfId="18705"/>
    <cellStyle name="Calculation 4 8 4" xfId="18706"/>
    <cellStyle name="Calculation 4 9" xfId="18707"/>
    <cellStyle name="Calculation 4 9 2" xfId="18708"/>
    <cellStyle name="Calculation 4 9 3" xfId="18709"/>
    <cellStyle name="Calculation 5" xfId="4993"/>
    <cellStyle name="Calculation 5 10" xfId="18710"/>
    <cellStyle name="Calculation 5 11" xfId="18711"/>
    <cellStyle name="Calculation 5 12" xfId="18712"/>
    <cellStyle name="Calculation 5 13" xfId="18713"/>
    <cellStyle name="Calculation 5 2" xfId="4994"/>
    <cellStyle name="Calculation 5 2 2" xfId="18714"/>
    <cellStyle name="Calculation 5 2 2 2" xfId="18715"/>
    <cellStyle name="Calculation 5 2 2 3" xfId="18716"/>
    <cellStyle name="Calculation 5 2 3" xfId="18717"/>
    <cellStyle name="Calculation 5 2 4" xfId="18718"/>
    <cellStyle name="Calculation 5 3" xfId="4995"/>
    <cellStyle name="Calculation 5 3 2" xfId="18719"/>
    <cellStyle name="Calculation 5 3 2 2" xfId="18720"/>
    <cellStyle name="Calculation 5 3 2 3" xfId="18721"/>
    <cellStyle name="Calculation 5 3 3" xfId="18722"/>
    <cellStyle name="Calculation 5 3 4" xfId="18723"/>
    <cellStyle name="Calculation 5 4" xfId="18724"/>
    <cellStyle name="Calculation 5 4 2" xfId="18725"/>
    <cellStyle name="Calculation 5 4 2 2" xfId="18726"/>
    <cellStyle name="Calculation 5 4 2 3" xfId="18727"/>
    <cellStyle name="Calculation 5 4 3" xfId="18728"/>
    <cellStyle name="Calculation 5 4 4" xfId="18729"/>
    <cellStyle name="Calculation 5 5" xfId="18730"/>
    <cellStyle name="Calculation 5 5 2" xfId="18731"/>
    <cellStyle name="Calculation 5 5 2 2" xfId="18732"/>
    <cellStyle name="Calculation 5 5 2 3" xfId="18733"/>
    <cellStyle name="Calculation 5 5 3" xfId="18734"/>
    <cellStyle name="Calculation 5 5 4" xfId="18735"/>
    <cellStyle name="Calculation 5 6" xfId="18736"/>
    <cellStyle name="Calculation 5 6 2" xfId="18737"/>
    <cellStyle name="Calculation 5 6 3" xfId="18738"/>
    <cellStyle name="Calculation 5 7" xfId="18739"/>
    <cellStyle name="Calculation 5 7 2" xfId="18740"/>
    <cellStyle name="Calculation 5 7 3" xfId="18741"/>
    <cellStyle name="Calculation 5 8" xfId="18742"/>
    <cellStyle name="Calculation 5 8 2" xfId="18743"/>
    <cellStyle name="Calculation 5 8 3" xfId="18744"/>
    <cellStyle name="Calculation 5 9" xfId="18745"/>
    <cellStyle name="Calculation 5 9 2" xfId="18746"/>
    <cellStyle name="Calculation 5 9 3" xfId="18747"/>
    <cellStyle name="Calculation 6" xfId="4996"/>
    <cellStyle name="Calculation 6 10" xfId="18748"/>
    <cellStyle name="Calculation 6 11" xfId="18749"/>
    <cellStyle name="Calculation 6 12" xfId="18750"/>
    <cellStyle name="Calculation 6 2" xfId="15396"/>
    <cellStyle name="Calculation 6 2 2" xfId="18751"/>
    <cellStyle name="Calculation 6 2 3" xfId="18752"/>
    <cellStyle name="Calculation 6 3" xfId="18753"/>
    <cellStyle name="Calculation 6 3 2" xfId="18754"/>
    <cellStyle name="Calculation 6 3 3" xfId="18755"/>
    <cellStyle name="Calculation 6 4" xfId="18756"/>
    <cellStyle name="Calculation 6 4 2" xfId="18757"/>
    <cellStyle name="Calculation 6 4 3" xfId="18758"/>
    <cellStyle name="Calculation 6 5" xfId="18759"/>
    <cellStyle name="Calculation 6 5 2" xfId="18760"/>
    <cellStyle name="Calculation 6 5 3" xfId="18761"/>
    <cellStyle name="Calculation 6 6" xfId="18762"/>
    <cellStyle name="Calculation 6 6 2" xfId="18763"/>
    <cellStyle name="Calculation 6 6 3" xfId="18764"/>
    <cellStyle name="Calculation 6 7" xfId="18765"/>
    <cellStyle name="Calculation 6 7 2" xfId="18766"/>
    <cellStyle name="Calculation 6 7 3" xfId="18767"/>
    <cellStyle name="Calculation 6 8" xfId="18768"/>
    <cellStyle name="Calculation 6 8 2" xfId="18769"/>
    <cellStyle name="Calculation 6 8 3" xfId="18770"/>
    <cellStyle name="Calculation 6 9" xfId="18771"/>
    <cellStyle name="Calculation 6 9 2" xfId="18772"/>
    <cellStyle name="Calculation 6 9 3" xfId="18773"/>
    <cellStyle name="Calculation 7" xfId="4997"/>
    <cellStyle name="Calculation 7 2" xfId="15397"/>
    <cellStyle name="Calculation 8" xfId="15398"/>
    <cellStyle name="Calculation 9" xfId="18774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5"/>
    <cellStyle name="Check Cell 2 2 2 2" xfId="18776"/>
    <cellStyle name="Check Cell 2 2 2 2 2" xfId="18777"/>
    <cellStyle name="Check Cell 2 2 2 2 3" xfId="18778"/>
    <cellStyle name="Check Cell 2 2 2 3" xfId="18779"/>
    <cellStyle name="Check Cell 2 2 2 3 2" xfId="18780"/>
    <cellStyle name="Check Cell 2 2 2 3 2 2" xfId="18781"/>
    <cellStyle name="Check Cell 2 2 2 3 3" xfId="18782"/>
    <cellStyle name="Check Cell 2 2 2 4" xfId="18783"/>
    <cellStyle name="Check Cell 2 2 2 4 2" xfId="18784"/>
    <cellStyle name="Check Cell 2 2 2 5" xfId="18785"/>
    <cellStyle name="Check Cell 2 2 3" xfId="18786"/>
    <cellStyle name="Check Cell 2 2 3 2" xfId="18787"/>
    <cellStyle name="Check Cell 2 2 3 2 2" xfId="18788"/>
    <cellStyle name="Check Cell 2 2 3 3" xfId="18789"/>
    <cellStyle name="Check Cell 2 2 4" xfId="18790"/>
    <cellStyle name="Check Cell 2 2 4 2" xfId="18791"/>
    <cellStyle name="Check Cell 2 2 4 2 2" xfId="18792"/>
    <cellStyle name="Check Cell 2 2 4 3" xfId="18793"/>
    <cellStyle name="Check Cell 2 2 5" xfId="18794"/>
    <cellStyle name="Check Cell 2 2 5 2" xfId="18795"/>
    <cellStyle name="Check Cell 2 2 6" xfId="18796"/>
    <cellStyle name="Check Cell 2 2 7" xfId="18797"/>
    <cellStyle name="Check Cell 2 3" xfId="5002"/>
    <cellStyle name="Check Cell 2 3 2" xfId="18798"/>
    <cellStyle name="Check Cell 2 3 2 2" xfId="18799"/>
    <cellStyle name="Check Cell 2 3 3" xfId="18800"/>
    <cellStyle name="Check Cell 2 3 4" xfId="18801"/>
    <cellStyle name="Check Cell 2 4" xfId="18802"/>
    <cellStyle name="Check Cell 2 4 2" xfId="18803"/>
    <cellStyle name="Check Cell 2 4 2 2" xfId="18804"/>
    <cellStyle name="Check Cell 2 4 3" xfId="18805"/>
    <cellStyle name="Check Cell 2 5" xfId="18806"/>
    <cellStyle name="Check Cell 2 5 2" xfId="18807"/>
    <cellStyle name="Check Cell 2 6" xfId="18808"/>
    <cellStyle name="Check Cell 2 7" xfId="18809"/>
    <cellStyle name="Check Cell 2 8" xfId="18810"/>
    <cellStyle name="Check Cell 3" xfId="5003"/>
    <cellStyle name="Check Cell 3 2" xfId="5004"/>
    <cellStyle name="Check Cell 3 2 2" xfId="18811"/>
    <cellStyle name="Check Cell 3 2 3" xfId="18812"/>
    <cellStyle name="Check Cell 3 3" xfId="5005"/>
    <cellStyle name="Check Cell 3 3 2" xfId="18813"/>
    <cellStyle name="Check Cell 3 3 2 2" xfId="18814"/>
    <cellStyle name="Check Cell 3 3 3" xfId="18815"/>
    <cellStyle name="Check Cell 3 4" xfId="18816"/>
    <cellStyle name="Check Cell 3 4 2" xfId="18817"/>
    <cellStyle name="Check Cell 3 5" xfId="18818"/>
    <cellStyle name="Check Cell 3 6" xfId="18819"/>
    <cellStyle name="Check Cell 4" xfId="5006"/>
    <cellStyle name="Check Cell 4 2" xfId="5007"/>
    <cellStyle name="Check Cell 4 2 2" xfId="18820"/>
    <cellStyle name="Check Cell 4 2 2 2" xfId="18821"/>
    <cellStyle name="Check Cell 4 2 2 3" xfId="18822"/>
    <cellStyle name="Check Cell 4 2 3" xfId="18823"/>
    <cellStyle name="Check Cell 4 2 3 2" xfId="18824"/>
    <cellStyle name="Check Cell 4 2 3 2 2" xfId="18825"/>
    <cellStyle name="Check Cell 4 2 3 3" xfId="18826"/>
    <cellStyle name="Check Cell 4 2 4" xfId="18827"/>
    <cellStyle name="Check Cell 4 2 4 2" xfId="18828"/>
    <cellStyle name="Check Cell 4 2 5" xfId="18829"/>
    <cellStyle name="Check Cell 4 3" xfId="5008"/>
    <cellStyle name="Check Cell 4 3 2" xfId="18830"/>
    <cellStyle name="Check Cell 4 3 3" xfId="18831"/>
    <cellStyle name="Check Cell 4 4" xfId="18832"/>
    <cellStyle name="Check Cell 4 4 2" xfId="18833"/>
    <cellStyle name="Check Cell 4 4 2 2" xfId="18834"/>
    <cellStyle name="Check Cell 4 4 3" xfId="18835"/>
    <cellStyle name="Check Cell 4 5" xfId="18836"/>
    <cellStyle name="Check Cell 4 5 2" xfId="18837"/>
    <cellStyle name="Check Cell 4 6" xfId="18838"/>
    <cellStyle name="Check Cell 4 7" xfId="18839"/>
    <cellStyle name="Check Cell 5" xfId="5009"/>
    <cellStyle name="Check Cell 5 2" xfId="5010"/>
    <cellStyle name="Check Cell 5 3" xfId="5011"/>
    <cellStyle name="Check Cell 5 4" xfId="18840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1"/>
    <cellStyle name="Comma [0] 2 3" xfId="5030"/>
    <cellStyle name="Comma [0] 2 3 2" xfId="18842"/>
    <cellStyle name="Comma [0] 2 4" xfId="5031"/>
    <cellStyle name="Comma [0] 3" xfId="18843"/>
    <cellStyle name="Comma [0] 3 2" xfId="18844"/>
    <cellStyle name="Comma [0] 4 2" xfId="18845"/>
    <cellStyle name="Comma [0] 4 2 2" xfId="18846"/>
    <cellStyle name="Comma [0]_94??)?" xfId="5032"/>
    <cellStyle name="Comma 2" xfId="5033"/>
    <cellStyle name="Comma 2 2" xfId="18847"/>
    <cellStyle name="Comma 2 2 2" xfId="18848"/>
    <cellStyle name="Comma 2 2 2 2" xfId="18849"/>
    <cellStyle name="Comma 2 2 2 3" xfId="18850"/>
    <cellStyle name="Comma 2 2 3" xfId="18851"/>
    <cellStyle name="Comma 2 2 4" xfId="18852"/>
    <cellStyle name="Comma 2 2 4 2" xfId="18853"/>
    <cellStyle name="Comma 2 2 5" xfId="18854"/>
    <cellStyle name="Comma 2 2 5 2" xfId="18855"/>
    <cellStyle name="Comma 2 2 6" xfId="18856"/>
    <cellStyle name="Comma 2 3" xfId="18857"/>
    <cellStyle name="Comma 2 3 2" xfId="18858"/>
    <cellStyle name="Comma 2 3 3" xfId="18859"/>
    <cellStyle name="Comma 2 3 4" xfId="18860"/>
    <cellStyle name="Comma 2 3 5" xfId="18861"/>
    <cellStyle name="Comma 2 4" xfId="18862"/>
    <cellStyle name="Comma 2 4 2" xfId="18863"/>
    <cellStyle name="Comma 2 4 3" xfId="18864"/>
    <cellStyle name="Comma 2 5" xfId="18865"/>
    <cellStyle name="Comma 3" xfId="18866"/>
    <cellStyle name="Comma 3 2" xfId="18867"/>
    <cellStyle name="Comma 3 2 2" xfId="18868"/>
    <cellStyle name="Comma 3 3" xfId="18869"/>
    <cellStyle name="Comma 3 3 2" xfId="18870"/>
    <cellStyle name="Comma 3 4" xfId="18871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2"/>
    <cellStyle name="Comma0 11" xfId="18873"/>
    <cellStyle name="Comma0 12" xfId="18874"/>
    <cellStyle name="Comma0 13" xfId="18875"/>
    <cellStyle name="Comma0 14" xfId="18876"/>
    <cellStyle name="Comma0 15" xfId="18877"/>
    <cellStyle name="Comma0 16" xfId="18878"/>
    <cellStyle name="Comma0 17" xfId="18879"/>
    <cellStyle name="Comma0 18" xfId="18880"/>
    <cellStyle name="Comma0 19" xfId="18881"/>
    <cellStyle name="Comma0 2" xfId="5049"/>
    <cellStyle name="Comma0 2 2" xfId="18882"/>
    <cellStyle name="Comma0 2 2 2" xfId="18883"/>
    <cellStyle name="Comma0 2 2 3" xfId="18884"/>
    <cellStyle name="Comma0 2 3" xfId="18885"/>
    <cellStyle name="Comma0 2 3 2" xfId="18886"/>
    <cellStyle name="Comma0 2 4" xfId="18887"/>
    <cellStyle name="Comma0 20" xfId="18888"/>
    <cellStyle name="Comma0 21" xfId="18889"/>
    <cellStyle name="Comma0 22" xfId="18890"/>
    <cellStyle name="Comma0 23" xfId="18891"/>
    <cellStyle name="Comma0 24" xfId="18892"/>
    <cellStyle name="Comma0 25" xfId="18893"/>
    <cellStyle name="Comma0 26" xfId="18894"/>
    <cellStyle name="Comma0 27" xfId="18895"/>
    <cellStyle name="Comma0 28" xfId="18896"/>
    <cellStyle name="Comma0 29" xfId="18897"/>
    <cellStyle name="Comma0 3" xfId="5050"/>
    <cellStyle name="Comma0 3 2" xfId="18898"/>
    <cellStyle name="Comma0 30" xfId="18899"/>
    <cellStyle name="Comma0 31" xfId="18900"/>
    <cellStyle name="Comma0 32" xfId="18901"/>
    <cellStyle name="Comma0 33" xfId="18902"/>
    <cellStyle name="Comma0 34" xfId="18903"/>
    <cellStyle name="Comma0 35" xfId="18904"/>
    <cellStyle name="Comma0 36" xfId="18905"/>
    <cellStyle name="Comma0 37" xfId="18906"/>
    <cellStyle name="Comma0 38" xfId="18907"/>
    <cellStyle name="Comma0 39" xfId="18908"/>
    <cellStyle name="Comma0 4" xfId="18909"/>
    <cellStyle name="Comma0 40" xfId="18910"/>
    <cellStyle name="Comma0 41" xfId="18911"/>
    <cellStyle name="Comma0 42" xfId="18912"/>
    <cellStyle name="Comma0 43" xfId="18913"/>
    <cellStyle name="Comma0 44" xfId="18914"/>
    <cellStyle name="Comma0 45" xfId="18915"/>
    <cellStyle name="Comma0 46" xfId="18916"/>
    <cellStyle name="Comma0 47" xfId="18917"/>
    <cellStyle name="Comma0 48" xfId="18918"/>
    <cellStyle name="Comma0 49" xfId="18919"/>
    <cellStyle name="Comma0 5" xfId="18920"/>
    <cellStyle name="Comma0 50" xfId="18921"/>
    <cellStyle name="Comma0 6" xfId="18922"/>
    <cellStyle name="Comma0 7" xfId="18923"/>
    <cellStyle name="Comma0 8" xfId="18924"/>
    <cellStyle name="Comma0 9" xfId="18925"/>
    <cellStyle name="Comma0_012-(KMX) BTL Schedules for KHH_Cebu" xfId="5051"/>
    <cellStyle name="Commentaire 2" xfId="18926"/>
    <cellStyle name="Commentaire 2 2" xfId="18927"/>
    <cellStyle name="Commentaire 2 2 2" xfId="18928"/>
    <cellStyle name="Commentaire 2 3" xfId="18929"/>
    <cellStyle name="Commentaire 2 3 2" xfId="18930"/>
    <cellStyle name="Commentaire 2 4" xfId="18931"/>
    <cellStyle name="Commentaire 2 4 2" xfId="18932"/>
    <cellStyle name="Commentaire 2 4 3" xfId="18933"/>
    <cellStyle name="Commentaire 2 4 4" xfId="18934"/>
    <cellStyle name="Commentaire 2 5" xfId="18935"/>
    <cellStyle name="Commentaire 2 5 2" xfId="18936"/>
    <cellStyle name="Commentaire 2 5 3" xfId="18937"/>
    <cellStyle name="Commentaire 2 6" xfId="18938"/>
    <cellStyle name="Commentaire 2 7" xfId="18939"/>
    <cellStyle name="Commentaire 2 7 2" xfId="18940"/>
    <cellStyle name="Commentaire 2 7 3" xfId="18941"/>
    <cellStyle name="Commentaire 2 8" xfId="18942"/>
    <cellStyle name="Commentaire 2 8 2" xfId="18943"/>
    <cellStyle name="Commentaire 2 8 2 2" xfId="18944"/>
    <cellStyle name="Commentaire 2 8 2 2 2" xfId="18945"/>
    <cellStyle name="Commentaire 2 8 2 3" xfId="18946"/>
    <cellStyle name="Commentaire 2 8 3" xfId="18947"/>
    <cellStyle name="Copied" xfId="5052"/>
    <cellStyle name="Copied 2" xfId="5053"/>
    <cellStyle name="Copied 2 2" xfId="5054"/>
    <cellStyle name="Copied 2 3" xfId="5055"/>
    <cellStyle name="Copied 2 4" xfId="18948"/>
    <cellStyle name="Copied 2 5" xfId="18949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0"/>
    <cellStyle name="Currency 2 3" xfId="18951"/>
    <cellStyle name="Currency 3" xfId="18952"/>
    <cellStyle name="Currency 3 2" xfId="18953"/>
    <cellStyle name="Currency 4" xfId="18954"/>
    <cellStyle name="Currency_94?? (2) (" xfId="5081"/>
    <cellStyle name="Currency0" xfId="5082"/>
    <cellStyle name="Currency0 2" xfId="5083"/>
    <cellStyle name="Currency0 2 2" xfId="18955"/>
    <cellStyle name="Currency0 2 2 2" xfId="18956"/>
    <cellStyle name="Currency0 2 2 3" xfId="18957"/>
    <cellStyle name="Currency0 2 3" xfId="18958"/>
    <cellStyle name="Currency0 2 3 2" xfId="18959"/>
    <cellStyle name="Currency0 2 4" xfId="18960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1"/>
    <cellStyle name="Date 2 2 3" xfId="18962"/>
    <cellStyle name="Date 2 3" xfId="5089"/>
    <cellStyle name="Date 3" xfId="5090"/>
    <cellStyle name="Date 3 2" xfId="5091"/>
    <cellStyle name="Date 3 2 2" xfId="18963"/>
    <cellStyle name="Date 3 2 3" xfId="18964"/>
    <cellStyle name="Date 3 3" xfId="5092"/>
    <cellStyle name="Date 3 3 2" xfId="18965"/>
    <cellStyle name="Date 3 4" xfId="18966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7"/>
    <cellStyle name="Entered" xfId="5107"/>
    <cellStyle name="Entered 2" xfId="5108"/>
    <cellStyle name="Entered 2 2" xfId="5109"/>
    <cellStyle name="Entered 2 3" xfId="5110"/>
    <cellStyle name="Entered 2 4" xfId="18968"/>
    <cellStyle name="Entered 2 5" xfId="18969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0"/>
    <cellStyle name="Explanatory Text 2 2 2 2" xfId="18971"/>
    <cellStyle name="Explanatory Text 2 2 2 2 2" xfId="18972"/>
    <cellStyle name="Explanatory Text 2 2 2 3" xfId="18973"/>
    <cellStyle name="Explanatory Text 2 2 2 3 2" xfId="18974"/>
    <cellStyle name="Explanatory Text 2 2 2 3 2 2" xfId="18975"/>
    <cellStyle name="Explanatory Text 2 2 2 4" xfId="18976"/>
    <cellStyle name="Explanatory Text 2 2 2 4 2" xfId="18977"/>
    <cellStyle name="Explanatory Text 2 2 3" xfId="18978"/>
    <cellStyle name="Explanatory Text 2 2 3 2" xfId="18979"/>
    <cellStyle name="Explanatory Text 2 2 3 2 2" xfId="18980"/>
    <cellStyle name="Explanatory Text 2 2 4" xfId="18981"/>
    <cellStyle name="Explanatory Text 2 2 4 2" xfId="18982"/>
    <cellStyle name="Explanatory Text 2 2 4 2 2" xfId="18983"/>
    <cellStyle name="Explanatory Text 2 2 5" xfId="18984"/>
    <cellStyle name="Explanatory Text 2 2 5 2" xfId="18985"/>
    <cellStyle name="Explanatory Text 2 2 6" xfId="18986"/>
    <cellStyle name="Explanatory Text 2 3" xfId="5137"/>
    <cellStyle name="Explanatory Text 2 3 2" xfId="18987"/>
    <cellStyle name="Explanatory Text 2 3 2 2" xfId="18988"/>
    <cellStyle name="Explanatory Text 2 3 3" xfId="18989"/>
    <cellStyle name="Explanatory Text 2 3 4" xfId="18990"/>
    <cellStyle name="Explanatory Text 2 4" xfId="18991"/>
    <cellStyle name="Explanatory Text 2 4 2" xfId="18992"/>
    <cellStyle name="Explanatory Text 2 4 2 2" xfId="18993"/>
    <cellStyle name="Explanatory Text 2 5" xfId="18994"/>
    <cellStyle name="Explanatory Text 2 5 2" xfId="18995"/>
    <cellStyle name="Explanatory Text 2 6" xfId="18996"/>
    <cellStyle name="Explanatory Text 2 7" xfId="18997"/>
    <cellStyle name="Explanatory Text 3" xfId="5138"/>
    <cellStyle name="Explanatory Text 3 2" xfId="5139"/>
    <cellStyle name="Explanatory Text 3 2 2" xfId="18998"/>
    <cellStyle name="Explanatory Text 3 3" xfId="5140"/>
    <cellStyle name="Explanatory Text 3 3 2" xfId="18999"/>
    <cellStyle name="Explanatory Text 3 3 2 2" xfId="19000"/>
    <cellStyle name="Explanatory Text 3 4" xfId="19001"/>
    <cellStyle name="Explanatory Text 3 4 2" xfId="19002"/>
    <cellStyle name="Explanatory Text 3 5" xfId="19003"/>
    <cellStyle name="Explanatory Text 4" xfId="5141"/>
    <cellStyle name="Explanatory Text 4 2" xfId="5142"/>
    <cellStyle name="Explanatory Text 4 2 2" xfId="19004"/>
    <cellStyle name="Explanatory Text 4 2 2 2" xfId="19005"/>
    <cellStyle name="Explanatory Text 4 2 3" xfId="19006"/>
    <cellStyle name="Explanatory Text 4 2 3 2" xfId="19007"/>
    <cellStyle name="Explanatory Text 4 2 3 2 2" xfId="19008"/>
    <cellStyle name="Explanatory Text 4 2 4" xfId="19009"/>
    <cellStyle name="Explanatory Text 4 2 4 2" xfId="19010"/>
    <cellStyle name="Explanatory Text 4 3" xfId="5143"/>
    <cellStyle name="Explanatory Text 4 3 2" xfId="19011"/>
    <cellStyle name="Explanatory Text 4 4" xfId="19012"/>
    <cellStyle name="Explanatory Text 4 4 2" xfId="19013"/>
    <cellStyle name="Explanatory Text 4 4 2 2" xfId="19014"/>
    <cellStyle name="Explanatory Text 4 5" xfId="19015"/>
    <cellStyle name="Explanatory Text 4 5 2" xfId="19016"/>
    <cellStyle name="Explanatory Text 4 6" xfId="19017"/>
    <cellStyle name="Explanatory Text 4 7" xfId="19018"/>
    <cellStyle name="Explanatory Text 5" xfId="5144"/>
    <cellStyle name="Explanatory Text 5 2" xfId="5145"/>
    <cellStyle name="Explanatory Text 5 3" xfId="5146"/>
    <cellStyle name="Explanatory Text 5 4" xfId="19019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0"/>
    <cellStyle name="Fixed 2 2 2" xfId="19021"/>
    <cellStyle name="Fixed 2 3" xfId="19022"/>
    <cellStyle name="Fixed 3" xfId="5152"/>
    <cellStyle name="Fixed 3 2" xfId="19023"/>
    <cellStyle name="Fixed 3 2 2" xfId="19024"/>
    <cellStyle name="Fixed 3 2 3" xfId="19025"/>
    <cellStyle name="Fixed 3 3" xfId="19026"/>
    <cellStyle name="Fixed 3 3 2" xfId="19027"/>
    <cellStyle name="Fixed 3 4" xfId="19028"/>
    <cellStyle name="Fixed 4" xfId="19029"/>
    <cellStyle name="Fixed 4 2" xfId="19030"/>
    <cellStyle name="Fixed_012-(KMX) BTL Schedules for KHH_Cebu" xfId="5153"/>
    <cellStyle name="Good" xfId="5154"/>
    <cellStyle name="Good 2" xfId="5155"/>
    <cellStyle name="Good 2 2" xfId="5156"/>
    <cellStyle name="Good 2 2 2" xfId="19031"/>
    <cellStyle name="Good 2 2 2 2" xfId="19032"/>
    <cellStyle name="Good 2 2 2 2 2" xfId="19033"/>
    <cellStyle name="Good 2 2 2 2 3" xfId="19034"/>
    <cellStyle name="Good 2 2 2 3" xfId="19035"/>
    <cellStyle name="Good 2 2 2 3 2" xfId="19036"/>
    <cellStyle name="Good 2 2 2 3 2 2" xfId="19037"/>
    <cellStyle name="Good 2 2 2 3 3" xfId="19038"/>
    <cellStyle name="Good 2 2 2 4" xfId="19039"/>
    <cellStyle name="Good 2 2 2 4 2" xfId="19040"/>
    <cellStyle name="Good 2 2 2 5" xfId="19041"/>
    <cellStyle name="Good 2 2 3" xfId="19042"/>
    <cellStyle name="Good 2 2 3 2" xfId="19043"/>
    <cellStyle name="Good 2 2 3 2 2" xfId="19044"/>
    <cellStyle name="Good 2 2 3 3" xfId="19045"/>
    <cellStyle name="Good 2 2 4" xfId="19046"/>
    <cellStyle name="Good 2 2 4 2" xfId="19047"/>
    <cellStyle name="Good 2 2 4 2 2" xfId="19048"/>
    <cellStyle name="Good 2 2 4 3" xfId="19049"/>
    <cellStyle name="Good 2 2 5" xfId="19050"/>
    <cellStyle name="Good 2 2 5 2" xfId="19051"/>
    <cellStyle name="Good 2 2 6" xfId="19052"/>
    <cellStyle name="Good 2 2 7" xfId="19053"/>
    <cellStyle name="Good 2 3" xfId="5157"/>
    <cellStyle name="Good 2 3 2" xfId="19054"/>
    <cellStyle name="Good 2 3 2 2" xfId="19055"/>
    <cellStyle name="Good 2 3 3" xfId="19056"/>
    <cellStyle name="Good 2 3 4" xfId="19057"/>
    <cellStyle name="Good 2 4" xfId="19058"/>
    <cellStyle name="Good 2 4 2" xfId="19059"/>
    <cellStyle name="Good 2 4 2 2" xfId="19060"/>
    <cellStyle name="Good 2 4 3" xfId="19061"/>
    <cellStyle name="Good 2 5" xfId="19062"/>
    <cellStyle name="Good 2 5 2" xfId="19063"/>
    <cellStyle name="Good 2 6" xfId="19064"/>
    <cellStyle name="Good 2 7" xfId="19065"/>
    <cellStyle name="Good 3" xfId="5158"/>
    <cellStyle name="Good 3 2" xfId="5159"/>
    <cellStyle name="Good 3 2 2" xfId="19066"/>
    <cellStyle name="Good 3 2 3" xfId="19067"/>
    <cellStyle name="Good 3 3" xfId="5160"/>
    <cellStyle name="Good 3 3 2" xfId="19068"/>
    <cellStyle name="Good 3 3 2 2" xfId="19069"/>
    <cellStyle name="Good 3 3 3" xfId="19070"/>
    <cellStyle name="Good 3 4" xfId="19071"/>
    <cellStyle name="Good 3 4 2" xfId="19072"/>
    <cellStyle name="Good 3 5" xfId="19073"/>
    <cellStyle name="Good 3 6" xfId="19074"/>
    <cellStyle name="Good 4" xfId="5161"/>
    <cellStyle name="Good 4 2" xfId="5162"/>
    <cellStyle name="Good 4 2 2" xfId="19075"/>
    <cellStyle name="Good 4 2 2 2" xfId="19076"/>
    <cellStyle name="Good 4 2 2 3" xfId="19077"/>
    <cellStyle name="Good 4 2 3" xfId="19078"/>
    <cellStyle name="Good 4 2 3 2" xfId="19079"/>
    <cellStyle name="Good 4 2 3 2 2" xfId="19080"/>
    <cellStyle name="Good 4 2 3 3" xfId="19081"/>
    <cellStyle name="Good 4 2 4" xfId="19082"/>
    <cellStyle name="Good 4 2 4 2" xfId="19083"/>
    <cellStyle name="Good 4 2 5" xfId="19084"/>
    <cellStyle name="Good 4 3" xfId="5163"/>
    <cellStyle name="Good 4 3 2" xfId="19085"/>
    <cellStyle name="Good 4 3 3" xfId="19086"/>
    <cellStyle name="Good 4 4" xfId="19087"/>
    <cellStyle name="Good 4 4 2" xfId="19088"/>
    <cellStyle name="Good 4 4 2 2" xfId="19089"/>
    <cellStyle name="Good 4 4 3" xfId="19090"/>
    <cellStyle name="Good 4 5" xfId="19091"/>
    <cellStyle name="Good 4 5 2" xfId="19092"/>
    <cellStyle name="Good 4 6" xfId="19093"/>
    <cellStyle name="Good 4 7" xfId="19094"/>
    <cellStyle name="Good 5" xfId="5164"/>
    <cellStyle name="Good 5 2" xfId="5165"/>
    <cellStyle name="Good 5 3" xfId="5166"/>
    <cellStyle name="Good 5 4" xfId="19095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6"/>
    <cellStyle name="Grey 2 2 2" xfId="19097"/>
    <cellStyle name="Grey 2 2 3" xfId="19098"/>
    <cellStyle name="Grey 2 3" xfId="19099"/>
    <cellStyle name="Grey 2 3 2" xfId="19100"/>
    <cellStyle name="Grey 2 4" xfId="19101"/>
    <cellStyle name="Grey 3" xfId="19102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3"/>
    <cellStyle name="Header1 2 3" xfId="5177"/>
    <cellStyle name="Header1 2 3 2" xfId="19104"/>
    <cellStyle name="Header1 2 4" xfId="19105"/>
    <cellStyle name="Header1 2 4 2" xfId="19106"/>
    <cellStyle name="Header1 2 5" xfId="19107"/>
    <cellStyle name="Header1 2 5 2" xfId="19108"/>
    <cellStyle name="Header1 2 6" xfId="19109"/>
    <cellStyle name="Header1 2 7" xfId="19110"/>
    <cellStyle name="Header1 3" xfId="5178"/>
    <cellStyle name="Header1 3 2" xfId="5179"/>
    <cellStyle name="Header1 3 2 2" xfId="19111"/>
    <cellStyle name="Header1 3 3" xfId="5180"/>
    <cellStyle name="Header1 3 3 2" xfId="19112"/>
    <cellStyle name="Header1 3 4" xfId="19113"/>
    <cellStyle name="Header1 3 5" xfId="19114"/>
    <cellStyle name="Header1 4" xfId="5181"/>
    <cellStyle name="Header1 4 2" xfId="5182"/>
    <cellStyle name="Header1 4 2 2" xfId="19115"/>
    <cellStyle name="Header1 4 3" xfId="5183"/>
    <cellStyle name="Header1 4 4" xfId="19116"/>
    <cellStyle name="Header1 5" xfId="5184"/>
    <cellStyle name="Header1 5 2" xfId="19117"/>
    <cellStyle name="Header1 6" xfId="5185"/>
    <cellStyle name="Header1 7" xfId="19118"/>
    <cellStyle name="Header2" xfId="5186"/>
    <cellStyle name="Header2 10" xfId="19119"/>
    <cellStyle name="Header2 11" xfId="19120"/>
    <cellStyle name="Header2 2" xfId="5187"/>
    <cellStyle name="Header2 2 10" xfId="19121"/>
    <cellStyle name="Header2 2 11" xfId="19122"/>
    <cellStyle name="Header2 2 2" xfId="5188"/>
    <cellStyle name="Header2 2 2 2" xfId="19123"/>
    <cellStyle name="Header2 2 2 2 2" xfId="19124"/>
    <cellStyle name="Header2 2 2 3" xfId="19125"/>
    <cellStyle name="Header2 2 2 3 2" xfId="19126"/>
    <cellStyle name="Header2 2 2 4" xfId="19127"/>
    <cellStyle name="Header2 2 3" xfId="5189"/>
    <cellStyle name="Header2 2 3 2" xfId="19128"/>
    <cellStyle name="Header2 2 3 2 2" xfId="19129"/>
    <cellStyle name="Header2 2 3 3" xfId="19130"/>
    <cellStyle name="Header2 2 3 3 2" xfId="19131"/>
    <cellStyle name="Header2 2 3 4" xfId="19132"/>
    <cellStyle name="Header2 2 3 4 2" xfId="19133"/>
    <cellStyle name="Header2 2 3 5" xfId="19134"/>
    <cellStyle name="Header2 2 4" xfId="5190"/>
    <cellStyle name="Header2 2 4 2" xfId="19135"/>
    <cellStyle name="Header2 2 4 2 2" xfId="19136"/>
    <cellStyle name="Header2 2 4 3" xfId="19137"/>
    <cellStyle name="Header2 2 5" xfId="19138"/>
    <cellStyle name="Header2 2 5 2" xfId="19139"/>
    <cellStyle name="Header2 2 5 2 2" xfId="19140"/>
    <cellStyle name="Header2 2 5 3" xfId="19141"/>
    <cellStyle name="Header2 2 6" xfId="19142"/>
    <cellStyle name="Header2 2 6 2" xfId="19143"/>
    <cellStyle name="Header2 2 6 2 2" xfId="19144"/>
    <cellStyle name="Header2 2 6 3" xfId="19145"/>
    <cellStyle name="Header2 2 7" xfId="19146"/>
    <cellStyle name="Header2 2 7 2" xfId="19147"/>
    <cellStyle name="Header2 2 7 2 2" xfId="19148"/>
    <cellStyle name="Header2 2 7 3" xfId="19149"/>
    <cellStyle name="Header2 2 8" xfId="19150"/>
    <cellStyle name="Header2 2 8 2" xfId="19151"/>
    <cellStyle name="Header2 2 9" xfId="19152"/>
    <cellStyle name="Header2 2 9 2" xfId="19153"/>
    <cellStyle name="Header2 3" xfId="5191"/>
    <cellStyle name="Header2 3 2" xfId="5192"/>
    <cellStyle name="Header2 3 2 2" xfId="19154"/>
    <cellStyle name="Header2 3 2 2 2" xfId="19155"/>
    <cellStyle name="Header2 3 2 3" xfId="19156"/>
    <cellStyle name="Header2 3 2 3 2" xfId="19157"/>
    <cellStyle name="Header2 3 2 4" xfId="19158"/>
    <cellStyle name="Header2 3 3" xfId="5193"/>
    <cellStyle name="Header2 3 3 2" xfId="19159"/>
    <cellStyle name="Header2 3 4" xfId="5194"/>
    <cellStyle name="Header2 3 4 2" xfId="19160"/>
    <cellStyle name="Header2 3 5" xfId="19161"/>
    <cellStyle name="Header2 3 5 2" xfId="19162"/>
    <cellStyle name="Header2 3 6" xfId="19163"/>
    <cellStyle name="Header2 3 6 2" xfId="19164"/>
    <cellStyle name="Header2 3 7" xfId="19165"/>
    <cellStyle name="Header2 3 8" xfId="19166"/>
    <cellStyle name="Header2 4" xfId="5195"/>
    <cellStyle name="Header2 4 2" xfId="5196"/>
    <cellStyle name="Header2 4 2 2" xfId="19167"/>
    <cellStyle name="Header2 4 3" xfId="5197"/>
    <cellStyle name="Header2 4 3 2" xfId="19168"/>
    <cellStyle name="Header2 4 4" xfId="5198"/>
    <cellStyle name="Header2 4 4 2" xfId="19169"/>
    <cellStyle name="Header2 4 5" xfId="19170"/>
    <cellStyle name="Header2 4 5 2" xfId="19171"/>
    <cellStyle name="Header2 4 6" xfId="19172"/>
    <cellStyle name="Header2 4 6 2" xfId="19173"/>
    <cellStyle name="Header2 4 7" xfId="19174"/>
    <cellStyle name="Header2 4 8" xfId="19175"/>
    <cellStyle name="Header2 5" xfId="5199"/>
    <cellStyle name="Header2 5 2" xfId="19176"/>
    <cellStyle name="Header2 5 2 2" xfId="19177"/>
    <cellStyle name="Header2 5 3" xfId="19178"/>
    <cellStyle name="Header2 6" xfId="5200"/>
    <cellStyle name="Header2 6 2" xfId="19179"/>
    <cellStyle name="Header2 6 2 2" xfId="19180"/>
    <cellStyle name="Header2 6 3" xfId="19181"/>
    <cellStyle name="Header2 7" xfId="5201"/>
    <cellStyle name="Header2 7 2" xfId="19182"/>
    <cellStyle name="Header2 7 2 2" xfId="19183"/>
    <cellStyle name="Header2 7 3" xfId="19184"/>
    <cellStyle name="Header2 8" xfId="19185"/>
    <cellStyle name="Header2 8 2" xfId="19186"/>
    <cellStyle name="Header2 8 2 2" xfId="19187"/>
    <cellStyle name="Header2 8 3" xfId="19188"/>
    <cellStyle name="Header2 9" xfId="19189"/>
    <cellStyle name="Header2 9 2" xfId="19190"/>
    <cellStyle name="Heading" xfId="5202"/>
    <cellStyle name="Heading 1" xfId="5203"/>
    <cellStyle name="Heading 1 2" xfId="5204"/>
    <cellStyle name="Heading 1 2 2" xfId="5205"/>
    <cellStyle name="Heading 1 2 2 2" xfId="19191"/>
    <cellStyle name="Heading 1 2 2 2 2" xfId="19192"/>
    <cellStyle name="Heading 1 2 2 2 2 2" xfId="19193"/>
    <cellStyle name="Heading 1 2 2 2 3" xfId="19194"/>
    <cellStyle name="Heading 1 2 2 2 3 2" xfId="19195"/>
    <cellStyle name="Heading 1 2 2 2 3 2 2" xfId="19196"/>
    <cellStyle name="Heading 1 2 2 2 4" xfId="19197"/>
    <cellStyle name="Heading 1 2 2 2 4 2" xfId="19198"/>
    <cellStyle name="Heading 1 2 2 3" xfId="19199"/>
    <cellStyle name="Heading 1 2 2 3 2" xfId="19200"/>
    <cellStyle name="Heading 1 2 2 3 2 2" xfId="19201"/>
    <cellStyle name="Heading 1 2 2 4" xfId="19202"/>
    <cellStyle name="Heading 1 2 2 4 2" xfId="19203"/>
    <cellStyle name="Heading 1 2 2 4 2 2" xfId="19204"/>
    <cellStyle name="Heading 1 2 2 5" xfId="19205"/>
    <cellStyle name="Heading 1 2 2 5 2" xfId="19206"/>
    <cellStyle name="Heading 1 2 2 6" xfId="19207"/>
    <cellStyle name="Heading 1 2 2 7" xfId="19208"/>
    <cellStyle name="Heading 1 2 3" xfId="5206"/>
    <cellStyle name="Heading 1 2 3 2" xfId="19209"/>
    <cellStyle name="Heading 1 2 3 2 2" xfId="19210"/>
    <cellStyle name="Heading 1 2 3 3" xfId="19211"/>
    <cellStyle name="Heading 1 2 3 4" xfId="19212"/>
    <cellStyle name="Heading 1 2 4" xfId="19213"/>
    <cellStyle name="Heading 1 2 4 2" xfId="19214"/>
    <cellStyle name="Heading 1 2 4 2 2" xfId="19215"/>
    <cellStyle name="Heading 1 2 5" xfId="19216"/>
    <cellStyle name="Heading 1 2 5 2" xfId="19217"/>
    <cellStyle name="Heading 1 2 5 2 2" xfId="19218"/>
    <cellStyle name="Heading 1 2 6" xfId="19219"/>
    <cellStyle name="Heading 1 3" xfId="5207"/>
    <cellStyle name="Heading 1 3 2" xfId="5208"/>
    <cellStyle name="Heading 1 3 2 2" xfId="19220"/>
    <cellStyle name="Heading 1 3 2 3" xfId="19221"/>
    <cellStyle name="Heading 1 3 2 3 2" xfId="19222"/>
    <cellStyle name="Heading 1 3 2 4" xfId="19223"/>
    <cellStyle name="Heading 1 3 3" xfId="5209"/>
    <cellStyle name="Heading 1 3 3 2" xfId="19224"/>
    <cellStyle name="Heading 1 3 4" xfId="19225"/>
    <cellStyle name="Heading 1 3 4 2" xfId="19226"/>
    <cellStyle name="Heading 1 3 4 2 2" xfId="19227"/>
    <cellStyle name="Heading 1 3 5" xfId="19228"/>
    <cellStyle name="Heading 1 3 5 2" xfId="19229"/>
    <cellStyle name="Heading 1 3 6" xfId="19230"/>
    <cellStyle name="Heading 1 3 7" xfId="19231"/>
    <cellStyle name="Heading 1 4" xfId="5210"/>
    <cellStyle name="Heading 1 4 2" xfId="5211"/>
    <cellStyle name="Heading 1 4 2 2" xfId="19232"/>
    <cellStyle name="Heading 1 4 2 2 2" xfId="19233"/>
    <cellStyle name="Heading 1 4 2 3" xfId="19234"/>
    <cellStyle name="Heading 1 4 2 3 2" xfId="19235"/>
    <cellStyle name="Heading 1 4 2 3 2 2" xfId="19236"/>
    <cellStyle name="Heading 1 4 2 4" xfId="19237"/>
    <cellStyle name="Heading 1 4 2 4 2" xfId="19238"/>
    <cellStyle name="Heading 1 4 3" xfId="5212"/>
    <cellStyle name="Heading 1 4 3 2" xfId="19239"/>
    <cellStyle name="Heading 1 4 4" xfId="19240"/>
    <cellStyle name="Heading 1 4 4 2" xfId="19241"/>
    <cellStyle name="Heading 1 4 4 2 2" xfId="19242"/>
    <cellStyle name="Heading 1 4 5" xfId="19243"/>
    <cellStyle name="Heading 1 4 5 2" xfId="19244"/>
    <cellStyle name="Heading 1 4 6" xfId="19245"/>
    <cellStyle name="Heading 1 4 7" xfId="19246"/>
    <cellStyle name="Heading 1 5" xfId="5213"/>
    <cellStyle name="Heading 1 5 2" xfId="19247"/>
    <cellStyle name="Heading 1 5 3" xfId="19248"/>
    <cellStyle name="Heading 1 5 4" xfId="19249"/>
    <cellStyle name="Heading 1 6" xfId="5214"/>
    <cellStyle name="Heading 10" xfId="5215"/>
    <cellStyle name="Heading 10 2" xfId="19250"/>
    <cellStyle name="Heading 10 3" xfId="19251"/>
    <cellStyle name="Heading 11" xfId="5216"/>
    <cellStyle name="Heading 11 2" xfId="19252"/>
    <cellStyle name="Heading 11 3" xfId="19253"/>
    <cellStyle name="Heading 12" xfId="19254"/>
    <cellStyle name="Heading 12 2" xfId="19255"/>
    <cellStyle name="Heading 12 3" xfId="19256"/>
    <cellStyle name="Heading 13" xfId="19257"/>
    <cellStyle name="Heading 14" xfId="19258"/>
    <cellStyle name="Heading 2" xfId="5217"/>
    <cellStyle name="Heading 2 2" xfId="5218"/>
    <cellStyle name="Heading 2 2 2" xfId="5219"/>
    <cellStyle name="Heading 2 2 2 2" xfId="19259"/>
    <cellStyle name="Heading 2 2 2 2 2" xfId="19260"/>
    <cellStyle name="Heading 2 2 2 2 2 2" xfId="19261"/>
    <cellStyle name="Heading 2 2 2 2 3" xfId="19262"/>
    <cellStyle name="Heading 2 2 2 2 3 2" xfId="19263"/>
    <cellStyle name="Heading 2 2 2 2 3 2 2" xfId="19264"/>
    <cellStyle name="Heading 2 2 2 2 4" xfId="19265"/>
    <cellStyle name="Heading 2 2 2 2 4 2" xfId="19266"/>
    <cellStyle name="Heading 2 2 2 3" xfId="19267"/>
    <cellStyle name="Heading 2 2 2 3 2" xfId="19268"/>
    <cellStyle name="Heading 2 2 2 3 2 2" xfId="19269"/>
    <cellStyle name="Heading 2 2 2 4" xfId="19270"/>
    <cellStyle name="Heading 2 2 2 4 2" xfId="19271"/>
    <cellStyle name="Heading 2 2 2 4 2 2" xfId="19272"/>
    <cellStyle name="Heading 2 2 2 5" xfId="19273"/>
    <cellStyle name="Heading 2 2 2 5 2" xfId="19274"/>
    <cellStyle name="Heading 2 2 2 6" xfId="19275"/>
    <cellStyle name="Heading 2 2 2 7" xfId="19276"/>
    <cellStyle name="Heading 2 2 3" xfId="5220"/>
    <cellStyle name="Heading 2 2 3 2" xfId="19277"/>
    <cellStyle name="Heading 2 2 3 2 2" xfId="19278"/>
    <cellStyle name="Heading 2 2 3 3" xfId="19279"/>
    <cellStyle name="Heading 2 2 3 4" xfId="19280"/>
    <cellStyle name="Heading 2 2 4" xfId="19281"/>
    <cellStyle name="Heading 2 2 4 2" xfId="19282"/>
    <cellStyle name="Heading 2 2 4 2 2" xfId="19283"/>
    <cellStyle name="Heading 2 2 5" xfId="19284"/>
    <cellStyle name="Heading 2 2 5 2" xfId="19285"/>
    <cellStyle name="Heading 2 2 5 2 2" xfId="19286"/>
    <cellStyle name="Heading 2 2 6" xfId="19287"/>
    <cellStyle name="Heading 2 3" xfId="5221"/>
    <cellStyle name="Heading 2 3 2" xfId="5222"/>
    <cellStyle name="Heading 2 3 2 2" xfId="19288"/>
    <cellStyle name="Heading 2 3 2 2 2" xfId="19289"/>
    <cellStyle name="Heading 2 3 2 3" xfId="19290"/>
    <cellStyle name="Heading 2 3 2 3 2" xfId="19291"/>
    <cellStyle name="Heading 2 3 2 4" xfId="19292"/>
    <cellStyle name="Heading 2 3 2 5" xfId="19293"/>
    <cellStyle name="Heading 2 3 3" xfId="5223"/>
    <cellStyle name="Heading 2 3 3 2" xfId="19294"/>
    <cellStyle name="Heading 2 3 4" xfId="19295"/>
    <cellStyle name="Heading 2 3 4 2" xfId="19296"/>
    <cellStyle name="Heading 2 3 4 2 2" xfId="19297"/>
    <cellStyle name="Heading 2 3 5" xfId="19298"/>
    <cellStyle name="Heading 2 3 5 2" xfId="19299"/>
    <cellStyle name="Heading 2 3 6" xfId="19300"/>
    <cellStyle name="Heading 2 3 7" xfId="19301"/>
    <cellStyle name="Heading 2 4" xfId="5224"/>
    <cellStyle name="Heading 2 4 2" xfId="5225"/>
    <cellStyle name="Heading 2 4 2 2" xfId="19302"/>
    <cellStyle name="Heading 2 4 2 2 2" xfId="19303"/>
    <cellStyle name="Heading 2 4 2 3" xfId="19304"/>
    <cellStyle name="Heading 2 4 2 3 2" xfId="19305"/>
    <cellStyle name="Heading 2 4 2 3 2 2" xfId="19306"/>
    <cellStyle name="Heading 2 4 2 4" xfId="19307"/>
    <cellStyle name="Heading 2 4 2 4 2" xfId="19308"/>
    <cellStyle name="Heading 2 4 3" xfId="5226"/>
    <cellStyle name="Heading 2 4 3 2" xfId="19309"/>
    <cellStyle name="Heading 2 4 4" xfId="19310"/>
    <cellStyle name="Heading 2 4 4 2" xfId="19311"/>
    <cellStyle name="Heading 2 4 4 2 2" xfId="19312"/>
    <cellStyle name="Heading 2 4 5" xfId="19313"/>
    <cellStyle name="Heading 2 4 5 2" xfId="19314"/>
    <cellStyle name="Heading 2 4 6" xfId="19315"/>
    <cellStyle name="Heading 2 4 7" xfId="19316"/>
    <cellStyle name="Heading 2 5" xfId="5227"/>
    <cellStyle name="Heading 2 5 2" xfId="19317"/>
    <cellStyle name="Heading 2 5 3" xfId="19318"/>
    <cellStyle name="Heading 2 5 4" xfId="19319"/>
    <cellStyle name="Heading 2 6" xfId="5228"/>
    <cellStyle name="Heading 3" xfId="5229"/>
    <cellStyle name="Heading 3 2" xfId="5230"/>
    <cellStyle name="Heading 3 2 2" xfId="5231"/>
    <cellStyle name="Heading 3 2 2 2" xfId="19320"/>
    <cellStyle name="Heading 3 2 2 2 2" xfId="19321"/>
    <cellStyle name="Heading 3 2 2 2 2 2" xfId="19322"/>
    <cellStyle name="Heading 3 2 2 2 3" xfId="19323"/>
    <cellStyle name="Heading 3 2 2 2 3 2" xfId="19324"/>
    <cellStyle name="Heading 3 2 2 2 3 2 2" xfId="19325"/>
    <cellStyle name="Heading 3 2 2 2 3 2 3" xfId="19326"/>
    <cellStyle name="Heading 3 2 2 2 3 3" xfId="19327"/>
    <cellStyle name="Heading 3 2 2 2 4" xfId="19328"/>
    <cellStyle name="Heading 3 2 2 2 4 2" xfId="19329"/>
    <cellStyle name="Heading 3 2 2 2 4 3" xfId="19330"/>
    <cellStyle name="Heading 3 2 2 2 5" xfId="19331"/>
    <cellStyle name="Heading 3 2 2 3" xfId="19332"/>
    <cellStyle name="Heading 3 2 2 3 2" xfId="19333"/>
    <cellStyle name="Heading 3 2 2 3 2 2" xfId="19334"/>
    <cellStyle name="Heading 3 2 2 3 2 3" xfId="19335"/>
    <cellStyle name="Heading 3 2 2 3 3" xfId="19336"/>
    <cellStyle name="Heading 3 2 2 4" xfId="19337"/>
    <cellStyle name="Heading 3 2 2 4 2" xfId="19338"/>
    <cellStyle name="Heading 3 2 2 4 2 2" xfId="19339"/>
    <cellStyle name="Heading 3 2 2 4 2 3" xfId="19340"/>
    <cellStyle name="Heading 3 2 2 4 3" xfId="19341"/>
    <cellStyle name="Heading 3 2 2 5" xfId="19342"/>
    <cellStyle name="Heading 3 2 2 5 2" xfId="19343"/>
    <cellStyle name="Heading 3 2 2 5 3" xfId="19344"/>
    <cellStyle name="Heading 3 2 2 6" xfId="19345"/>
    <cellStyle name="Heading 3 2 2 7" xfId="19346"/>
    <cellStyle name="Heading 3 2 2 8" xfId="19347"/>
    <cellStyle name="Heading 3 2 3" xfId="5232"/>
    <cellStyle name="Heading 3 2 3 2" xfId="19348"/>
    <cellStyle name="Heading 3 2 3 2 2" xfId="19349"/>
    <cellStyle name="Heading 3 2 3 2 3" xfId="19350"/>
    <cellStyle name="Heading 3 2 3 3" xfId="19351"/>
    <cellStyle name="Heading 3 2 4" xfId="19352"/>
    <cellStyle name="Heading 3 2 4 2" xfId="19353"/>
    <cellStyle name="Heading 3 2 4 2 2" xfId="19354"/>
    <cellStyle name="Heading 3 2 4 2 3" xfId="19355"/>
    <cellStyle name="Heading 3 2 4 3" xfId="19356"/>
    <cellStyle name="Heading 3 2 5" xfId="19357"/>
    <cellStyle name="Heading 3 2 5 2" xfId="19358"/>
    <cellStyle name="Heading 3 2 5 3" xfId="19359"/>
    <cellStyle name="Heading 3 2 6" xfId="19360"/>
    <cellStyle name="Heading 3 2 6 2" xfId="19361"/>
    <cellStyle name="Heading 3 2 7" xfId="19362"/>
    <cellStyle name="Heading 3 2 8" xfId="19363"/>
    <cellStyle name="Heading 3 3" xfId="5233"/>
    <cellStyle name="Heading 3 3 2" xfId="5234"/>
    <cellStyle name="Heading 3 3 2 2" xfId="19364"/>
    <cellStyle name="Heading 3 3 2 3" xfId="19365"/>
    <cellStyle name="Heading 3 3 2 4" xfId="19366"/>
    <cellStyle name="Heading 3 3 3" xfId="5235"/>
    <cellStyle name="Heading 3 3 3 2" xfId="19367"/>
    <cellStyle name="Heading 3 3 3 2 2" xfId="19368"/>
    <cellStyle name="Heading 3 3 3 2 3" xfId="19369"/>
    <cellStyle name="Heading 3 3 3 3" xfId="19370"/>
    <cellStyle name="Heading 3 3 4" xfId="19371"/>
    <cellStyle name="Heading 3 3 4 2" xfId="19372"/>
    <cellStyle name="Heading 3 3 4 3" xfId="19373"/>
    <cellStyle name="Heading 3 3 5" xfId="19374"/>
    <cellStyle name="Heading 3 3 6" xfId="19375"/>
    <cellStyle name="Heading 3 4" xfId="5236"/>
    <cellStyle name="Heading 3 4 2" xfId="5237"/>
    <cellStyle name="Heading 3 4 2 2" xfId="19376"/>
    <cellStyle name="Heading 3 4 2 2 2" xfId="19377"/>
    <cellStyle name="Heading 3 4 2 3" xfId="19378"/>
    <cellStyle name="Heading 3 4 2 3 2" xfId="19379"/>
    <cellStyle name="Heading 3 4 2 3 2 2" xfId="19380"/>
    <cellStyle name="Heading 3 4 2 3 2 3" xfId="19381"/>
    <cellStyle name="Heading 3 4 2 3 3" xfId="19382"/>
    <cellStyle name="Heading 3 4 2 4" xfId="19383"/>
    <cellStyle name="Heading 3 4 2 4 2" xfId="19384"/>
    <cellStyle name="Heading 3 4 2 4 3" xfId="19385"/>
    <cellStyle name="Heading 3 4 2 5" xfId="19386"/>
    <cellStyle name="Heading 3 4 3" xfId="5238"/>
    <cellStyle name="Heading 3 4 3 2" xfId="19387"/>
    <cellStyle name="Heading 3 4 4" xfId="19388"/>
    <cellStyle name="Heading 3 4 4 2" xfId="19389"/>
    <cellStyle name="Heading 3 4 4 2 2" xfId="19390"/>
    <cellStyle name="Heading 3 4 4 2 3" xfId="19391"/>
    <cellStyle name="Heading 3 4 4 3" xfId="19392"/>
    <cellStyle name="Heading 3 4 5" xfId="19393"/>
    <cellStyle name="Heading 3 4 5 2" xfId="19394"/>
    <cellStyle name="Heading 3 4 5 3" xfId="19395"/>
    <cellStyle name="Heading 3 4 6" xfId="19396"/>
    <cellStyle name="Heading 3 4 7" xfId="19397"/>
    <cellStyle name="Heading 3 5" xfId="5239"/>
    <cellStyle name="Heading 3 5 2" xfId="5240"/>
    <cellStyle name="Heading 3 5 3" xfId="5241"/>
    <cellStyle name="Heading 3 5 3 2" xfId="19398"/>
    <cellStyle name="Heading 3 5 4" xfId="19399"/>
    <cellStyle name="Heading 3 6" xfId="5242"/>
    <cellStyle name="Heading 3 7" xfId="5243"/>
    <cellStyle name="Heading 3 8" xfId="19400"/>
    <cellStyle name="Heading 3_012-(KMX) BTL Schedules for KHH_Cebu" xfId="5244"/>
    <cellStyle name="Heading 4" xfId="5245"/>
    <cellStyle name="Heading 4 2" xfId="5246"/>
    <cellStyle name="Heading 4 2 2" xfId="5247"/>
    <cellStyle name="Heading 4 2 2 2" xfId="19401"/>
    <cellStyle name="Heading 4 2 2 2 2" xfId="19402"/>
    <cellStyle name="Heading 4 2 2 2 2 2" xfId="19403"/>
    <cellStyle name="Heading 4 2 2 2 3" xfId="19404"/>
    <cellStyle name="Heading 4 2 2 2 3 2" xfId="19405"/>
    <cellStyle name="Heading 4 2 2 2 3 2 2" xfId="19406"/>
    <cellStyle name="Heading 4 2 2 2 4" xfId="19407"/>
    <cellStyle name="Heading 4 2 2 2 4 2" xfId="19408"/>
    <cellStyle name="Heading 4 2 2 3" xfId="19409"/>
    <cellStyle name="Heading 4 2 2 3 2" xfId="19410"/>
    <cellStyle name="Heading 4 2 2 3 2 2" xfId="19411"/>
    <cellStyle name="Heading 4 2 2 4" xfId="19412"/>
    <cellStyle name="Heading 4 2 2 4 2" xfId="19413"/>
    <cellStyle name="Heading 4 2 2 4 2 2" xfId="19414"/>
    <cellStyle name="Heading 4 2 2 5" xfId="19415"/>
    <cellStyle name="Heading 4 2 2 5 2" xfId="19416"/>
    <cellStyle name="Heading 4 2 2 6" xfId="19417"/>
    <cellStyle name="Heading 4 2 2 7" xfId="19418"/>
    <cellStyle name="Heading 4 2 3" xfId="5248"/>
    <cellStyle name="Heading 4 2 3 2" xfId="19419"/>
    <cellStyle name="Heading 4 2 3 2 2" xfId="19420"/>
    <cellStyle name="Heading 4 2 4" xfId="19421"/>
    <cellStyle name="Heading 4 2 4 2" xfId="19422"/>
    <cellStyle name="Heading 4 2 4 2 2" xfId="19423"/>
    <cellStyle name="Heading 4 2 5" xfId="19424"/>
    <cellStyle name="Heading 4 2 5 2" xfId="19425"/>
    <cellStyle name="Heading 4 2 6" xfId="19426"/>
    <cellStyle name="Heading 4 2 7" xfId="19427"/>
    <cellStyle name="Heading 4 3" xfId="5249"/>
    <cellStyle name="Heading 4 3 2" xfId="5250"/>
    <cellStyle name="Heading 4 3 2 2" xfId="19428"/>
    <cellStyle name="Heading 4 3 2 3" xfId="19429"/>
    <cellStyle name="Heading 4 3 3" xfId="5251"/>
    <cellStyle name="Heading 4 3 3 2" xfId="19430"/>
    <cellStyle name="Heading 4 3 3 2 2" xfId="19431"/>
    <cellStyle name="Heading 4 3 4" xfId="19432"/>
    <cellStyle name="Heading 4 3 4 2" xfId="19433"/>
    <cellStyle name="Heading 4 3 5" xfId="19434"/>
    <cellStyle name="Heading 4 4" xfId="5252"/>
    <cellStyle name="Heading 4 4 2" xfId="5253"/>
    <cellStyle name="Heading 4 4 2 2" xfId="19435"/>
    <cellStyle name="Heading 4 4 2 2 2" xfId="19436"/>
    <cellStyle name="Heading 4 4 2 3" xfId="19437"/>
    <cellStyle name="Heading 4 4 2 3 2" xfId="19438"/>
    <cellStyle name="Heading 4 4 2 3 2 2" xfId="19439"/>
    <cellStyle name="Heading 4 4 2 4" xfId="19440"/>
    <cellStyle name="Heading 4 4 2 4 2" xfId="19441"/>
    <cellStyle name="Heading 4 4 3" xfId="5254"/>
    <cellStyle name="Heading 4 4 3 2" xfId="19442"/>
    <cellStyle name="Heading 4 4 4" xfId="19443"/>
    <cellStyle name="Heading 4 4 4 2" xfId="19444"/>
    <cellStyle name="Heading 4 4 4 2 2" xfId="19445"/>
    <cellStyle name="Heading 4 4 5" xfId="19446"/>
    <cellStyle name="Heading 4 4 5 2" xfId="19447"/>
    <cellStyle name="Heading 4 4 6" xfId="19448"/>
    <cellStyle name="Heading 4 5" xfId="5255"/>
    <cellStyle name="Heading 4 5 2" xfId="5256"/>
    <cellStyle name="Heading 4 5 3" xfId="5257"/>
    <cellStyle name="Heading 4 5 3 2" xfId="19449"/>
    <cellStyle name="Heading 4 5 4" xfId="19450"/>
    <cellStyle name="Heading 4 6" xfId="5258"/>
    <cellStyle name="Heading 4 7" xfId="5259"/>
    <cellStyle name="Heading 4_012-(KMX) BTL Schedules for KHH_Cebu" xfId="5260"/>
    <cellStyle name="Heading 5" xfId="5261"/>
    <cellStyle name="Heading 5 10" xfId="19451"/>
    <cellStyle name="Heading 5 11" xfId="19452"/>
    <cellStyle name="Heading 5 2" xfId="5262"/>
    <cellStyle name="Heading 5 2 2" xfId="19453"/>
    <cellStyle name="Heading 5 2 3" xfId="19454"/>
    <cellStyle name="Heading 5 3" xfId="5263"/>
    <cellStyle name="Heading 5 3 2" xfId="19455"/>
    <cellStyle name="Heading 5 3 3" xfId="19456"/>
    <cellStyle name="Heading 5 4" xfId="5264"/>
    <cellStyle name="Heading 5 4 2" xfId="19457"/>
    <cellStyle name="Heading 5 4 3" xfId="19458"/>
    <cellStyle name="Heading 5 5" xfId="19459"/>
    <cellStyle name="Heading 5 5 2" xfId="19460"/>
    <cellStyle name="Heading 5 5 3" xfId="19461"/>
    <cellStyle name="Heading 5 6" xfId="19462"/>
    <cellStyle name="Heading 5 6 2" xfId="19463"/>
    <cellStyle name="Heading 5 6 3" xfId="19464"/>
    <cellStyle name="Heading 5 7" xfId="19465"/>
    <cellStyle name="Heading 5 7 2" xfId="19466"/>
    <cellStyle name="Heading 5 7 3" xfId="19467"/>
    <cellStyle name="Heading 5 8" xfId="19468"/>
    <cellStyle name="Heading 5 8 2" xfId="19469"/>
    <cellStyle name="Heading 5 8 3" xfId="19470"/>
    <cellStyle name="Heading 5 9" xfId="19471"/>
    <cellStyle name="Heading 5 9 2" xfId="19472"/>
    <cellStyle name="Heading 5 9 3" xfId="19473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4"/>
    <cellStyle name="Heading 9 3" xfId="19475"/>
    <cellStyle name="Heading_Mindanao study" xfId="5278"/>
    <cellStyle name="Heading1" xfId="5279"/>
    <cellStyle name="Heading1 1" xfId="5280"/>
    <cellStyle name="Heading1 2" xfId="19476"/>
    <cellStyle name="Heading1 2 2" xfId="19477"/>
    <cellStyle name="Heading1 2 2 2" xfId="19478"/>
    <cellStyle name="Heading1 2 2 3" xfId="19479"/>
    <cellStyle name="Heading1 2 3" xfId="19480"/>
    <cellStyle name="Heading1 2 3 2" xfId="19481"/>
    <cellStyle name="Heading1 2 3 3" xfId="19482"/>
    <cellStyle name="Heading1 2 4" xfId="19483"/>
    <cellStyle name="Heading1 3" xfId="19484"/>
    <cellStyle name="Heading1_(RVS)中東線運價獲利分析-2013預估" xfId="5281"/>
    <cellStyle name="Heading2" xfId="5282"/>
    <cellStyle name="Heading2 2" xfId="19485"/>
    <cellStyle name="Heading2 2 2" xfId="19486"/>
    <cellStyle name="Heading2 2 2 2" xfId="19487"/>
    <cellStyle name="Heading2 2 2 3" xfId="19488"/>
    <cellStyle name="Heading2 2 3" xfId="19489"/>
    <cellStyle name="Heading2 2 3 2" xfId="19490"/>
    <cellStyle name="Heading2 2 3 3" xfId="19491"/>
    <cellStyle name="Heading2 2 4" xfId="19492"/>
    <cellStyle name="Heading2 2 5" xfId="19493"/>
    <cellStyle name="Heading2 3" xfId="19494"/>
    <cellStyle name="Hyperlink" xfId="19495"/>
    <cellStyle name="Hyperlink 10" xfId="19496"/>
    <cellStyle name="Hyperlink 10 2" xfId="19497"/>
    <cellStyle name="Hyperlink 10 3" xfId="19498"/>
    <cellStyle name="Hyperlink 11" xfId="19499"/>
    <cellStyle name="Hyperlink 11 2" xfId="19500"/>
    <cellStyle name="Hyperlink 11 2 2" xfId="19501"/>
    <cellStyle name="Hyperlink 12" xfId="19502"/>
    <cellStyle name="Hyperlink 12 2" xfId="19503"/>
    <cellStyle name="Hyperlink 13" xfId="19504"/>
    <cellStyle name="Hyperlink 14" xfId="19505"/>
    <cellStyle name="Hyperlink 2" xfId="19506"/>
    <cellStyle name="Hyperlink 2 10" xfId="19507"/>
    <cellStyle name="Hyperlink 2 11" xfId="19508"/>
    <cellStyle name="Hyperlink 2 12" xfId="19509"/>
    <cellStyle name="Hyperlink 2 2" xfId="19510"/>
    <cellStyle name="Hyperlink 2 2 2" xfId="19511"/>
    <cellStyle name="Hyperlink 2 2 2 2" xfId="19512"/>
    <cellStyle name="Hyperlink 2 2 2 2 2" xfId="19513"/>
    <cellStyle name="Hyperlink 2 2 2 2 3" xfId="19514"/>
    <cellStyle name="Hyperlink 2 2 2 3" xfId="19515"/>
    <cellStyle name="Hyperlink 2 2 2 3 2" xfId="19516"/>
    <cellStyle name="Hyperlink 2 2 2 3 2 2" xfId="19517"/>
    <cellStyle name="Hyperlink 2 2 2 3 3" xfId="19518"/>
    <cellStyle name="Hyperlink 2 2 2 4" xfId="19519"/>
    <cellStyle name="Hyperlink 2 2 2 5" xfId="19520"/>
    <cellStyle name="Hyperlink 2 2 2 6" xfId="19521"/>
    <cellStyle name="Hyperlink 2 2 3" xfId="19522"/>
    <cellStyle name="Hyperlink 2 2 3 2" xfId="19523"/>
    <cellStyle name="Hyperlink 2 2 3 2 2" xfId="19524"/>
    <cellStyle name="Hyperlink 2 2 3 2 3" xfId="19525"/>
    <cellStyle name="Hyperlink 2 2 3 3" xfId="19526"/>
    <cellStyle name="Hyperlink 2 2 3 3 2" xfId="19527"/>
    <cellStyle name="Hyperlink 2 2 3 4" xfId="19528"/>
    <cellStyle name="Hyperlink 2 2 4" xfId="19529"/>
    <cellStyle name="Hyperlink 2 2 4 2" xfId="19530"/>
    <cellStyle name="Hyperlink 2 2 4 3" xfId="19531"/>
    <cellStyle name="Hyperlink 2 2 5" xfId="19532"/>
    <cellStyle name="Hyperlink 2 2 5 2" xfId="19533"/>
    <cellStyle name="Hyperlink 2 2 5 3" xfId="19534"/>
    <cellStyle name="Hyperlink 2 2 6" xfId="19535"/>
    <cellStyle name="Hyperlink 2 2 7" xfId="19536"/>
    <cellStyle name="Hyperlink 2 2 8" xfId="19537"/>
    <cellStyle name="Hyperlink 2 3" xfId="19538"/>
    <cellStyle name="Hyperlink 2 3 2" xfId="19539"/>
    <cellStyle name="Hyperlink 2 3 2 2" xfId="19540"/>
    <cellStyle name="Hyperlink 2 3 2 3" xfId="19541"/>
    <cellStyle name="Hyperlink 2 3 3" xfId="19542"/>
    <cellStyle name="Hyperlink 2 3 3 2" xfId="19543"/>
    <cellStyle name="Hyperlink 2 3 3 2 2" xfId="19544"/>
    <cellStyle name="Hyperlink 2 3 4" xfId="19545"/>
    <cellStyle name="Hyperlink 2 3 4 2" xfId="19546"/>
    <cellStyle name="Hyperlink 2 3 5" xfId="19547"/>
    <cellStyle name="Hyperlink 2 4" xfId="19548"/>
    <cellStyle name="Hyperlink 2 4 2" xfId="19549"/>
    <cellStyle name="Hyperlink 2 4 3" xfId="19550"/>
    <cellStyle name="Hyperlink 2 4 4" xfId="19551"/>
    <cellStyle name="Hyperlink 2 5" xfId="19552"/>
    <cellStyle name="Hyperlink 2 5 2" xfId="19553"/>
    <cellStyle name="Hyperlink 2 5 2 2" xfId="19554"/>
    <cellStyle name="Hyperlink 2 6" xfId="19555"/>
    <cellStyle name="Hyperlink 2 6 2" xfId="19556"/>
    <cellStyle name="Hyperlink 2 6 2 2" xfId="19557"/>
    <cellStyle name="Hyperlink 2 7" xfId="19558"/>
    <cellStyle name="Hyperlink 2 7 2" xfId="19559"/>
    <cellStyle name="Hyperlink 2 8" xfId="19560"/>
    <cellStyle name="Hyperlink 2 9" xfId="19561"/>
    <cellStyle name="Hyperlink 3" xfId="19562"/>
    <cellStyle name="Hyperlink 3 2" xfId="19563"/>
    <cellStyle name="Hyperlink 3 2 2" xfId="19564"/>
    <cellStyle name="Hyperlink 3 2 2 2" xfId="19565"/>
    <cellStyle name="Hyperlink 3 2 2 2 2" xfId="19566"/>
    <cellStyle name="Hyperlink 3 2 2 3" xfId="19567"/>
    <cellStyle name="Hyperlink 3 2 3" xfId="19568"/>
    <cellStyle name="Hyperlink 3 2 3 2" xfId="19569"/>
    <cellStyle name="Hyperlink 3 2 3 2 2" xfId="19570"/>
    <cellStyle name="Hyperlink 3 2 4" xfId="19571"/>
    <cellStyle name="Hyperlink 3 2 4 2" xfId="19572"/>
    <cellStyle name="Hyperlink 3 2 5" xfId="19573"/>
    <cellStyle name="Hyperlink 3 2 6" xfId="19574"/>
    <cellStyle name="Hyperlink 3 3" xfId="19575"/>
    <cellStyle name="Hyperlink 3 3 2" xfId="19576"/>
    <cellStyle name="Hyperlink 3 3 2 2" xfId="19577"/>
    <cellStyle name="Hyperlink 3 3 2 3" xfId="19578"/>
    <cellStyle name="Hyperlink 3 3 3" xfId="19579"/>
    <cellStyle name="Hyperlink 3 3 4" xfId="19580"/>
    <cellStyle name="Hyperlink 3 3 5" xfId="19581"/>
    <cellStyle name="Hyperlink 3 4" xfId="19582"/>
    <cellStyle name="Hyperlink 3 4 2" xfId="19583"/>
    <cellStyle name="Hyperlink 3 4 3" xfId="19584"/>
    <cellStyle name="Hyperlink 3 4 4" xfId="19585"/>
    <cellStyle name="Hyperlink 3 5" xfId="19586"/>
    <cellStyle name="Hyperlink 3 5 2" xfId="19587"/>
    <cellStyle name="Hyperlink 3 5 3" xfId="19588"/>
    <cellStyle name="Hyperlink 3 6" xfId="19589"/>
    <cellStyle name="Hyperlink 3 7" xfId="19590"/>
    <cellStyle name="Hyperlink 3 8" xfId="19591"/>
    <cellStyle name="Hyperlink 3 9" xfId="19592"/>
    <cellStyle name="Hyperlink 4" xfId="19593"/>
    <cellStyle name="Hyperlink 4 2" xfId="19594"/>
    <cellStyle name="Hyperlink 4 2 2" xfId="19595"/>
    <cellStyle name="Hyperlink 4 2 2 2" xfId="19596"/>
    <cellStyle name="Hyperlink 4 2 2 3" xfId="19597"/>
    <cellStyle name="Hyperlink 4 2 2 4" xfId="19598"/>
    <cellStyle name="Hyperlink 4 2 3" xfId="19599"/>
    <cellStyle name="Hyperlink 4 2 3 2" xfId="19600"/>
    <cellStyle name="Hyperlink 4 2 4" xfId="19601"/>
    <cellStyle name="Hyperlink 4 2 5" xfId="19602"/>
    <cellStyle name="Hyperlink 4 2 6" xfId="19603"/>
    <cellStyle name="Hyperlink 4 2 7" xfId="19604"/>
    <cellStyle name="Hyperlink 4 3" xfId="19605"/>
    <cellStyle name="Hyperlink 4 3 2" xfId="19606"/>
    <cellStyle name="Hyperlink 4 3 2 2" xfId="19607"/>
    <cellStyle name="Hyperlink 4 3 2 2 2" xfId="19608"/>
    <cellStyle name="Hyperlink 4 3 2 3" xfId="19609"/>
    <cellStyle name="Hyperlink 4 3 2 4" xfId="19610"/>
    <cellStyle name="Hyperlink 4 3 3" xfId="19611"/>
    <cellStyle name="Hyperlink 4 3 4" xfId="19612"/>
    <cellStyle name="Hyperlink 4 3 5" xfId="19613"/>
    <cellStyle name="Hyperlink 4 4" xfId="19614"/>
    <cellStyle name="Hyperlink 4 4 2" xfId="19615"/>
    <cellStyle name="Hyperlink 4 4 2 2" xfId="19616"/>
    <cellStyle name="Hyperlink 4 4 3" xfId="19617"/>
    <cellStyle name="Hyperlink 4 4 4" xfId="19618"/>
    <cellStyle name="Hyperlink 4 5" xfId="19619"/>
    <cellStyle name="Hyperlink 4 5 2" xfId="19620"/>
    <cellStyle name="Hyperlink 4 6" xfId="19621"/>
    <cellStyle name="Hyperlink 4 7" xfId="19622"/>
    <cellStyle name="Hyperlink 4 8" xfId="19623"/>
    <cellStyle name="Hyperlink 5" xfId="19624"/>
    <cellStyle name="Hyperlink 5 2" xfId="19625"/>
    <cellStyle name="Hyperlink 5 2 2" xfId="19626"/>
    <cellStyle name="Hyperlink 5 2 2 2" xfId="19627"/>
    <cellStyle name="Hyperlink 5 2 2 2 2" xfId="19628"/>
    <cellStyle name="Hyperlink 5 2 3" xfId="19629"/>
    <cellStyle name="Hyperlink 5 2 3 2" xfId="19630"/>
    <cellStyle name="Hyperlink 5 2 3 2 2" xfId="19631"/>
    <cellStyle name="Hyperlink 5 2 4" xfId="19632"/>
    <cellStyle name="Hyperlink 5 2 4 2" xfId="19633"/>
    <cellStyle name="Hyperlink 5 2 5" xfId="19634"/>
    <cellStyle name="Hyperlink 5 3" xfId="19635"/>
    <cellStyle name="Hyperlink 5 3 2" xfId="19636"/>
    <cellStyle name="Hyperlink 5 3 2 2" xfId="19637"/>
    <cellStyle name="Hyperlink 5 3 3" xfId="19638"/>
    <cellStyle name="Hyperlink 5 4" xfId="19639"/>
    <cellStyle name="Hyperlink 5 4 2" xfId="19640"/>
    <cellStyle name="Hyperlink 5 4 2 2" xfId="19641"/>
    <cellStyle name="Hyperlink 5 5" xfId="19642"/>
    <cellStyle name="Hyperlink 5 5 2" xfId="19643"/>
    <cellStyle name="Hyperlink 5 5 3" xfId="19644"/>
    <cellStyle name="Hyperlink 5 6" xfId="19645"/>
    <cellStyle name="Hyperlink 5 7" xfId="19646"/>
    <cellStyle name="Hyperlink 5 8" xfId="19647"/>
    <cellStyle name="Hyperlink 6" xfId="19648"/>
    <cellStyle name="Hyperlink 6 2" xfId="19649"/>
    <cellStyle name="Hyperlink 6 2 2" xfId="19650"/>
    <cellStyle name="Hyperlink 6 2 2 2" xfId="19651"/>
    <cellStyle name="Hyperlink 6 2 2 2 2" xfId="19652"/>
    <cellStyle name="Hyperlink 6 2 3" xfId="19653"/>
    <cellStyle name="Hyperlink 6 2 3 2" xfId="19654"/>
    <cellStyle name="Hyperlink 6 2 3 2 2" xfId="19655"/>
    <cellStyle name="Hyperlink 6 2 4" xfId="19656"/>
    <cellStyle name="Hyperlink 6 2 4 2" xfId="19657"/>
    <cellStyle name="Hyperlink 6 3" xfId="19658"/>
    <cellStyle name="Hyperlink 6 3 2" xfId="19659"/>
    <cellStyle name="Hyperlink 6 4" xfId="19660"/>
    <cellStyle name="Hyperlink 6 4 2" xfId="19661"/>
    <cellStyle name="Hyperlink 6 4 2 2" xfId="19662"/>
    <cellStyle name="Hyperlink 6 5" xfId="19663"/>
    <cellStyle name="Hyperlink 6 5 2" xfId="19664"/>
    <cellStyle name="Hyperlink 6 6" xfId="19665"/>
    <cellStyle name="Hyperlink 7" xfId="19666"/>
    <cellStyle name="Hyperlink 7 2" xfId="19667"/>
    <cellStyle name="Hyperlink 7 2 2" xfId="19668"/>
    <cellStyle name="Hyperlink 7 2 3" xfId="19669"/>
    <cellStyle name="Hyperlink 7 3" xfId="19670"/>
    <cellStyle name="Hyperlink 7 3 2" xfId="19671"/>
    <cellStyle name="Hyperlink 7 3 2 2" xfId="19672"/>
    <cellStyle name="Hyperlink 7 4" xfId="19673"/>
    <cellStyle name="Hyperlink 7 4 2" xfId="19674"/>
    <cellStyle name="Hyperlink 7 5" xfId="19675"/>
    <cellStyle name="Hyperlink 7 6" xfId="19676"/>
    <cellStyle name="Hyperlink 8" xfId="19677"/>
    <cellStyle name="Hyperlink 8 2" xfId="19678"/>
    <cellStyle name="Hyperlink 8 3" xfId="19679"/>
    <cellStyle name="Hyperlink 8 4" xfId="19680"/>
    <cellStyle name="Hyperlink 9" xfId="19681"/>
    <cellStyle name="Hyperlink 9 2" xfId="19682"/>
    <cellStyle name="Hyperlink 9 3" xfId="19683"/>
    <cellStyle name="Hyperlink 9 4" xfId="19684"/>
    <cellStyle name="Hyperlink 9 4 2" xfId="19685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6"/>
    <cellStyle name="Input [yellow] 10 2" xfId="19687"/>
    <cellStyle name="Input [yellow] 10 3" xfId="19688"/>
    <cellStyle name="Input [yellow] 11" xfId="19689"/>
    <cellStyle name="Input [yellow] 12" xfId="19690"/>
    <cellStyle name="Input [yellow] 2" xfId="5291"/>
    <cellStyle name="Input [yellow] 2 10" xfId="19691"/>
    <cellStyle name="Input [yellow] 2 10 2" xfId="19692"/>
    <cellStyle name="Input [yellow] 2 10 3" xfId="19693"/>
    <cellStyle name="Input [yellow] 2 11" xfId="19694"/>
    <cellStyle name="Input [yellow] 2 12" xfId="19695"/>
    <cellStyle name="Input [yellow] 2 13" xfId="19696"/>
    <cellStyle name="Input [yellow] 2 2" xfId="19697"/>
    <cellStyle name="Input [yellow] 2 2 2" xfId="19698"/>
    <cellStyle name="Input [yellow] 2 2 2 2" xfId="19699"/>
    <cellStyle name="Input [yellow] 2 2 2 3" xfId="19700"/>
    <cellStyle name="Input [yellow] 2 2 2 4" xfId="19701"/>
    <cellStyle name="Input [yellow] 2 2 3" xfId="19702"/>
    <cellStyle name="Input [yellow] 2 2 4" xfId="19703"/>
    <cellStyle name="Input [yellow] 2 2 5" xfId="19704"/>
    <cellStyle name="Input [yellow] 2 3" xfId="19705"/>
    <cellStyle name="Input [yellow] 2 3 2" xfId="19706"/>
    <cellStyle name="Input [yellow] 2 3 2 2" xfId="19707"/>
    <cellStyle name="Input [yellow] 2 3 3" xfId="19708"/>
    <cellStyle name="Input [yellow] 2 3 4" xfId="19709"/>
    <cellStyle name="Input [yellow] 2 4" xfId="19710"/>
    <cellStyle name="Input [yellow] 2 4 2" xfId="19711"/>
    <cellStyle name="Input [yellow] 2 4 3" xfId="19712"/>
    <cellStyle name="Input [yellow] 2 5" xfId="19713"/>
    <cellStyle name="Input [yellow] 2 5 2" xfId="19714"/>
    <cellStyle name="Input [yellow] 2 5 3" xfId="19715"/>
    <cellStyle name="Input [yellow] 2 6" xfId="19716"/>
    <cellStyle name="Input [yellow] 2 6 2" xfId="19717"/>
    <cellStyle name="Input [yellow] 2 6 3" xfId="19718"/>
    <cellStyle name="Input [yellow] 2 7" xfId="19719"/>
    <cellStyle name="Input [yellow] 2 7 2" xfId="19720"/>
    <cellStyle name="Input [yellow] 2 7 3" xfId="19721"/>
    <cellStyle name="Input [yellow] 2 8" xfId="19722"/>
    <cellStyle name="Input [yellow] 2 8 2" xfId="19723"/>
    <cellStyle name="Input [yellow] 2 8 3" xfId="19724"/>
    <cellStyle name="Input [yellow] 2 9" xfId="19725"/>
    <cellStyle name="Input [yellow] 2 9 2" xfId="19726"/>
    <cellStyle name="Input [yellow] 2 9 3" xfId="19727"/>
    <cellStyle name="Input [yellow] 3" xfId="5292"/>
    <cellStyle name="Input [yellow] 3 2" xfId="19728"/>
    <cellStyle name="Input [yellow] 3 2 2" xfId="19729"/>
    <cellStyle name="Input [yellow] 3 2 3" xfId="19730"/>
    <cellStyle name="Input [yellow] 3 3" xfId="19731"/>
    <cellStyle name="Input [yellow] 3 4" xfId="19732"/>
    <cellStyle name="Input [yellow] 4" xfId="5293"/>
    <cellStyle name="Input [yellow] 4 2" xfId="19733"/>
    <cellStyle name="Input [yellow] 4 3" xfId="19734"/>
    <cellStyle name="Input [yellow] 5" xfId="13003"/>
    <cellStyle name="Input [yellow] 5 2" xfId="19735"/>
    <cellStyle name="Input [yellow] 5 3" xfId="19736"/>
    <cellStyle name="Input [yellow] 6" xfId="19737"/>
    <cellStyle name="Input [yellow] 6 2" xfId="19738"/>
    <cellStyle name="Input [yellow] 6 3" xfId="19739"/>
    <cellStyle name="Input [yellow] 7" xfId="19740"/>
    <cellStyle name="Input [yellow] 7 2" xfId="19741"/>
    <cellStyle name="Input [yellow] 7 3" xfId="19742"/>
    <cellStyle name="Input [yellow] 8" xfId="19743"/>
    <cellStyle name="Input [yellow] 8 2" xfId="19744"/>
    <cellStyle name="Input [yellow] 8 3" xfId="19745"/>
    <cellStyle name="Input [yellow] 9" xfId="19746"/>
    <cellStyle name="Input [yellow] 9 2" xfId="19747"/>
    <cellStyle name="Input [yellow] 9 3" xfId="19748"/>
    <cellStyle name="Input 10" xfId="19749"/>
    <cellStyle name="Input 10 10" xfId="19750"/>
    <cellStyle name="Input 10 10 2" xfId="19751"/>
    <cellStyle name="Input 10 10 3" xfId="19752"/>
    <cellStyle name="Input 10 11" xfId="19753"/>
    <cellStyle name="Input 10 12" xfId="19754"/>
    <cellStyle name="Input 10 13" xfId="19755"/>
    <cellStyle name="Input 10 2" xfId="19756"/>
    <cellStyle name="Input 10 2 10" xfId="19757"/>
    <cellStyle name="Input 10 2 11" xfId="19758"/>
    <cellStyle name="Input 10 2 2" xfId="19759"/>
    <cellStyle name="Input 10 2 2 2" xfId="19760"/>
    <cellStyle name="Input 10 2 2 3" xfId="19761"/>
    <cellStyle name="Input 10 2 3" xfId="19762"/>
    <cellStyle name="Input 10 2 3 2" xfId="19763"/>
    <cellStyle name="Input 10 2 3 3" xfId="19764"/>
    <cellStyle name="Input 10 2 4" xfId="19765"/>
    <cellStyle name="Input 10 2 4 2" xfId="19766"/>
    <cellStyle name="Input 10 2 4 3" xfId="19767"/>
    <cellStyle name="Input 10 2 5" xfId="19768"/>
    <cellStyle name="Input 10 2 5 2" xfId="19769"/>
    <cellStyle name="Input 10 2 5 3" xfId="19770"/>
    <cellStyle name="Input 10 2 6" xfId="19771"/>
    <cellStyle name="Input 10 2 6 2" xfId="19772"/>
    <cellStyle name="Input 10 2 6 3" xfId="19773"/>
    <cellStyle name="Input 10 2 7" xfId="19774"/>
    <cellStyle name="Input 10 2 7 2" xfId="19775"/>
    <cellStyle name="Input 10 2 7 3" xfId="19776"/>
    <cellStyle name="Input 10 2 8" xfId="19777"/>
    <cellStyle name="Input 10 2 8 2" xfId="19778"/>
    <cellStyle name="Input 10 2 8 3" xfId="19779"/>
    <cellStyle name="Input 10 2 9" xfId="19780"/>
    <cellStyle name="Input 10 2 9 2" xfId="19781"/>
    <cellStyle name="Input 10 2 9 3" xfId="19782"/>
    <cellStyle name="Input 10 3" xfId="19783"/>
    <cellStyle name="Input 10 3 2" xfId="19784"/>
    <cellStyle name="Input 10 3 3" xfId="19785"/>
    <cellStyle name="Input 10 4" xfId="19786"/>
    <cellStyle name="Input 10 4 2" xfId="19787"/>
    <cellStyle name="Input 10 4 3" xfId="19788"/>
    <cellStyle name="Input 10 5" xfId="19789"/>
    <cellStyle name="Input 10 5 2" xfId="19790"/>
    <cellStyle name="Input 10 5 3" xfId="19791"/>
    <cellStyle name="Input 10 6" xfId="19792"/>
    <cellStyle name="Input 10 6 2" xfId="19793"/>
    <cellStyle name="Input 10 6 3" xfId="19794"/>
    <cellStyle name="Input 10 7" xfId="19795"/>
    <cellStyle name="Input 10 7 2" xfId="19796"/>
    <cellStyle name="Input 10 7 3" xfId="19797"/>
    <cellStyle name="Input 10 8" xfId="19798"/>
    <cellStyle name="Input 10 8 2" xfId="19799"/>
    <cellStyle name="Input 10 8 3" xfId="19800"/>
    <cellStyle name="Input 10 9" xfId="19801"/>
    <cellStyle name="Input 10 9 2" xfId="19802"/>
    <cellStyle name="Input 10 9 3" xfId="19803"/>
    <cellStyle name="Input 11" xfId="19804"/>
    <cellStyle name="Input 11 10" xfId="19805"/>
    <cellStyle name="Input 11 10 2" xfId="19806"/>
    <cellStyle name="Input 11 10 3" xfId="19807"/>
    <cellStyle name="Input 11 11" xfId="19808"/>
    <cellStyle name="Input 11 12" xfId="19809"/>
    <cellStyle name="Input 11 13" xfId="19810"/>
    <cellStyle name="Input 11 2" xfId="19811"/>
    <cellStyle name="Input 11 2 10" xfId="19812"/>
    <cellStyle name="Input 11 2 11" xfId="19813"/>
    <cellStyle name="Input 11 2 2" xfId="19814"/>
    <cellStyle name="Input 11 2 2 2" xfId="19815"/>
    <cellStyle name="Input 11 2 2 3" xfId="19816"/>
    <cellStyle name="Input 11 2 3" xfId="19817"/>
    <cellStyle name="Input 11 2 3 2" xfId="19818"/>
    <cellStyle name="Input 11 2 3 3" xfId="19819"/>
    <cellStyle name="Input 11 2 4" xfId="19820"/>
    <cellStyle name="Input 11 2 4 2" xfId="19821"/>
    <cellStyle name="Input 11 2 4 3" xfId="19822"/>
    <cellStyle name="Input 11 2 5" xfId="19823"/>
    <cellStyle name="Input 11 2 5 2" xfId="19824"/>
    <cellStyle name="Input 11 2 5 3" xfId="19825"/>
    <cellStyle name="Input 11 2 6" xfId="19826"/>
    <cellStyle name="Input 11 2 6 2" xfId="19827"/>
    <cellStyle name="Input 11 2 6 3" xfId="19828"/>
    <cellStyle name="Input 11 2 7" xfId="19829"/>
    <cellStyle name="Input 11 2 7 2" xfId="19830"/>
    <cellStyle name="Input 11 2 7 3" xfId="19831"/>
    <cellStyle name="Input 11 2 8" xfId="19832"/>
    <cellStyle name="Input 11 2 8 2" xfId="19833"/>
    <cellStyle name="Input 11 2 8 3" xfId="19834"/>
    <cellStyle name="Input 11 2 9" xfId="19835"/>
    <cellStyle name="Input 11 2 9 2" xfId="19836"/>
    <cellStyle name="Input 11 2 9 3" xfId="19837"/>
    <cellStyle name="Input 11 3" xfId="19838"/>
    <cellStyle name="Input 11 3 2" xfId="19839"/>
    <cellStyle name="Input 11 3 3" xfId="19840"/>
    <cellStyle name="Input 11 4" xfId="19841"/>
    <cellStyle name="Input 11 4 2" xfId="19842"/>
    <cellStyle name="Input 11 4 3" xfId="19843"/>
    <cellStyle name="Input 11 5" xfId="19844"/>
    <cellStyle name="Input 11 5 2" xfId="19845"/>
    <cellStyle name="Input 11 5 3" xfId="19846"/>
    <cellStyle name="Input 11 6" xfId="19847"/>
    <cellStyle name="Input 11 6 2" xfId="19848"/>
    <cellStyle name="Input 11 6 3" xfId="19849"/>
    <cellStyle name="Input 11 7" xfId="19850"/>
    <cellStyle name="Input 11 7 2" xfId="19851"/>
    <cellStyle name="Input 11 7 3" xfId="19852"/>
    <cellStyle name="Input 11 8" xfId="19853"/>
    <cellStyle name="Input 11 8 2" xfId="19854"/>
    <cellStyle name="Input 11 8 3" xfId="19855"/>
    <cellStyle name="Input 11 9" xfId="19856"/>
    <cellStyle name="Input 11 9 2" xfId="19857"/>
    <cellStyle name="Input 11 9 3" xfId="19858"/>
    <cellStyle name="Input 12" xfId="19859"/>
    <cellStyle name="Input 12 10" xfId="19860"/>
    <cellStyle name="Input 12 10 2" xfId="19861"/>
    <cellStyle name="Input 12 10 3" xfId="19862"/>
    <cellStyle name="Input 12 11" xfId="19863"/>
    <cellStyle name="Input 12 12" xfId="19864"/>
    <cellStyle name="Input 12 13" xfId="19865"/>
    <cellStyle name="Input 12 2" xfId="19866"/>
    <cellStyle name="Input 12 2 10" xfId="19867"/>
    <cellStyle name="Input 12 2 11" xfId="19868"/>
    <cellStyle name="Input 12 2 2" xfId="19869"/>
    <cellStyle name="Input 12 2 2 2" xfId="19870"/>
    <cellStyle name="Input 12 2 2 3" xfId="19871"/>
    <cellStyle name="Input 12 2 3" xfId="19872"/>
    <cellStyle name="Input 12 2 3 2" xfId="19873"/>
    <cellStyle name="Input 12 2 3 3" xfId="19874"/>
    <cellStyle name="Input 12 2 4" xfId="19875"/>
    <cellStyle name="Input 12 2 4 2" xfId="19876"/>
    <cellStyle name="Input 12 2 4 3" xfId="19877"/>
    <cellStyle name="Input 12 2 5" xfId="19878"/>
    <cellStyle name="Input 12 2 5 2" xfId="19879"/>
    <cellStyle name="Input 12 2 5 3" xfId="19880"/>
    <cellStyle name="Input 12 2 6" xfId="19881"/>
    <cellStyle name="Input 12 2 6 2" xfId="19882"/>
    <cellStyle name="Input 12 2 6 3" xfId="19883"/>
    <cellStyle name="Input 12 2 7" xfId="19884"/>
    <cellStyle name="Input 12 2 7 2" xfId="19885"/>
    <cellStyle name="Input 12 2 7 3" xfId="19886"/>
    <cellStyle name="Input 12 2 8" xfId="19887"/>
    <cellStyle name="Input 12 2 8 2" xfId="19888"/>
    <cellStyle name="Input 12 2 8 3" xfId="19889"/>
    <cellStyle name="Input 12 2 9" xfId="19890"/>
    <cellStyle name="Input 12 2 9 2" xfId="19891"/>
    <cellStyle name="Input 12 2 9 3" xfId="19892"/>
    <cellStyle name="Input 12 3" xfId="19893"/>
    <cellStyle name="Input 12 3 2" xfId="19894"/>
    <cellStyle name="Input 12 3 3" xfId="19895"/>
    <cellStyle name="Input 12 4" xfId="19896"/>
    <cellStyle name="Input 12 4 2" xfId="19897"/>
    <cellStyle name="Input 12 4 3" xfId="19898"/>
    <cellStyle name="Input 12 5" xfId="19899"/>
    <cellStyle name="Input 12 5 2" xfId="19900"/>
    <cellStyle name="Input 12 5 3" xfId="19901"/>
    <cellStyle name="Input 12 6" xfId="19902"/>
    <cellStyle name="Input 12 6 2" xfId="19903"/>
    <cellStyle name="Input 12 6 3" xfId="19904"/>
    <cellStyle name="Input 12 7" xfId="19905"/>
    <cellStyle name="Input 12 7 2" xfId="19906"/>
    <cellStyle name="Input 12 7 3" xfId="19907"/>
    <cellStyle name="Input 12 8" xfId="19908"/>
    <cellStyle name="Input 12 8 2" xfId="19909"/>
    <cellStyle name="Input 12 8 3" xfId="19910"/>
    <cellStyle name="Input 12 9" xfId="19911"/>
    <cellStyle name="Input 12 9 2" xfId="19912"/>
    <cellStyle name="Input 12 9 3" xfId="19913"/>
    <cellStyle name="Input 13" xfId="19914"/>
    <cellStyle name="Input 13 10" xfId="19915"/>
    <cellStyle name="Input 13 10 2" xfId="19916"/>
    <cellStyle name="Input 13 10 3" xfId="19917"/>
    <cellStyle name="Input 13 11" xfId="19918"/>
    <cellStyle name="Input 13 12" xfId="19919"/>
    <cellStyle name="Input 13 13" xfId="19920"/>
    <cellStyle name="Input 13 2" xfId="19921"/>
    <cellStyle name="Input 13 2 10" xfId="19922"/>
    <cellStyle name="Input 13 2 11" xfId="19923"/>
    <cellStyle name="Input 13 2 2" xfId="19924"/>
    <cellStyle name="Input 13 2 2 2" xfId="19925"/>
    <cellStyle name="Input 13 2 2 3" xfId="19926"/>
    <cellStyle name="Input 13 2 3" xfId="19927"/>
    <cellStyle name="Input 13 2 3 2" xfId="19928"/>
    <cellStyle name="Input 13 2 3 3" xfId="19929"/>
    <cellStyle name="Input 13 2 4" xfId="19930"/>
    <cellStyle name="Input 13 2 4 2" xfId="19931"/>
    <cellStyle name="Input 13 2 4 3" xfId="19932"/>
    <cellStyle name="Input 13 2 5" xfId="19933"/>
    <cellStyle name="Input 13 2 5 2" xfId="19934"/>
    <cellStyle name="Input 13 2 5 3" xfId="19935"/>
    <cellStyle name="Input 13 2 6" xfId="19936"/>
    <cellStyle name="Input 13 2 6 2" xfId="19937"/>
    <cellStyle name="Input 13 2 6 3" xfId="19938"/>
    <cellStyle name="Input 13 2 7" xfId="19939"/>
    <cellStyle name="Input 13 2 7 2" xfId="19940"/>
    <cellStyle name="Input 13 2 7 3" xfId="19941"/>
    <cellStyle name="Input 13 2 8" xfId="19942"/>
    <cellStyle name="Input 13 2 8 2" xfId="19943"/>
    <cellStyle name="Input 13 2 8 3" xfId="19944"/>
    <cellStyle name="Input 13 2 9" xfId="19945"/>
    <cellStyle name="Input 13 2 9 2" xfId="19946"/>
    <cellStyle name="Input 13 2 9 3" xfId="19947"/>
    <cellStyle name="Input 13 3" xfId="19948"/>
    <cellStyle name="Input 13 3 2" xfId="19949"/>
    <cellStyle name="Input 13 3 3" xfId="19950"/>
    <cellStyle name="Input 13 4" xfId="19951"/>
    <cellStyle name="Input 13 4 2" xfId="19952"/>
    <cellStyle name="Input 13 4 3" xfId="19953"/>
    <cellStyle name="Input 13 5" xfId="19954"/>
    <cellStyle name="Input 13 5 2" xfId="19955"/>
    <cellStyle name="Input 13 5 3" xfId="19956"/>
    <cellStyle name="Input 13 6" xfId="19957"/>
    <cellStyle name="Input 13 6 2" xfId="19958"/>
    <cellStyle name="Input 13 6 3" xfId="19959"/>
    <cellStyle name="Input 13 7" xfId="19960"/>
    <cellStyle name="Input 13 7 2" xfId="19961"/>
    <cellStyle name="Input 13 7 3" xfId="19962"/>
    <cellStyle name="Input 13 8" xfId="19963"/>
    <cellStyle name="Input 13 8 2" xfId="19964"/>
    <cellStyle name="Input 13 8 3" xfId="19965"/>
    <cellStyle name="Input 13 9" xfId="19966"/>
    <cellStyle name="Input 13 9 2" xfId="19967"/>
    <cellStyle name="Input 13 9 3" xfId="19968"/>
    <cellStyle name="Input 14" xfId="19969"/>
    <cellStyle name="Input 14 10" xfId="19970"/>
    <cellStyle name="Input 14 10 2" xfId="19971"/>
    <cellStyle name="Input 14 10 3" xfId="19972"/>
    <cellStyle name="Input 14 11" xfId="19973"/>
    <cellStyle name="Input 14 12" xfId="19974"/>
    <cellStyle name="Input 14 13" xfId="19975"/>
    <cellStyle name="Input 14 2" xfId="19976"/>
    <cellStyle name="Input 14 2 10" xfId="19977"/>
    <cellStyle name="Input 14 2 11" xfId="19978"/>
    <cellStyle name="Input 14 2 2" xfId="19979"/>
    <cellStyle name="Input 14 2 2 2" xfId="19980"/>
    <cellStyle name="Input 14 2 2 3" xfId="19981"/>
    <cellStyle name="Input 14 2 3" xfId="19982"/>
    <cellStyle name="Input 14 2 3 2" xfId="19983"/>
    <cellStyle name="Input 14 2 3 3" xfId="19984"/>
    <cellStyle name="Input 14 2 4" xfId="19985"/>
    <cellStyle name="Input 14 2 4 2" xfId="19986"/>
    <cellStyle name="Input 14 2 4 3" xfId="19987"/>
    <cellStyle name="Input 14 2 5" xfId="19988"/>
    <cellStyle name="Input 14 2 5 2" xfId="19989"/>
    <cellStyle name="Input 14 2 5 3" xfId="19990"/>
    <cellStyle name="Input 14 2 6" xfId="19991"/>
    <cellStyle name="Input 14 2 6 2" xfId="19992"/>
    <cellStyle name="Input 14 2 6 3" xfId="19993"/>
    <cellStyle name="Input 14 2 7" xfId="19994"/>
    <cellStyle name="Input 14 2 7 2" xfId="19995"/>
    <cellStyle name="Input 14 2 7 3" xfId="19996"/>
    <cellStyle name="Input 14 2 8" xfId="19997"/>
    <cellStyle name="Input 14 2 8 2" xfId="19998"/>
    <cellStyle name="Input 14 2 8 3" xfId="19999"/>
    <cellStyle name="Input 14 2 9" xfId="20000"/>
    <cellStyle name="Input 14 2 9 2" xfId="20001"/>
    <cellStyle name="Input 14 2 9 3" xfId="20002"/>
    <cellStyle name="Input 14 3" xfId="20003"/>
    <cellStyle name="Input 14 3 2" xfId="20004"/>
    <cellStyle name="Input 14 3 3" xfId="20005"/>
    <cellStyle name="Input 14 4" xfId="20006"/>
    <cellStyle name="Input 14 4 2" xfId="20007"/>
    <cellStyle name="Input 14 4 3" xfId="20008"/>
    <cellStyle name="Input 14 5" xfId="20009"/>
    <cellStyle name="Input 14 5 2" xfId="20010"/>
    <cellStyle name="Input 14 5 3" xfId="20011"/>
    <cellStyle name="Input 14 6" xfId="20012"/>
    <cellStyle name="Input 14 6 2" xfId="20013"/>
    <cellStyle name="Input 14 6 3" xfId="20014"/>
    <cellStyle name="Input 14 7" xfId="20015"/>
    <cellStyle name="Input 14 7 2" xfId="20016"/>
    <cellStyle name="Input 14 7 3" xfId="20017"/>
    <cellStyle name="Input 14 8" xfId="20018"/>
    <cellStyle name="Input 14 8 2" xfId="20019"/>
    <cellStyle name="Input 14 8 3" xfId="20020"/>
    <cellStyle name="Input 14 9" xfId="20021"/>
    <cellStyle name="Input 14 9 2" xfId="20022"/>
    <cellStyle name="Input 14 9 3" xfId="20023"/>
    <cellStyle name="Input 15" xfId="20024"/>
    <cellStyle name="Input 15 10" xfId="20025"/>
    <cellStyle name="Input 15 10 2" xfId="20026"/>
    <cellStyle name="Input 15 10 3" xfId="20027"/>
    <cellStyle name="Input 15 11" xfId="20028"/>
    <cellStyle name="Input 15 12" xfId="20029"/>
    <cellStyle name="Input 15 13" xfId="20030"/>
    <cellStyle name="Input 15 2" xfId="20031"/>
    <cellStyle name="Input 15 2 10" xfId="20032"/>
    <cellStyle name="Input 15 2 11" xfId="20033"/>
    <cellStyle name="Input 15 2 2" xfId="20034"/>
    <cellStyle name="Input 15 2 2 2" xfId="20035"/>
    <cellStyle name="Input 15 2 2 3" xfId="20036"/>
    <cellStyle name="Input 15 2 3" xfId="20037"/>
    <cellStyle name="Input 15 2 3 2" xfId="20038"/>
    <cellStyle name="Input 15 2 3 3" xfId="20039"/>
    <cellStyle name="Input 15 2 4" xfId="20040"/>
    <cellStyle name="Input 15 2 4 2" xfId="20041"/>
    <cellStyle name="Input 15 2 4 3" xfId="20042"/>
    <cellStyle name="Input 15 2 5" xfId="20043"/>
    <cellStyle name="Input 15 2 5 2" xfId="20044"/>
    <cellStyle name="Input 15 2 5 3" xfId="20045"/>
    <cellStyle name="Input 15 2 6" xfId="20046"/>
    <cellStyle name="Input 15 2 6 2" xfId="20047"/>
    <cellStyle name="Input 15 2 6 3" xfId="20048"/>
    <cellStyle name="Input 15 2 7" xfId="20049"/>
    <cellStyle name="Input 15 2 7 2" xfId="20050"/>
    <cellStyle name="Input 15 2 7 3" xfId="20051"/>
    <cellStyle name="Input 15 2 8" xfId="20052"/>
    <cellStyle name="Input 15 2 8 2" xfId="20053"/>
    <cellStyle name="Input 15 2 8 3" xfId="20054"/>
    <cellStyle name="Input 15 2 9" xfId="20055"/>
    <cellStyle name="Input 15 2 9 2" xfId="20056"/>
    <cellStyle name="Input 15 2 9 3" xfId="20057"/>
    <cellStyle name="Input 15 3" xfId="20058"/>
    <cellStyle name="Input 15 3 2" xfId="20059"/>
    <cellStyle name="Input 15 3 3" xfId="20060"/>
    <cellStyle name="Input 15 4" xfId="20061"/>
    <cellStyle name="Input 15 4 2" xfId="20062"/>
    <cellStyle name="Input 15 4 3" xfId="20063"/>
    <cellStyle name="Input 15 5" xfId="20064"/>
    <cellStyle name="Input 15 5 2" xfId="20065"/>
    <cellStyle name="Input 15 5 3" xfId="20066"/>
    <cellStyle name="Input 15 6" xfId="20067"/>
    <cellStyle name="Input 15 6 2" xfId="20068"/>
    <cellStyle name="Input 15 6 3" xfId="20069"/>
    <cellStyle name="Input 15 7" xfId="20070"/>
    <cellStyle name="Input 15 7 2" xfId="20071"/>
    <cellStyle name="Input 15 7 3" xfId="20072"/>
    <cellStyle name="Input 15 8" xfId="20073"/>
    <cellStyle name="Input 15 8 2" xfId="20074"/>
    <cellStyle name="Input 15 8 3" xfId="20075"/>
    <cellStyle name="Input 15 9" xfId="20076"/>
    <cellStyle name="Input 15 9 2" xfId="20077"/>
    <cellStyle name="Input 15 9 3" xfId="20078"/>
    <cellStyle name="Input 16" xfId="20079"/>
    <cellStyle name="Input 16 10" xfId="20080"/>
    <cellStyle name="Input 16 10 2" xfId="20081"/>
    <cellStyle name="Input 16 10 3" xfId="20082"/>
    <cellStyle name="Input 16 11" xfId="20083"/>
    <cellStyle name="Input 16 12" xfId="20084"/>
    <cellStyle name="Input 16 13" xfId="20085"/>
    <cellStyle name="Input 16 2" xfId="20086"/>
    <cellStyle name="Input 16 2 10" xfId="20087"/>
    <cellStyle name="Input 16 2 11" xfId="20088"/>
    <cellStyle name="Input 16 2 2" xfId="20089"/>
    <cellStyle name="Input 16 2 2 2" xfId="20090"/>
    <cellStyle name="Input 16 2 2 3" xfId="20091"/>
    <cellStyle name="Input 16 2 3" xfId="20092"/>
    <cellStyle name="Input 16 2 3 2" xfId="20093"/>
    <cellStyle name="Input 16 2 3 3" xfId="20094"/>
    <cellStyle name="Input 16 2 4" xfId="20095"/>
    <cellStyle name="Input 16 2 4 2" xfId="20096"/>
    <cellStyle name="Input 16 2 4 3" xfId="20097"/>
    <cellStyle name="Input 16 2 5" xfId="20098"/>
    <cellStyle name="Input 16 2 5 2" xfId="20099"/>
    <cellStyle name="Input 16 2 5 3" xfId="20100"/>
    <cellStyle name="Input 16 2 6" xfId="20101"/>
    <cellStyle name="Input 16 2 6 2" xfId="20102"/>
    <cellStyle name="Input 16 2 6 3" xfId="20103"/>
    <cellStyle name="Input 16 2 7" xfId="20104"/>
    <cellStyle name="Input 16 2 7 2" xfId="20105"/>
    <cellStyle name="Input 16 2 7 3" xfId="20106"/>
    <cellStyle name="Input 16 2 8" xfId="20107"/>
    <cellStyle name="Input 16 2 8 2" xfId="20108"/>
    <cellStyle name="Input 16 2 8 3" xfId="20109"/>
    <cellStyle name="Input 16 2 9" xfId="20110"/>
    <cellStyle name="Input 16 2 9 2" xfId="20111"/>
    <cellStyle name="Input 16 2 9 3" xfId="20112"/>
    <cellStyle name="Input 16 3" xfId="20113"/>
    <cellStyle name="Input 16 3 2" xfId="20114"/>
    <cellStyle name="Input 16 3 3" xfId="20115"/>
    <cellStyle name="Input 16 4" xfId="20116"/>
    <cellStyle name="Input 16 4 2" xfId="20117"/>
    <cellStyle name="Input 16 4 3" xfId="20118"/>
    <cellStyle name="Input 16 5" xfId="20119"/>
    <cellStyle name="Input 16 5 2" xfId="20120"/>
    <cellStyle name="Input 16 5 3" xfId="20121"/>
    <cellStyle name="Input 16 6" xfId="20122"/>
    <cellStyle name="Input 16 6 2" xfId="20123"/>
    <cellStyle name="Input 16 6 3" xfId="20124"/>
    <cellStyle name="Input 16 7" xfId="20125"/>
    <cellStyle name="Input 16 7 2" xfId="20126"/>
    <cellStyle name="Input 16 7 3" xfId="20127"/>
    <cellStyle name="Input 16 8" xfId="20128"/>
    <cellStyle name="Input 16 8 2" xfId="20129"/>
    <cellStyle name="Input 16 8 3" xfId="20130"/>
    <cellStyle name="Input 16 9" xfId="20131"/>
    <cellStyle name="Input 16 9 2" xfId="20132"/>
    <cellStyle name="Input 16 9 3" xfId="20133"/>
    <cellStyle name="Input 17" xfId="20134"/>
    <cellStyle name="Input 17 10" xfId="20135"/>
    <cellStyle name="Input 17 10 2" xfId="20136"/>
    <cellStyle name="Input 17 10 3" xfId="20137"/>
    <cellStyle name="Input 17 11" xfId="20138"/>
    <cellStyle name="Input 17 12" xfId="20139"/>
    <cellStyle name="Input 17 13" xfId="20140"/>
    <cellStyle name="Input 17 2" xfId="20141"/>
    <cellStyle name="Input 17 2 10" xfId="20142"/>
    <cellStyle name="Input 17 2 11" xfId="20143"/>
    <cellStyle name="Input 17 2 2" xfId="20144"/>
    <cellStyle name="Input 17 2 2 2" xfId="20145"/>
    <cellStyle name="Input 17 2 2 3" xfId="20146"/>
    <cellStyle name="Input 17 2 3" xfId="20147"/>
    <cellStyle name="Input 17 2 3 2" xfId="20148"/>
    <cellStyle name="Input 17 2 3 3" xfId="20149"/>
    <cellStyle name="Input 17 2 4" xfId="20150"/>
    <cellStyle name="Input 17 2 4 2" xfId="20151"/>
    <cellStyle name="Input 17 2 4 3" xfId="20152"/>
    <cellStyle name="Input 17 2 5" xfId="20153"/>
    <cellStyle name="Input 17 2 5 2" xfId="20154"/>
    <cellStyle name="Input 17 2 5 3" xfId="20155"/>
    <cellStyle name="Input 17 2 6" xfId="20156"/>
    <cellStyle name="Input 17 2 6 2" xfId="20157"/>
    <cellStyle name="Input 17 2 6 3" xfId="20158"/>
    <cellStyle name="Input 17 2 7" xfId="20159"/>
    <cellStyle name="Input 17 2 7 2" xfId="20160"/>
    <cellStyle name="Input 17 2 7 3" xfId="20161"/>
    <cellStyle name="Input 17 2 8" xfId="20162"/>
    <cellStyle name="Input 17 2 8 2" xfId="20163"/>
    <cellStyle name="Input 17 2 8 3" xfId="20164"/>
    <cellStyle name="Input 17 2 9" xfId="20165"/>
    <cellStyle name="Input 17 2 9 2" xfId="20166"/>
    <cellStyle name="Input 17 2 9 3" xfId="20167"/>
    <cellStyle name="Input 17 3" xfId="20168"/>
    <cellStyle name="Input 17 3 2" xfId="20169"/>
    <cellStyle name="Input 17 3 3" xfId="20170"/>
    <cellStyle name="Input 17 4" xfId="20171"/>
    <cellStyle name="Input 17 4 2" xfId="20172"/>
    <cellStyle name="Input 17 4 3" xfId="20173"/>
    <cellStyle name="Input 17 5" xfId="20174"/>
    <cellStyle name="Input 17 5 2" xfId="20175"/>
    <cellStyle name="Input 17 5 3" xfId="20176"/>
    <cellStyle name="Input 17 6" xfId="20177"/>
    <cellStyle name="Input 17 6 2" xfId="20178"/>
    <cellStyle name="Input 17 6 3" xfId="20179"/>
    <cellStyle name="Input 17 7" xfId="20180"/>
    <cellStyle name="Input 17 7 2" xfId="20181"/>
    <cellStyle name="Input 17 7 3" xfId="20182"/>
    <cellStyle name="Input 17 8" xfId="20183"/>
    <cellStyle name="Input 17 8 2" xfId="20184"/>
    <cellStyle name="Input 17 8 3" xfId="20185"/>
    <cellStyle name="Input 17 9" xfId="20186"/>
    <cellStyle name="Input 17 9 2" xfId="20187"/>
    <cellStyle name="Input 17 9 3" xfId="20188"/>
    <cellStyle name="Input 18" xfId="20189"/>
    <cellStyle name="Input 18 10" xfId="20190"/>
    <cellStyle name="Input 18 10 2" xfId="20191"/>
    <cellStyle name="Input 18 10 3" xfId="20192"/>
    <cellStyle name="Input 18 11" xfId="20193"/>
    <cellStyle name="Input 18 12" xfId="20194"/>
    <cellStyle name="Input 18 2" xfId="20195"/>
    <cellStyle name="Input 18 2 10" xfId="20196"/>
    <cellStyle name="Input 18 2 11" xfId="20197"/>
    <cellStyle name="Input 18 2 2" xfId="20198"/>
    <cellStyle name="Input 18 2 2 2" xfId="20199"/>
    <cellStyle name="Input 18 2 2 3" xfId="20200"/>
    <cellStyle name="Input 18 2 3" xfId="20201"/>
    <cellStyle name="Input 18 2 3 2" xfId="20202"/>
    <cellStyle name="Input 18 2 3 3" xfId="20203"/>
    <cellStyle name="Input 18 2 4" xfId="20204"/>
    <cellStyle name="Input 18 2 4 2" xfId="20205"/>
    <cellStyle name="Input 18 2 4 3" xfId="20206"/>
    <cellStyle name="Input 18 2 5" xfId="20207"/>
    <cellStyle name="Input 18 2 5 2" xfId="20208"/>
    <cellStyle name="Input 18 2 5 3" xfId="20209"/>
    <cellStyle name="Input 18 2 6" xfId="20210"/>
    <cellStyle name="Input 18 2 6 2" xfId="20211"/>
    <cellStyle name="Input 18 2 6 3" xfId="20212"/>
    <cellStyle name="Input 18 2 7" xfId="20213"/>
    <cellStyle name="Input 18 2 7 2" xfId="20214"/>
    <cellStyle name="Input 18 2 7 3" xfId="20215"/>
    <cellStyle name="Input 18 2 8" xfId="20216"/>
    <cellStyle name="Input 18 2 8 2" xfId="20217"/>
    <cellStyle name="Input 18 2 8 3" xfId="20218"/>
    <cellStyle name="Input 18 2 9" xfId="20219"/>
    <cellStyle name="Input 18 2 9 2" xfId="20220"/>
    <cellStyle name="Input 18 2 9 3" xfId="20221"/>
    <cellStyle name="Input 18 3" xfId="20222"/>
    <cellStyle name="Input 18 3 2" xfId="20223"/>
    <cellStyle name="Input 18 3 3" xfId="20224"/>
    <cellStyle name="Input 18 4" xfId="20225"/>
    <cellStyle name="Input 18 4 2" xfId="20226"/>
    <cellStyle name="Input 18 4 3" xfId="20227"/>
    <cellStyle name="Input 18 5" xfId="20228"/>
    <cellStyle name="Input 18 5 2" xfId="20229"/>
    <cellStyle name="Input 18 5 3" xfId="20230"/>
    <cellStyle name="Input 18 6" xfId="20231"/>
    <cellStyle name="Input 18 6 2" xfId="20232"/>
    <cellStyle name="Input 18 6 3" xfId="20233"/>
    <cellStyle name="Input 18 7" xfId="20234"/>
    <cellStyle name="Input 18 7 2" xfId="20235"/>
    <cellStyle name="Input 18 7 3" xfId="20236"/>
    <cellStyle name="Input 18 8" xfId="20237"/>
    <cellStyle name="Input 18 8 2" xfId="20238"/>
    <cellStyle name="Input 18 8 3" xfId="20239"/>
    <cellStyle name="Input 18 9" xfId="20240"/>
    <cellStyle name="Input 18 9 2" xfId="20241"/>
    <cellStyle name="Input 18 9 3" xfId="20242"/>
    <cellStyle name="Input 19" xfId="20243"/>
    <cellStyle name="Input 19 10" xfId="20244"/>
    <cellStyle name="Input 19 10 2" xfId="20245"/>
    <cellStyle name="Input 19 10 3" xfId="20246"/>
    <cellStyle name="Input 19 11" xfId="20247"/>
    <cellStyle name="Input 19 12" xfId="20248"/>
    <cellStyle name="Input 19 2" xfId="20249"/>
    <cellStyle name="Input 19 2 10" xfId="20250"/>
    <cellStyle name="Input 19 2 11" xfId="20251"/>
    <cellStyle name="Input 19 2 2" xfId="20252"/>
    <cellStyle name="Input 19 2 2 2" xfId="20253"/>
    <cellStyle name="Input 19 2 2 3" xfId="20254"/>
    <cellStyle name="Input 19 2 3" xfId="20255"/>
    <cellStyle name="Input 19 2 3 2" xfId="20256"/>
    <cellStyle name="Input 19 2 3 3" xfId="20257"/>
    <cellStyle name="Input 19 2 4" xfId="20258"/>
    <cellStyle name="Input 19 2 4 2" xfId="20259"/>
    <cellStyle name="Input 19 2 4 3" xfId="20260"/>
    <cellStyle name="Input 19 2 5" xfId="20261"/>
    <cellStyle name="Input 19 2 5 2" xfId="20262"/>
    <cellStyle name="Input 19 2 5 3" xfId="20263"/>
    <cellStyle name="Input 19 2 6" xfId="20264"/>
    <cellStyle name="Input 19 2 6 2" xfId="20265"/>
    <cellStyle name="Input 19 2 6 3" xfId="20266"/>
    <cellStyle name="Input 19 2 7" xfId="20267"/>
    <cellStyle name="Input 19 2 7 2" xfId="20268"/>
    <cellStyle name="Input 19 2 7 3" xfId="20269"/>
    <cellStyle name="Input 19 2 8" xfId="20270"/>
    <cellStyle name="Input 19 2 8 2" xfId="20271"/>
    <cellStyle name="Input 19 2 8 3" xfId="20272"/>
    <cellStyle name="Input 19 2 9" xfId="20273"/>
    <cellStyle name="Input 19 2 9 2" xfId="20274"/>
    <cellStyle name="Input 19 2 9 3" xfId="20275"/>
    <cellStyle name="Input 19 3" xfId="20276"/>
    <cellStyle name="Input 19 3 2" xfId="20277"/>
    <cellStyle name="Input 19 3 3" xfId="20278"/>
    <cellStyle name="Input 19 4" xfId="20279"/>
    <cellStyle name="Input 19 4 2" xfId="20280"/>
    <cellStyle name="Input 19 4 3" xfId="20281"/>
    <cellStyle name="Input 19 5" xfId="20282"/>
    <cellStyle name="Input 19 5 2" xfId="20283"/>
    <cellStyle name="Input 19 5 3" xfId="20284"/>
    <cellStyle name="Input 19 6" xfId="20285"/>
    <cellStyle name="Input 19 6 2" xfId="20286"/>
    <cellStyle name="Input 19 6 3" xfId="20287"/>
    <cellStyle name="Input 19 7" xfId="20288"/>
    <cellStyle name="Input 19 7 2" xfId="20289"/>
    <cellStyle name="Input 19 7 3" xfId="20290"/>
    <cellStyle name="Input 19 8" xfId="20291"/>
    <cellStyle name="Input 19 8 2" xfId="20292"/>
    <cellStyle name="Input 19 8 3" xfId="20293"/>
    <cellStyle name="Input 19 9" xfId="20294"/>
    <cellStyle name="Input 19 9 2" xfId="20295"/>
    <cellStyle name="Input 19 9 3" xfId="20296"/>
    <cellStyle name="Input 2" xfId="5294"/>
    <cellStyle name="Input 2 10" xfId="20297"/>
    <cellStyle name="Input 2 10 2" xfId="20298"/>
    <cellStyle name="Input 2 10 3" xfId="20299"/>
    <cellStyle name="Input 2 11" xfId="20300"/>
    <cellStyle name="Input 2 11 2" xfId="20301"/>
    <cellStyle name="Input 2 11 3" xfId="20302"/>
    <cellStyle name="Input 2 12" xfId="20303"/>
    <cellStyle name="Input 2 12 2" xfId="20304"/>
    <cellStyle name="Input 2 12 3" xfId="20305"/>
    <cellStyle name="Input 2 13" xfId="20306"/>
    <cellStyle name="Input 2 13 2" xfId="20307"/>
    <cellStyle name="Input 2 13 3" xfId="20308"/>
    <cellStyle name="Input 2 14" xfId="20309"/>
    <cellStyle name="Input 2 15" xfId="20310"/>
    <cellStyle name="Input 2 16" xfId="20311"/>
    <cellStyle name="Input 2 2" xfId="5295"/>
    <cellStyle name="Input 2 2 10" xfId="20312"/>
    <cellStyle name="Input 2 2 10 2" xfId="20313"/>
    <cellStyle name="Input 2 2 10 3" xfId="20314"/>
    <cellStyle name="Input 2 2 11" xfId="20315"/>
    <cellStyle name="Input 2 2 11 2" xfId="20316"/>
    <cellStyle name="Input 2 2 11 3" xfId="20317"/>
    <cellStyle name="Input 2 2 12" xfId="20318"/>
    <cellStyle name="Input 2 2 13" xfId="20319"/>
    <cellStyle name="Input 2 2 14" xfId="20320"/>
    <cellStyle name="Input 2 2 2" xfId="20321"/>
    <cellStyle name="Input 2 2 2 10" xfId="20322"/>
    <cellStyle name="Input 2 2 2 10 2" xfId="20323"/>
    <cellStyle name="Input 2 2 2 10 3" xfId="20324"/>
    <cellStyle name="Input 2 2 2 11" xfId="20325"/>
    <cellStyle name="Input 2 2 2 12" xfId="20326"/>
    <cellStyle name="Input 2 2 2 13" xfId="20327"/>
    <cellStyle name="Input 2 2 2 2" xfId="20328"/>
    <cellStyle name="Input 2 2 2 2 2" xfId="20329"/>
    <cellStyle name="Input 2 2 2 2 2 2" xfId="20330"/>
    <cellStyle name="Input 2 2 2 2 2 2 2" xfId="20331"/>
    <cellStyle name="Input 2 2 2 2 2 2 3" xfId="20332"/>
    <cellStyle name="Input 2 2 2 2 2 3" xfId="20333"/>
    <cellStyle name="Input 2 2 2 2 2 3 2" xfId="20334"/>
    <cellStyle name="Input 2 2 2 2 2 3 3" xfId="20335"/>
    <cellStyle name="Input 2 2 2 2 2 4" xfId="20336"/>
    <cellStyle name="Input 2 2 2 2 2 4 2" xfId="20337"/>
    <cellStyle name="Input 2 2 2 2 2 4 3" xfId="20338"/>
    <cellStyle name="Input 2 2 2 2 2 5" xfId="20339"/>
    <cellStyle name="Input 2 2 2 2 2 6" xfId="20340"/>
    <cellStyle name="Input 2 2 2 2 2 7" xfId="20341"/>
    <cellStyle name="Input 2 2 2 2 3" xfId="20342"/>
    <cellStyle name="Input 2 2 2 2 3 2" xfId="20343"/>
    <cellStyle name="Input 2 2 2 2 3 3" xfId="20344"/>
    <cellStyle name="Input 2 2 2 2 4" xfId="20345"/>
    <cellStyle name="Input 2 2 2 2 4 2" xfId="20346"/>
    <cellStyle name="Input 2 2 2 2 4 3" xfId="20347"/>
    <cellStyle name="Input 2 2 2 2 5" xfId="20348"/>
    <cellStyle name="Input 2 2 2 2 5 2" xfId="20349"/>
    <cellStyle name="Input 2 2 2 2 5 3" xfId="20350"/>
    <cellStyle name="Input 2 2 2 2 6" xfId="20351"/>
    <cellStyle name="Input 2 2 2 2 6 2" xfId="20352"/>
    <cellStyle name="Input 2 2 2 2 6 3" xfId="20353"/>
    <cellStyle name="Input 2 2 2 2 7" xfId="20354"/>
    <cellStyle name="Input 2 2 2 2 8" xfId="20355"/>
    <cellStyle name="Input 2 2 2 2 9" xfId="20356"/>
    <cellStyle name="Input 2 2 2 3" xfId="20357"/>
    <cellStyle name="Input 2 2 2 3 2" xfId="20358"/>
    <cellStyle name="Input 2 2 2 3 2 2" xfId="20359"/>
    <cellStyle name="Input 2 2 2 3 2 3" xfId="20360"/>
    <cellStyle name="Input 2 2 2 3 2 4" xfId="20361"/>
    <cellStyle name="Input 2 2 2 3 3" xfId="20362"/>
    <cellStyle name="Input 2 2 2 3 3 2" xfId="20363"/>
    <cellStyle name="Input 2 2 2 3 3 3" xfId="20364"/>
    <cellStyle name="Input 2 2 2 3 4" xfId="20365"/>
    <cellStyle name="Input 2 2 2 3 4 2" xfId="20366"/>
    <cellStyle name="Input 2 2 2 3 4 3" xfId="20367"/>
    <cellStyle name="Input 2 2 2 3 5" xfId="20368"/>
    <cellStyle name="Input 2 2 2 3 5 2" xfId="20369"/>
    <cellStyle name="Input 2 2 2 3 5 3" xfId="20370"/>
    <cellStyle name="Input 2 2 2 3 6" xfId="20371"/>
    <cellStyle name="Input 2 2 2 3 6 2" xfId="20372"/>
    <cellStyle name="Input 2 2 2 3 6 3" xfId="20373"/>
    <cellStyle name="Input 2 2 2 3 7" xfId="20374"/>
    <cellStyle name="Input 2 2 2 3 8" xfId="20375"/>
    <cellStyle name="Input 2 2 2 3 9" xfId="20376"/>
    <cellStyle name="Input 2 2 2 4" xfId="20377"/>
    <cellStyle name="Input 2 2 2 4 2" xfId="20378"/>
    <cellStyle name="Input 2 2 2 4 2 2" xfId="20379"/>
    <cellStyle name="Input 2 2 2 4 2 3" xfId="20380"/>
    <cellStyle name="Input 2 2 2 4 3" xfId="20381"/>
    <cellStyle name="Input 2 2 2 4 3 2" xfId="20382"/>
    <cellStyle name="Input 2 2 2 4 3 3" xfId="20383"/>
    <cellStyle name="Input 2 2 2 4 4" xfId="20384"/>
    <cellStyle name="Input 2 2 2 4 4 2" xfId="20385"/>
    <cellStyle name="Input 2 2 2 4 4 3" xfId="20386"/>
    <cellStyle name="Input 2 2 2 4 5" xfId="20387"/>
    <cellStyle name="Input 2 2 2 4 5 2" xfId="20388"/>
    <cellStyle name="Input 2 2 2 4 5 3" xfId="20389"/>
    <cellStyle name="Input 2 2 2 4 6" xfId="20390"/>
    <cellStyle name="Input 2 2 2 4 7" xfId="20391"/>
    <cellStyle name="Input 2 2 2 4 8" xfId="20392"/>
    <cellStyle name="Input 2 2 2 5" xfId="20393"/>
    <cellStyle name="Input 2 2 2 5 2" xfId="20394"/>
    <cellStyle name="Input 2 2 2 5 2 2" xfId="20395"/>
    <cellStyle name="Input 2 2 2 5 2 3" xfId="20396"/>
    <cellStyle name="Input 2 2 2 5 3" xfId="20397"/>
    <cellStyle name="Input 2 2 2 5 4" xfId="20398"/>
    <cellStyle name="Input 2 2 2 6" xfId="20399"/>
    <cellStyle name="Input 2 2 2 6 2" xfId="20400"/>
    <cellStyle name="Input 2 2 2 6 2 2" xfId="20401"/>
    <cellStyle name="Input 2 2 2 6 2 3" xfId="20402"/>
    <cellStyle name="Input 2 2 2 6 3" xfId="20403"/>
    <cellStyle name="Input 2 2 2 6 4" xfId="20404"/>
    <cellStyle name="Input 2 2 2 7" xfId="20405"/>
    <cellStyle name="Input 2 2 2 7 2" xfId="20406"/>
    <cellStyle name="Input 2 2 2 7 2 2" xfId="20407"/>
    <cellStyle name="Input 2 2 2 7 2 3" xfId="20408"/>
    <cellStyle name="Input 2 2 2 7 3" xfId="20409"/>
    <cellStyle name="Input 2 2 2 7 4" xfId="20410"/>
    <cellStyle name="Input 2 2 2 8" xfId="20411"/>
    <cellStyle name="Input 2 2 2 8 2" xfId="20412"/>
    <cellStyle name="Input 2 2 2 8 3" xfId="20413"/>
    <cellStyle name="Input 2 2 2 9" xfId="20414"/>
    <cellStyle name="Input 2 2 2 9 2" xfId="20415"/>
    <cellStyle name="Input 2 2 2 9 3" xfId="20416"/>
    <cellStyle name="Input 2 2 3" xfId="20417"/>
    <cellStyle name="Input 2 2 3 2" xfId="20418"/>
    <cellStyle name="Input 2 2 3 2 2" xfId="20419"/>
    <cellStyle name="Input 2 2 3 2 2 2" xfId="20420"/>
    <cellStyle name="Input 2 2 3 2 2 3" xfId="20421"/>
    <cellStyle name="Input 2 2 3 2 3" xfId="20422"/>
    <cellStyle name="Input 2 2 3 2 3 2" xfId="20423"/>
    <cellStyle name="Input 2 2 3 2 3 3" xfId="20424"/>
    <cellStyle name="Input 2 2 3 2 4" xfId="20425"/>
    <cellStyle name="Input 2 2 3 2 4 2" xfId="20426"/>
    <cellStyle name="Input 2 2 3 2 4 3" xfId="20427"/>
    <cellStyle name="Input 2 2 3 2 5" xfId="20428"/>
    <cellStyle name="Input 2 2 3 2 6" xfId="20429"/>
    <cellStyle name="Input 2 2 3 2 7" xfId="20430"/>
    <cellStyle name="Input 2 2 3 3" xfId="20431"/>
    <cellStyle name="Input 2 2 3 3 2" xfId="20432"/>
    <cellStyle name="Input 2 2 3 3 3" xfId="20433"/>
    <cellStyle name="Input 2 2 3 4" xfId="20434"/>
    <cellStyle name="Input 2 2 3 4 2" xfId="20435"/>
    <cellStyle name="Input 2 2 3 4 3" xfId="20436"/>
    <cellStyle name="Input 2 2 3 5" xfId="20437"/>
    <cellStyle name="Input 2 2 3 5 2" xfId="20438"/>
    <cellStyle name="Input 2 2 3 5 3" xfId="20439"/>
    <cellStyle name="Input 2 2 3 6" xfId="20440"/>
    <cellStyle name="Input 2 2 3 6 2" xfId="20441"/>
    <cellStyle name="Input 2 2 3 6 3" xfId="20442"/>
    <cellStyle name="Input 2 2 3 7" xfId="20443"/>
    <cellStyle name="Input 2 2 3 8" xfId="20444"/>
    <cellStyle name="Input 2 2 3 9" xfId="20445"/>
    <cellStyle name="Input 2 2 4" xfId="20446"/>
    <cellStyle name="Input 2 2 4 2" xfId="20447"/>
    <cellStyle name="Input 2 2 4 2 2" xfId="20448"/>
    <cellStyle name="Input 2 2 4 2 3" xfId="20449"/>
    <cellStyle name="Input 2 2 4 2 4" xfId="20450"/>
    <cellStyle name="Input 2 2 4 3" xfId="20451"/>
    <cellStyle name="Input 2 2 4 3 2" xfId="20452"/>
    <cellStyle name="Input 2 2 4 3 3" xfId="20453"/>
    <cellStyle name="Input 2 2 4 4" xfId="20454"/>
    <cellStyle name="Input 2 2 4 4 2" xfId="20455"/>
    <cellStyle name="Input 2 2 4 4 3" xfId="20456"/>
    <cellStyle name="Input 2 2 4 5" xfId="20457"/>
    <cellStyle name="Input 2 2 4 5 2" xfId="20458"/>
    <cellStyle name="Input 2 2 4 5 3" xfId="20459"/>
    <cellStyle name="Input 2 2 4 6" xfId="20460"/>
    <cellStyle name="Input 2 2 4 6 2" xfId="20461"/>
    <cellStyle name="Input 2 2 4 6 3" xfId="20462"/>
    <cellStyle name="Input 2 2 4 7" xfId="20463"/>
    <cellStyle name="Input 2 2 4 8" xfId="20464"/>
    <cellStyle name="Input 2 2 4 9" xfId="20465"/>
    <cellStyle name="Input 2 2 5" xfId="20466"/>
    <cellStyle name="Input 2 2 5 2" xfId="20467"/>
    <cellStyle name="Input 2 2 5 2 2" xfId="20468"/>
    <cellStyle name="Input 2 2 5 2 3" xfId="20469"/>
    <cellStyle name="Input 2 2 5 3" xfId="20470"/>
    <cellStyle name="Input 2 2 5 3 2" xfId="20471"/>
    <cellStyle name="Input 2 2 5 3 3" xfId="20472"/>
    <cellStyle name="Input 2 2 5 4" xfId="20473"/>
    <cellStyle name="Input 2 2 5 4 2" xfId="20474"/>
    <cellStyle name="Input 2 2 5 4 3" xfId="20475"/>
    <cellStyle name="Input 2 2 5 5" xfId="20476"/>
    <cellStyle name="Input 2 2 5 5 2" xfId="20477"/>
    <cellStyle name="Input 2 2 5 5 3" xfId="20478"/>
    <cellStyle name="Input 2 2 5 6" xfId="20479"/>
    <cellStyle name="Input 2 2 5 7" xfId="20480"/>
    <cellStyle name="Input 2 2 5 8" xfId="20481"/>
    <cellStyle name="Input 2 2 6" xfId="20482"/>
    <cellStyle name="Input 2 2 6 2" xfId="20483"/>
    <cellStyle name="Input 2 2 6 2 2" xfId="20484"/>
    <cellStyle name="Input 2 2 6 2 3" xfId="20485"/>
    <cellStyle name="Input 2 2 6 3" xfId="20486"/>
    <cellStyle name="Input 2 2 6 4" xfId="20487"/>
    <cellStyle name="Input 2 2 7" xfId="20488"/>
    <cellStyle name="Input 2 2 7 2" xfId="20489"/>
    <cellStyle name="Input 2 2 7 2 2" xfId="20490"/>
    <cellStyle name="Input 2 2 7 2 3" xfId="20491"/>
    <cellStyle name="Input 2 2 7 3" xfId="20492"/>
    <cellStyle name="Input 2 2 7 4" xfId="20493"/>
    <cellStyle name="Input 2 2 8" xfId="20494"/>
    <cellStyle name="Input 2 2 8 2" xfId="20495"/>
    <cellStyle name="Input 2 2 8 2 2" xfId="20496"/>
    <cellStyle name="Input 2 2 8 2 3" xfId="20497"/>
    <cellStyle name="Input 2 2 8 3" xfId="20498"/>
    <cellStyle name="Input 2 2 8 4" xfId="20499"/>
    <cellStyle name="Input 2 2 9" xfId="20500"/>
    <cellStyle name="Input 2 2 9 2" xfId="20501"/>
    <cellStyle name="Input 2 2 9 3" xfId="20502"/>
    <cellStyle name="Input 2 3" xfId="5296"/>
    <cellStyle name="Input 2 3 10" xfId="20503"/>
    <cellStyle name="Input 2 3 10 2" xfId="20504"/>
    <cellStyle name="Input 2 3 10 3" xfId="20505"/>
    <cellStyle name="Input 2 3 11" xfId="20506"/>
    <cellStyle name="Input 2 3 11 2" xfId="20507"/>
    <cellStyle name="Input 2 3 11 3" xfId="20508"/>
    <cellStyle name="Input 2 3 12" xfId="20509"/>
    <cellStyle name="Input 2 3 13" xfId="20510"/>
    <cellStyle name="Input 2 3 14" xfId="20511"/>
    <cellStyle name="Input 2 3 2" xfId="20512"/>
    <cellStyle name="Input 2 3 2 10" xfId="20513"/>
    <cellStyle name="Input 2 3 2 10 2" xfId="20514"/>
    <cellStyle name="Input 2 3 2 10 3" xfId="20515"/>
    <cellStyle name="Input 2 3 2 11" xfId="20516"/>
    <cellStyle name="Input 2 3 2 12" xfId="20517"/>
    <cellStyle name="Input 2 3 2 13" xfId="20518"/>
    <cellStyle name="Input 2 3 2 2" xfId="20519"/>
    <cellStyle name="Input 2 3 2 2 2" xfId="20520"/>
    <cellStyle name="Input 2 3 2 2 2 2" xfId="20521"/>
    <cellStyle name="Input 2 3 2 2 2 3" xfId="20522"/>
    <cellStyle name="Input 2 3 2 2 3" xfId="20523"/>
    <cellStyle name="Input 2 3 2 2 4" xfId="20524"/>
    <cellStyle name="Input 2 3 2 3" xfId="20525"/>
    <cellStyle name="Input 2 3 2 3 2" xfId="20526"/>
    <cellStyle name="Input 2 3 2 3 2 2" xfId="20527"/>
    <cellStyle name="Input 2 3 2 3 2 3" xfId="20528"/>
    <cellStyle name="Input 2 3 2 3 3" xfId="20529"/>
    <cellStyle name="Input 2 3 2 3 4" xfId="20530"/>
    <cellStyle name="Input 2 3 2 4" xfId="20531"/>
    <cellStyle name="Input 2 3 2 4 2" xfId="20532"/>
    <cellStyle name="Input 2 3 2 4 2 2" xfId="20533"/>
    <cellStyle name="Input 2 3 2 4 2 3" xfId="20534"/>
    <cellStyle name="Input 2 3 2 4 3" xfId="20535"/>
    <cellStyle name="Input 2 3 2 4 4" xfId="20536"/>
    <cellStyle name="Input 2 3 2 5" xfId="20537"/>
    <cellStyle name="Input 2 3 2 5 2" xfId="20538"/>
    <cellStyle name="Input 2 3 2 5 3" xfId="20539"/>
    <cellStyle name="Input 2 3 2 6" xfId="20540"/>
    <cellStyle name="Input 2 3 2 6 2" xfId="20541"/>
    <cellStyle name="Input 2 3 2 6 3" xfId="20542"/>
    <cellStyle name="Input 2 3 2 7" xfId="20543"/>
    <cellStyle name="Input 2 3 2 7 2" xfId="20544"/>
    <cellStyle name="Input 2 3 2 7 3" xfId="20545"/>
    <cellStyle name="Input 2 3 2 8" xfId="20546"/>
    <cellStyle name="Input 2 3 2 8 2" xfId="20547"/>
    <cellStyle name="Input 2 3 2 8 3" xfId="20548"/>
    <cellStyle name="Input 2 3 2 9" xfId="20549"/>
    <cellStyle name="Input 2 3 2 9 2" xfId="20550"/>
    <cellStyle name="Input 2 3 2 9 3" xfId="20551"/>
    <cellStyle name="Input 2 3 3" xfId="20552"/>
    <cellStyle name="Input 2 3 3 2" xfId="20553"/>
    <cellStyle name="Input 2 3 3 2 2" xfId="20554"/>
    <cellStyle name="Input 2 3 3 2 3" xfId="20555"/>
    <cellStyle name="Input 2 3 3 3" xfId="20556"/>
    <cellStyle name="Input 2 3 3 4" xfId="20557"/>
    <cellStyle name="Input 2 3 4" xfId="20558"/>
    <cellStyle name="Input 2 3 4 2" xfId="20559"/>
    <cellStyle name="Input 2 3 4 2 2" xfId="20560"/>
    <cellStyle name="Input 2 3 4 2 3" xfId="20561"/>
    <cellStyle name="Input 2 3 4 3" xfId="20562"/>
    <cellStyle name="Input 2 3 4 4" xfId="20563"/>
    <cellStyle name="Input 2 3 5" xfId="20564"/>
    <cellStyle name="Input 2 3 5 2" xfId="20565"/>
    <cellStyle name="Input 2 3 5 2 2" xfId="20566"/>
    <cellStyle name="Input 2 3 5 2 3" xfId="20567"/>
    <cellStyle name="Input 2 3 5 3" xfId="20568"/>
    <cellStyle name="Input 2 3 5 4" xfId="20569"/>
    <cellStyle name="Input 2 3 6" xfId="20570"/>
    <cellStyle name="Input 2 3 6 2" xfId="20571"/>
    <cellStyle name="Input 2 3 6 3" xfId="20572"/>
    <cellStyle name="Input 2 3 7" xfId="20573"/>
    <cellStyle name="Input 2 3 7 2" xfId="20574"/>
    <cellStyle name="Input 2 3 7 3" xfId="20575"/>
    <cellStyle name="Input 2 3 8" xfId="20576"/>
    <cellStyle name="Input 2 3 8 2" xfId="20577"/>
    <cellStyle name="Input 2 3 8 3" xfId="20578"/>
    <cellStyle name="Input 2 3 9" xfId="20579"/>
    <cellStyle name="Input 2 3 9 2" xfId="20580"/>
    <cellStyle name="Input 2 3 9 3" xfId="20581"/>
    <cellStyle name="Input 2 4" xfId="20582"/>
    <cellStyle name="Input 2 4 10" xfId="20583"/>
    <cellStyle name="Input 2 4 10 2" xfId="20584"/>
    <cellStyle name="Input 2 4 10 3" xfId="20585"/>
    <cellStyle name="Input 2 4 11" xfId="20586"/>
    <cellStyle name="Input 2 4 12" xfId="20587"/>
    <cellStyle name="Input 2 4 13" xfId="20588"/>
    <cellStyle name="Input 2 4 2" xfId="20589"/>
    <cellStyle name="Input 2 4 2 2" xfId="20590"/>
    <cellStyle name="Input 2 4 2 2 2" xfId="20591"/>
    <cellStyle name="Input 2 4 2 2 3" xfId="20592"/>
    <cellStyle name="Input 2 4 2 3" xfId="20593"/>
    <cellStyle name="Input 2 4 2 4" xfId="20594"/>
    <cellStyle name="Input 2 4 2 5" xfId="20595"/>
    <cellStyle name="Input 2 4 3" xfId="20596"/>
    <cellStyle name="Input 2 4 3 2" xfId="20597"/>
    <cellStyle name="Input 2 4 3 2 2" xfId="20598"/>
    <cellStyle name="Input 2 4 3 2 3" xfId="20599"/>
    <cellStyle name="Input 2 4 3 3" xfId="20600"/>
    <cellStyle name="Input 2 4 3 4" xfId="20601"/>
    <cellStyle name="Input 2 4 4" xfId="20602"/>
    <cellStyle name="Input 2 4 4 2" xfId="20603"/>
    <cellStyle name="Input 2 4 4 2 2" xfId="20604"/>
    <cellStyle name="Input 2 4 4 2 3" xfId="20605"/>
    <cellStyle name="Input 2 4 4 3" xfId="20606"/>
    <cellStyle name="Input 2 4 4 4" xfId="20607"/>
    <cellStyle name="Input 2 4 5" xfId="20608"/>
    <cellStyle name="Input 2 4 5 2" xfId="20609"/>
    <cellStyle name="Input 2 4 5 2 2" xfId="20610"/>
    <cellStyle name="Input 2 4 5 2 3" xfId="20611"/>
    <cellStyle name="Input 2 4 5 3" xfId="20612"/>
    <cellStyle name="Input 2 4 5 4" xfId="20613"/>
    <cellStyle name="Input 2 4 6" xfId="20614"/>
    <cellStyle name="Input 2 4 6 2" xfId="20615"/>
    <cellStyle name="Input 2 4 6 3" xfId="20616"/>
    <cellStyle name="Input 2 4 7" xfId="20617"/>
    <cellStyle name="Input 2 4 7 2" xfId="20618"/>
    <cellStyle name="Input 2 4 7 3" xfId="20619"/>
    <cellStyle name="Input 2 4 8" xfId="20620"/>
    <cellStyle name="Input 2 4 8 2" xfId="20621"/>
    <cellStyle name="Input 2 4 8 3" xfId="20622"/>
    <cellStyle name="Input 2 4 9" xfId="20623"/>
    <cellStyle name="Input 2 4 9 2" xfId="20624"/>
    <cellStyle name="Input 2 4 9 3" xfId="20625"/>
    <cellStyle name="Input 2 5" xfId="20626"/>
    <cellStyle name="Input 2 5 2" xfId="20627"/>
    <cellStyle name="Input 2 5 2 2" xfId="20628"/>
    <cellStyle name="Input 2 5 2 3" xfId="20629"/>
    <cellStyle name="Input 2 5 3" xfId="20630"/>
    <cellStyle name="Input 2 5 3 2" xfId="20631"/>
    <cellStyle name="Input 2 5 3 3" xfId="20632"/>
    <cellStyle name="Input 2 5 4" xfId="20633"/>
    <cellStyle name="Input 2 5 4 2" xfId="20634"/>
    <cellStyle name="Input 2 5 4 3" xfId="20635"/>
    <cellStyle name="Input 2 5 5" xfId="20636"/>
    <cellStyle name="Input 2 5 5 2" xfId="20637"/>
    <cellStyle name="Input 2 5 5 3" xfId="20638"/>
    <cellStyle name="Input 2 5 6" xfId="20639"/>
    <cellStyle name="Input 2 5 7" xfId="20640"/>
    <cellStyle name="Input 2 5 8" xfId="20641"/>
    <cellStyle name="Input 2 6" xfId="20642"/>
    <cellStyle name="Input 2 6 2" xfId="20643"/>
    <cellStyle name="Input 2 6 2 2" xfId="20644"/>
    <cellStyle name="Input 2 6 2 3" xfId="20645"/>
    <cellStyle name="Input 2 6 3" xfId="20646"/>
    <cellStyle name="Input 2 6 4" xfId="20647"/>
    <cellStyle name="Input 2 7" xfId="20648"/>
    <cellStyle name="Input 2 7 2" xfId="20649"/>
    <cellStyle name="Input 2 7 2 2" xfId="20650"/>
    <cellStyle name="Input 2 7 2 3" xfId="20651"/>
    <cellStyle name="Input 2 7 3" xfId="20652"/>
    <cellStyle name="Input 2 7 4" xfId="20653"/>
    <cellStyle name="Input 2 8" xfId="20654"/>
    <cellStyle name="Input 2 8 2" xfId="20655"/>
    <cellStyle name="Input 2 8 2 2" xfId="20656"/>
    <cellStyle name="Input 2 8 2 3" xfId="20657"/>
    <cellStyle name="Input 2 8 3" xfId="20658"/>
    <cellStyle name="Input 2 8 4" xfId="20659"/>
    <cellStyle name="Input 2 9" xfId="20660"/>
    <cellStyle name="Input 2 9 2" xfId="20661"/>
    <cellStyle name="Input 2 9 2 2" xfId="20662"/>
    <cellStyle name="Input 2 9 2 3" xfId="20663"/>
    <cellStyle name="Input 2 9 3" xfId="20664"/>
    <cellStyle name="Input 2 9 4" xfId="20665"/>
    <cellStyle name="Input 20" xfId="20666"/>
    <cellStyle name="Input 20 10" xfId="20667"/>
    <cellStyle name="Input 20 10 2" xfId="20668"/>
    <cellStyle name="Input 20 10 3" xfId="20669"/>
    <cellStyle name="Input 20 11" xfId="20670"/>
    <cellStyle name="Input 20 12" xfId="20671"/>
    <cellStyle name="Input 20 2" xfId="20672"/>
    <cellStyle name="Input 20 2 10" xfId="20673"/>
    <cellStyle name="Input 20 2 11" xfId="20674"/>
    <cellStyle name="Input 20 2 2" xfId="20675"/>
    <cellStyle name="Input 20 2 2 2" xfId="20676"/>
    <cellStyle name="Input 20 2 2 3" xfId="20677"/>
    <cellStyle name="Input 20 2 3" xfId="20678"/>
    <cellStyle name="Input 20 2 3 2" xfId="20679"/>
    <cellStyle name="Input 20 2 3 3" xfId="20680"/>
    <cellStyle name="Input 20 2 4" xfId="20681"/>
    <cellStyle name="Input 20 2 4 2" xfId="20682"/>
    <cellStyle name="Input 20 2 4 3" xfId="20683"/>
    <cellStyle name="Input 20 2 5" xfId="20684"/>
    <cellStyle name="Input 20 2 5 2" xfId="20685"/>
    <cellStyle name="Input 20 2 5 3" xfId="20686"/>
    <cellStyle name="Input 20 2 6" xfId="20687"/>
    <cellStyle name="Input 20 2 6 2" xfId="20688"/>
    <cellStyle name="Input 20 2 6 3" xfId="20689"/>
    <cellStyle name="Input 20 2 7" xfId="20690"/>
    <cellStyle name="Input 20 2 7 2" xfId="20691"/>
    <cellStyle name="Input 20 2 7 3" xfId="20692"/>
    <cellStyle name="Input 20 2 8" xfId="20693"/>
    <cellStyle name="Input 20 2 8 2" xfId="20694"/>
    <cellStyle name="Input 20 2 8 3" xfId="20695"/>
    <cellStyle name="Input 20 2 9" xfId="20696"/>
    <cellStyle name="Input 20 2 9 2" xfId="20697"/>
    <cellStyle name="Input 20 2 9 3" xfId="20698"/>
    <cellStyle name="Input 20 3" xfId="20699"/>
    <cellStyle name="Input 20 3 2" xfId="20700"/>
    <cellStyle name="Input 20 3 3" xfId="20701"/>
    <cellStyle name="Input 20 4" xfId="20702"/>
    <cellStyle name="Input 20 4 2" xfId="20703"/>
    <cellStyle name="Input 20 4 3" xfId="20704"/>
    <cellStyle name="Input 20 5" xfId="20705"/>
    <cellStyle name="Input 20 5 2" xfId="20706"/>
    <cellStyle name="Input 20 5 3" xfId="20707"/>
    <cellStyle name="Input 20 6" xfId="20708"/>
    <cellStyle name="Input 20 6 2" xfId="20709"/>
    <cellStyle name="Input 20 6 3" xfId="20710"/>
    <cellStyle name="Input 20 7" xfId="20711"/>
    <cellStyle name="Input 20 7 2" xfId="20712"/>
    <cellStyle name="Input 20 7 3" xfId="20713"/>
    <cellStyle name="Input 20 8" xfId="20714"/>
    <cellStyle name="Input 20 8 2" xfId="20715"/>
    <cellStyle name="Input 20 8 3" xfId="20716"/>
    <cellStyle name="Input 20 9" xfId="20717"/>
    <cellStyle name="Input 20 9 2" xfId="20718"/>
    <cellStyle name="Input 20 9 3" xfId="20719"/>
    <cellStyle name="Input 21" xfId="20720"/>
    <cellStyle name="Input 21 10" xfId="20721"/>
    <cellStyle name="Input 21 10 2" xfId="20722"/>
    <cellStyle name="Input 21 10 3" xfId="20723"/>
    <cellStyle name="Input 21 11" xfId="20724"/>
    <cellStyle name="Input 21 12" xfId="20725"/>
    <cellStyle name="Input 21 2" xfId="20726"/>
    <cellStyle name="Input 21 2 10" xfId="20727"/>
    <cellStyle name="Input 21 2 11" xfId="20728"/>
    <cellStyle name="Input 21 2 2" xfId="20729"/>
    <cellStyle name="Input 21 2 2 2" xfId="20730"/>
    <cellStyle name="Input 21 2 2 3" xfId="20731"/>
    <cellStyle name="Input 21 2 3" xfId="20732"/>
    <cellStyle name="Input 21 2 3 2" xfId="20733"/>
    <cellStyle name="Input 21 2 3 3" xfId="20734"/>
    <cellStyle name="Input 21 2 4" xfId="20735"/>
    <cellStyle name="Input 21 2 4 2" xfId="20736"/>
    <cellStyle name="Input 21 2 4 3" xfId="20737"/>
    <cellStyle name="Input 21 2 5" xfId="20738"/>
    <cellStyle name="Input 21 2 5 2" xfId="20739"/>
    <cellStyle name="Input 21 2 5 3" xfId="20740"/>
    <cellStyle name="Input 21 2 6" xfId="20741"/>
    <cellStyle name="Input 21 2 6 2" xfId="20742"/>
    <cellStyle name="Input 21 2 6 3" xfId="20743"/>
    <cellStyle name="Input 21 2 7" xfId="20744"/>
    <cellStyle name="Input 21 2 7 2" xfId="20745"/>
    <cellStyle name="Input 21 2 7 3" xfId="20746"/>
    <cellStyle name="Input 21 2 8" xfId="20747"/>
    <cellStyle name="Input 21 2 8 2" xfId="20748"/>
    <cellStyle name="Input 21 2 8 3" xfId="20749"/>
    <cellStyle name="Input 21 2 9" xfId="20750"/>
    <cellStyle name="Input 21 2 9 2" xfId="20751"/>
    <cellStyle name="Input 21 2 9 3" xfId="20752"/>
    <cellStyle name="Input 21 3" xfId="20753"/>
    <cellStyle name="Input 21 3 2" xfId="20754"/>
    <cellStyle name="Input 21 3 3" xfId="20755"/>
    <cellStyle name="Input 21 4" xfId="20756"/>
    <cellStyle name="Input 21 4 2" xfId="20757"/>
    <cellStyle name="Input 21 4 3" xfId="20758"/>
    <cellStyle name="Input 21 5" xfId="20759"/>
    <cellStyle name="Input 21 5 2" xfId="20760"/>
    <cellStyle name="Input 21 5 3" xfId="20761"/>
    <cellStyle name="Input 21 6" xfId="20762"/>
    <cellStyle name="Input 21 6 2" xfId="20763"/>
    <cellStyle name="Input 21 6 3" xfId="20764"/>
    <cellStyle name="Input 21 7" xfId="20765"/>
    <cellStyle name="Input 21 7 2" xfId="20766"/>
    <cellStyle name="Input 21 7 3" xfId="20767"/>
    <cellStyle name="Input 21 8" xfId="20768"/>
    <cellStyle name="Input 21 8 2" xfId="20769"/>
    <cellStyle name="Input 21 8 3" xfId="20770"/>
    <cellStyle name="Input 21 9" xfId="20771"/>
    <cellStyle name="Input 21 9 2" xfId="20772"/>
    <cellStyle name="Input 21 9 3" xfId="20773"/>
    <cellStyle name="Input 22" xfId="20774"/>
    <cellStyle name="Input 22 10" xfId="20775"/>
    <cellStyle name="Input 22 10 2" xfId="20776"/>
    <cellStyle name="Input 22 10 3" xfId="20777"/>
    <cellStyle name="Input 22 11" xfId="20778"/>
    <cellStyle name="Input 22 12" xfId="20779"/>
    <cellStyle name="Input 22 2" xfId="20780"/>
    <cellStyle name="Input 22 2 10" xfId="20781"/>
    <cellStyle name="Input 22 2 11" xfId="20782"/>
    <cellStyle name="Input 22 2 2" xfId="20783"/>
    <cellStyle name="Input 22 2 2 2" xfId="20784"/>
    <cellStyle name="Input 22 2 2 3" xfId="20785"/>
    <cellStyle name="Input 22 2 3" xfId="20786"/>
    <cellStyle name="Input 22 2 3 2" xfId="20787"/>
    <cellStyle name="Input 22 2 3 3" xfId="20788"/>
    <cellStyle name="Input 22 2 4" xfId="20789"/>
    <cellStyle name="Input 22 2 4 2" xfId="20790"/>
    <cellStyle name="Input 22 2 4 3" xfId="20791"/>
    <cellStyle name="Input 22 2 5" xfId="20792"/>
    <cellStyle name="Input 22 2 5 2" xfId="20793"/>
    <cellStyle name="Input 22 2 5 3" xfId="20794"/>
    <cellStyle name="Input 22 2 6" xfId="20795"/>
    <cellStyle name="Input 22 2 6 2" xfId="20796"/>
    <cellStyle name="Input 22 2 6 3" xfId="20797"/>
    <cellStyle name="Input 22 2 7" xfId="20798"/>
    <cellStyle name="Input 22 2 7 2" xfId="20799"/>
    <cellStyle name="Input 22 2 7 3" xfId="20800"/>
    <cellStyle name="Input 22 2 8" xfId="20801"/>
    <cellStyle name="Input 22 2 8 2" xfId="20802"/>
    <cellStyle name="Input 22 2 8 3" xfId="20803"/>
    <cellStyle name="Input 22 2 9" xfId="20804"/>
    <cellStyle name="Input 22 2 9 2" xfId="20805"/>
    <cellStyle name="Input 22 2 9 3" xfId="20806"/>
    <cellStyle name="Input 22 3" xfId="20807"/>
    <cellStyle name="Input 22 3 2" xfId="20808"/>
    <cellStyle name="Input 22 3 3" xfId="20809"/>
    <cellStyle name="Input 22 4" xfId="20810"/>
    <cellStyle name="Input 22 4 2" xfId="20811"/>
    <cellStyle name="Input 22 4 3" xfId="20812"/>
    <cellStyle name="Input 22 5" xfId="20813"/>
    <cellStyle name="Input 22 5 2" xfId="20814"/>
    <cellStyle name="Input 22 5 3" xfId="20815"/>
    <cellStyle name="Input 22 6" xfId="20816"/>
    <cellStyle name="Input 22 6 2" xfId="20817"/>
    <cellStyle name="Input 22 6 3" xfId="20818"/>
    <cellStyle name="Input 22 7" xfId="20819"/>
    <cellStyle name="Input 22 7 2" xfId="20820"/>
    <cellStyle name="Input 22 7 3" xfId="20821"/>
    <cellStyle name="Input 22 8" xfId="20822"/>
    <cellStyle name="Input 22 8 2" xfId="20823"/>
    <cellStyle name="Input 22 8 3" xfId="20824"/>
    <cellStyle name="Input 22 9" xfId="20825"/>
    <cellStyle name="Input 22 9 2" xfId="20826"/>
    <cellStyle name="Input 22 9 3" xfId="20827"/>
    <cellStyle name="Input 23" xfId="20828"/>
    <cellStyle name="Input 23 10" xfId="20829"/>
    <cellStyle name="Input 23 10 2" xfId="20830"/>
    <cellStyle name="Input 23 10 3" xfId="20831"/>
    <cellStyle name="Input 23 11" xfId="20832"/>
    <cellStyle name="Input 23 12" xfId="20833"/>
    <cellStyle name="Input 23 2" xfId="20834"/>
    <cellStyle name="Input 23 2 10" xfId="20835"/>
    <cellStyle name="Input 23 2 11" xfId="20836"/>
    <cellStyle name="Input 23 2 2" xfId="20837"/>
    <cellStyle name="Input 23 2 2 2" xfId="20838"/>
    <cellStyle name="Input 23 2 2 3" xfId="20839"/>
    <cellStyle name="Input 23 2 3" xfId="20840"/>
    <cellStyle name="Input 23 2 3 2" xfId="20841"/>
    <cellStyle name="Input 23 2 3 3" xfId="20842"/>
    <cellStyle name="Input 23 2 4" xfId="20843"/>
    <cellStyle name="Input 23 2 4 2" xfId="20844"/>
    <cellStyle name="Input 23 2 4 3" xfId="20845"/>
    <cellStyle name="Input 23 2 5" xfId="20846"/>
    <cellStyle name="Input 23 2 5 2" xfId="20847"/>
    <cellStyle name="Input 23 2 5 3" xfId="20848"/>
    <cellStyle name="Input 23 2 6" xfId="20849"/>
    <cellStyle name="Input 23 2 6 2" xfId="20850"/>
    <cellStyle name="Input 23 2 6 3" xfId="20851"/>
    <cellStyle name="Input 23 2 7" xfId="20852"/>
    <cellStyle name="Input 23 2 7 2" xfId="20853"/>
    <cellStyle name="Input 23 2 7 3" xfId="20854"/>
    <cellStyle name="Input 23 2 8" xfId="20855"/>
    <cellStyle name="Input 23 2 8 2" xfId="20856"/>
    <cellStyle name="Input 23 2 8 3" xfId="20857"/>
    <cellStyle name="Input 23 2 9" xfId="20858"/>
    <cellStyle name="Input 23 2 9 2" xfId="20859"/>
    <cellStyle name="Input 23 2 9 3" xfId="20860"/>
    <cellStyle name="Input 23 3" xfId="20861"/>
    <cellStyle name="Input 23 3 2" xfId="20862"/>
    <cellStyle name="Input 23 3 3" xfId="20863"/>
    <cellStyle name="Input 23 4" xfId="20864"/>
    <cellStyle name="Input 23 4 2" xfId="20865"/>
    <cellStyle name="Input 23 4 3" xfId="20866"/>
    <cellStyle name="Input 23 5" xfId="20867"/>
    <cellStyle name="Input 23 5 2" xfId="20868"/>
    <cellStyle name="Input 23 5 3" xfId="20869"/>
    <cellStyle name="Input 23 6" xfId="20870"/>
    <cellStyle name="Input 23 6 2" xfId="20871"/>
    <cellStyle name="Input 23 6 3" xfId="20872"/>
    <cellStyle name="Input 23 7" xfId="20873"/>
    <cellStyle name="Input 23 7 2" xfId="20874"/>
    <cellStyle name="Input 23 7 3" xfId="20875"/>
    <cellStyle name="Input 23 8" xfId="20876"/>
    <cellStyle name="Input 23 8 2" xfId="20877"/>
    <cellStyle name="Input 23 8 3" xfId="20878"/>
    <cellStyle name="Input 23 9" xfId="20879"/>
    <cellStyle name="Input 23 9 2" xfId="20880"/>
    <cellStyle name="Input 23 9 3" xfId="20881"/>
    <cellStyle name="Input 24" xfId="20882"/>
    <cellStyle name="Input 24 10" xfId="20883"/>
    <cellStyle name="Input 24 10 2" xfId="20884"/>
    <cellStyle name="Input 24 10 3" xfId="20885"/>
    <cellStyle name="Input 24 11" xfId="20886"/>
    <cellStyle name="Input 24 12" xfId="20887"/>
    <cellStyle name="Input 24 2" xfId="20888"/>
    <cellStyle name="Input 24 2 10" xfId="20889"/>
    <cellStyle name="Input 24 2 11" xfId="20890"/>
    <cellStyle name="Input 24 2 2" xfId="20891"/>
    <cellStyle name="Input 24 2 2 2" xfId="20892"/>
    <cellStyle name="Input 24 2 2 3" xfId="20893"/>
    <cellStyle name="Input 24 2 3" xfId="20894"/>
    <cellStyle name="Input 24 2 3 2" xfId="20895"/>
    <cellStyle name="Input 24 2 3 3" xfId="20896"/>
    <cellStyle name="Input 24 2 4" xfId="20897"/>
    <cellStyle name="Input 24 2 4 2" xfId="20898"/>
    <cellStyle name="Input 24 2 4 3" xfId="20899"/>
    <cellStyle name="Input 24 2 5" xfId="20900"/>
    <cellStyle name="Input 24 2 5 2" xfId="20901"/>
    <cellStyle name="Input 24 2 5 3" xfId="20902"/>
    <cellStyle name="Input 24 2 6" xfId="20903"/>
    <cellStyle name="Input 24 2 6 2" xfId="20904"/>
    <cellStyle name="Input 24 2 6 3" xfId="20905"/>
    <cellStyle name="Input 24 2 7" xfId="20906"/>
    <cellStyle name="Input 24 2 7 2" xfId="20907"/>
    <cellStyle name="Input 24 2 7 3" xfId="20908"/>
    <cellStyle name="Input 24 2 8" xfId="20909"/>
    <cellStyle name="Input 24 2 8 2" xfId="20910"/>
    <cellStyle name="Input 24 2 8 3" xfId="20911"/>
    <cellStyle name="Input 24 2 9" xfId="20912"/>
    <cellStyle name="Input 24 2 9 2" xfId="20913"/>
    <cellStyle name="Input 24 2 9 3" xfId="20914"/>
    <cellStyle name="Input 24 3" xfId="20915"/>
    <cellStyle name="Input 24 3 2" xfId="20916"/>
    <cellStyle name="Input 24 3 3" xfId="20917"/>
    <cellStyle name="Input 24 4" xfId="20918"/>
    <cellStyle name="Input 24 4 2" xfId="20919"/>
    <cellStyle name="Input 24 4 3" xfId="20920"/>
    <cellStyle name="Input 24 5" xfId="20921"/>
    <cellStyle name="Input 24 5 2" xfId="20922"/>
    <cellStyle name="Input 24 5 3" xfId="20923"/>
    <cellStyle name="Input 24 6" xfId="20924"/>
    <cellStyle name="Input 24 6 2" xfId="20925"/>
    <cellStyle name="Input 24 6 3" xfId="20926"/>
    <cellStyle name="Input 24 7" xfId="20927"/>
    <cellStyle name="Input 24 7 2" xfId="20928"/>
    <cellStyle name="Input 24 7 3" xfId="20929"/>
    <cellStyle name="Input 24 8" xfId="20930"/>
    <cellStyle name="Input 24 8 2" xfId="20931"/>
    <cellStyle name="Input 24 8 3" xfId="20932"/>
    <cellStyle name="Input 24 9" xfId="20933"/>
    <cellStyle name="Input 24 9 2" xfId="20934"/>
    <cellStyle name="Input 24 9 3" xfId="20935"/>
    <cellStyle name="Input 25" xfId="20936"/>
    <cellStyle name="Input 25 10" xfId="20937"/>
    <cellStyle name="Input 25 10 2" xfId="20938"/>
    <cellStyle name="Input 25 10 3" xfId="20939"/>
    <cellStyle name="Input 25 11" xfId="20940"/>
    <cellStyle name="Input 25 12" xfId="20941"/>
    <cellStyle name="Input 25 2" xfId="20942"/>
    <cellStyle name="Input 25 2 10" xfId="20943"/>
    <cellStyle name="Input 25 2 11" xfId="20944"/>
    <cellStyle name="Input 25 2 2" xfId="20945"/>
    <cellStyle name="Input 25 2 2 2" xfId="20946"/>
    <cellStyle name="Input 25 2 2 3" xfId="20947"/>
    <cellStyle name="Input 25 2 3" xfId="20948"/>
    <cellStyle name="Input 25 2 3 2" xfId="20949"/>
    <cellStyle name="Input 25 2 3 3" xfId="20950"/>
    <cellStyle name="Input 25 2 4" xfId="20951"/>
    <cellStyle name="Input 25 2 4 2" xfId="20952"/>
    <cellStyle name="Input 25 2 4 3" xfId="20953"/>
    <cellStyle name="Input 25 2 5" xfId="20954"/>
    <cellStyle name="Input 25 2 5 2" xfId="20955"/>
    <cellStyle name="Input 25 2 5 3" xfId="20956"/>
    <cellStyle name="Input 25 2 6" xfId="20957"/>
    <cellStyle name="Input 25 2 6 2" xfId="20958"/>
    <cellStyle name="Input 25 2 6 3" xfId="20959"/>
    <cellStyle name="Input 25 2 7" xfId="20960"/>
    <cellStyle name="Input 25 2 7 2" xfId="20961"/>
    <cellStyle name="Input 25 2 7 3" xfId="20962"/>
    <cellStyle name="Input 25 2 8" xfId="20963"/>
    <cellStyle name="Input 25 2 8 2" xfId="20964"/>
    <cellStyle name="Input 25 2 8 3" xfId="20965"/>
    <cellStyle name="Input 25 2 9" xfId="20966"/>
    <cellStyle name="Input 25 2 9 2" xfId="20967"/>
    <cellStyle name="Input 25 2 9 3" xfId="20968"/>
    <cellStyle name="Input 25 3" xfId="20969"/>
    <cellStyle name="Input 25 3 2" xfId="20970"/>
    <cellStyle name="Input 25 3 3" xfId="20971"/>
    <cellStyle name="Input 25 4" xfId="20972"/>
    <cellStyle name="Input 25 4 2" xfId="20973"/>
    <cellStyle name="Input 25 4 3" xfId="20974"/>
    <cellStyle name="Input 25 5" xfId="20975"/>
    <cellStyle name="Input 25 5 2" xfId="20976"/>
    <cellStyle name="Input 25 5 3" xfId="20977"/>
    <cellStyle name="Input 25 6" xfId="20978"/>
    <cellStyle name="Input 25 6 2" xfId="20979"/>
    <cellStyle name="Input 25 6 3" xfId="20980"/>
    <cellStyle name="Input 25 7" xfId="20981"/>
    <cellStyle name="Input 25 7 2" xfId="20982"/>
    <cellStyle name="Input 25 7 3" xfId="20983"/>
    <cellStyle name="Input 25 8" xfId="20984"/>
    <cellStyle name="Input 25 8 2" xfId="20985"/>
    <cellStyle name="Input 25 8 3" xfId="20986"/>
    <cellStyle name="Input 25 9" xfId="20987"/>
    <cellStyle name="Input 25 9 2" xfId="20988"/>
    <cellStyle name="Input 25 9 3" xfId="20989"/>
    <cellStyle name="Input 26" xfId="20990"/>
    <cellStyle name="Input 26 10" xfId="20991"/>
    <cellStyle name="Input 26 10 2" xfId="20992"/>
    <cellStyle name="Input 26 10 3" xfId="20993"/>
    <cellStyle name="Input 26 11" xfId="20994"/>
    <cellStyle name="Input 26 12" xfId="20995"/>
    <cellStyle name="Input 26 2" xfId="20996"/>
    <cellStyle name="Input 26 2 10" xfId="20997"/>
    <cellStyle name="Input 26 2 11" xfId="20998"/>
    <cellStyle name="Input 26 2 2" xfId="20999"/>
    <cellStyle name="Input 26 2 2 2" xfId="21000"/>
    <cellStyle name="Input 26 2 2 3" xfId="21001"/>
    <cellStyle name="Input 26 2 3" xfId="21002"/>
    <cellStyle name="Input 26 2 3 2" xfId="21003"/>
    <cellStyle name="Input 26 2 3 3" xfId="21004"/>
    <cellStyle name="Input 26 2 4" xfId="21005"/>
    <cellStyle name="Input 26 2 4 2" xfId="21006"/>
    <cellStyle name="Input 26 2 4 3" xfId="21007"/>
    <cellStyle name="Input 26 2 5" xfId="21008"/>
    <cellStyle name="Input 26 2 5 2" xfId="21009"/>
    <cellStyle name="Input 26 2 5 3" xfId="21010"/>
    <cellStyle name="Input 26 2 6" xfId="21011"/>
    <cellStyle name="Input 26 2 6 2" xfId="21012"/>
    <cellStyle name="Input 26 2 6 3" xfId="21013"/>
    <cellStyle name="Input 26 2 7" xfId="21014"/>
    <cellStyle name="Input 26 2 7 2" xfId="21015"/>
    <cellStyle name="Input 26 2 7 3" xfId="21016"/>
    <cellStyle name="Input 26 2 8" xfId="21017"/>
    <cellStyle name="Input 26 2 8 2" xfId="21018"/>
    <cellStyle name="Input 26 2 8 3" xfId="21019"/>
    <cellStyle name="Input 26 2 9" xfId="21020"/>
    <cellStyle name="Input 26 2 9 2" xfId="21021"/>
    <cellStyle name="Input 26 2 9 3" xfId="21022"/>
    <cellStyle name="Input 26 3" xfId="21023"/>
    <cellStyle name="Input 26 3 2" xfId="21024"/>
    <cellStyle name="Input 26 3 3" xfId="21025"/>
    <cellStyle name="Input 26 4" xfId="21026"/>
    <cellStyle name="Input 26 4 2" xfId="21027"/>
    <cellStyle name="Input 26 4 3" xfId="21028"/>
    <cellStyle name="Input 26 5" xfId="21029"/>
    <cellStyle name="Input 26 5 2" xfId="21030"/>
    <cellStyle name="Input 26 5 3" xfId="21031"/>
    <cellStyle name="Input 26 6" xfId="21032"/>
    <cellStyle name="Input 26 6 2" xfId="21033"/>
    <cellStyle name="Input 26 6 3" xfId="21034"/>
    <cellStyle name="Input 26 7" xfId="21035"/>
    <cellStyle name="Input 26 7 2" xfId="21036"/>
    <cellStyle name="Input 26 7 3" xfId="21037"/>
    <cellStyle name="Input 26 8" xfId="21038"/>
    <cellStyle name="Input 26 8 2" xfId="21039"/>
    <cellStyle name="Input 26 8 3" xfId="21040"/>
    <cellStyle name="Input 26 9" xfId="21041"/>
    <cellStyle name="Input 26 9 2" xfId="21042"/>
    <cellStyle name="Input 26 9 3" xfId="21043"/>
    <cellStyle name="Input 27" xfId="21044"/>
    <cellStyle name="Input 27 10" xfId="21045"/>
    <cellStyle name="Input 27 10 2" xfId="21046"/>
    <cellStyle name="Input 27 10 3" xfId="21047"/>
    <cellStyle name="Input 27 11" xfId="21048"/>
    <cellStyle name="Input 27 12" xfId="21049"/>
    <cellStyle name="Input 27 2" xfId="21050"/>
    <cellStyle name="Input 27 2 10" xfId="21051"/>
    <cellStyle name="Input 27 2 11" xfId="21052"/>
    <cellStyle name="Input 27 2 2" xfId="21053"/>
    <cellStyle name="Input 27 2 2 2" xfId="21054"/>
    <cellStyle name="Input 27 2 2 3" xfId="21055"/>
    <cellStyle name="Input 27 2 3" xfId="21056"/>
    <cellStyle name="Input 27 2 3 2" xfId="21057"/>
    <cellStyle name="Input 27 2 3 3" xfId="21058"/>
    <cellStyle name="Input 27 2 4" xfId="21059"/>
    <cellStyle name="Input 27 2 4 2" xfId="21060"/>
    <cellStyle name="Input 27 2 4 3" xfId="21061"/>
    <cellStyle name="Input 27 2 5" xfId="21062"/>
    <cellStyle name="Input 27 2 5 2" xfId="21063"/>
    <cellStyle name="Input 27 2 5 3" xfId="21064"/>
    <cellStyle name="Input 27 2 6" xfId="21065"/>
    <cellStyle name="Input 27 2 6 2" xfId="21066"/>
    <cellStyle name="Input 27 2 6 3" xfId="21067"/>
    <cellStyle name="Input 27 2 7" xfId="21068"/>
    <cellStyle name="Input 27 2 7 2" xfId="21069"/>
    <cellStyle name="Input 27 2 7 3" xfId="21070"/>
    <cellStyle name="Input 27 2 8" xfId="21071"/>
    <cellStyle name="Input 27 2 8 2" xfId="21072"/>
    <cellStyle name="Input 27 2 8 3" xfId="21073"/>
    <cellStyle name="Input 27 2 9" xfId="21074"/>
    <cellStyle name="Input 27 2 9 2" xfId="21075"/>
    <cellStyle name="Input 27 2 9 3" xfId="21076"/>
    <cellStyle name="Input 27 3" xfId="21077"/>
    <cellStyle name="Input 27 3 2" xfId="21078"/>
    <cellStyle name="Input 27 3 3" xfId="21079"/>
    <cellStyle name="Input 27 4" xfId="21080"/>
    <cellStyle name="Input 27 4 2" xfId="21081"/>
    <cellStyle name="Input 27 4 3" xfId="21082"/>
    <cellStyle name="Input 27 5" xfId="21083"/>
    <cellStyle name="Input 27 5 2" xfId="21084"/>
    <cellStyle name="Input 27 5 3" xfId="21085"/>
    <cellStyle name="Input 27 6" xfId="21086"/>
    <cellStyle name="Input 27 6 2" xfId="21087"/>
    <cellStyle name="Input 27 6 3" xfId="21088"/>
    <cellStyle name="Input 27 7" xfId="21089"/>
    <cellStyle name="Input 27 7 2" xfId="21090"/>
    <cellStyle name="Input 27 7 3" xfId="21091"/>
    <cellStyle name="Input 27 8" xfId="21092"/>
    <cellStyle name="Input 27 8 2" xfId="21093"/>
    <cellStyle name="Input 27 8 3" xfId="21094"/>
    <cellStyle name="Input 27 9" xfId="21095"/>
    <cellStyle name="Input 27 9 2" xfId="21096"/>
    <cellStyle name="Input 27 9 3" xfId="21097"/>
    <cellStyle name="Input 28" xfId="21098"/>
    <cellStyle name="Input 28 10" xfId="21099"/>
    <cellStyle name="Input 28 10 2" xfId="21100"/>
    <cellStyle name="Input 28 10 3" xfId="21101"/>
    <cellStyle name="Input 28 11" xfId="21102"/>
    <cellStyle name="Input 28 12" xfId="21103"/>
    <cellStyle name="Input 28 2" xfId="21104"/>
    <cellStyle name="Input 28 2 10" xfId="21105"/>
    <cellStyle name="Input 28 2 11" xfId="21106"/>
    <cellStyle name="Input 28 2 2" xfId="21107"/>
    <cellStyle name="Input 28 2 2 2" xfId="21108"/>
    <cellStyle name="Input 28 2 2 3" xfId="21109"/>
    <cellStyle name="Input 28 2 3" xfId="21110"/>
    <cellStyle name="Input 28 2 3 2" xfId="21111"/>
    <cellStyle name="Input 28 2 3 3" xfId="21112"/>
    <cellStyle name="Input 28 2 4" xfId="21113"/>
    <cellStyle name="Input 28 2 4 2" xfId="21114"/>
    <cellStyle name="Input 28 2 4 3" xfId="21115"/>
    <cellStyle name="Input 28 2 5" xfId="21116"/>
    <cellStyle name="Input 28 2 5 2" xfId="21117"/>
    <cellStyle name="Input 28 2 5 3" xfId="21118"/>
    <cellStyle name="Input 28 2 6" xfId="21119"/>
    <cellStyle name="Input 28 2 6 2" xfId="21120"/>
    <cellStyle name="Input 28 2 6 3" xfId="21121"/>
    <cellStyle name="Input 28 2 7" xfId="21122"/>
    <cellStyle name="Input 28 2 7 2" xfId="21123"/>
    <cellStyle name="Input 28 2 7 3" xfId="21124"/>
    <cellStyle name="Input 28 2 8" xfId="21125"/>
    <cellStyle name="Input 28 2 8 2" xfId="21126"/>
    <cellStyle name="Input 28 2 8 3" xfId="21127"/>
    <cellStyle name="Input 28 2 9" xfId="21128"/>
    <cellStyle name="Input 28 2 9 2" xfId="21129"/>
    <cellStyle name="Input 28 2 9 3" xfId="21130"/>
    <cellStyle name="Input 28 3" xfId="21131"/>
    <cellStyle name="Input 28 3 2" xfId="21132"/>
    <cellStyle name="Input 28 3 3" xfId="21133"/>
    <cellStyle name="Input 28 4" xfId="21134"/>
    <cellStyle name="Input 28 4 2" xfId="21135"/>
    <cellStyle name="Input 28 4 3" xfId="21136"/>
    <cellStyle name="Input 28 5" xfId="21137"/>
    <cellStyle name="Input 28 5 2" xfId="21138"/>
    <cellStyle name="Input 28 5 3" xfId="21139"/>
    <cellStyle name="Input 28 6" xfId="21140"/>
    <cellStyle name="Input 28 6 2" xfId="21141"/>
    <cellStyle name="Input 28 6 3" xfId="21142"/>
    <cellStyle name="Input 28 7" xfId="21143"/>
    <cellStyle name="Input 28 7 2" xfId="21144"/>
    <cellStyle name="Input 28 7 3" xfId="21145"/>
    <cellStyle name="Input 28 8" xfId="21146"/>
    <cellStyle name="Input 28 8 2" xfId="21147"/>
    <cellStyle name="Input 28 8 3" xfId="21148"/>
    <cellStyle name="Input 28 9" xfId="21149"/>
    <cellStyle name="Input 28 9 2" xfId="21150"/>
    <cellStyle name="Input 28 9 3" xfId="21151"/>
    <cellStyle name="Input 29" xfId="21152"/>
    <cellStyle name="Input 29 10" xfId="21153"/>
    <cellStyle name="Input 29 10 2" xfId="21154"/>
    <cellStyle name="Input 29 10 3" xfId="21155"/>
    <cellStyle name="Input 29 11" xfId="21156"/>
    <cellStyle name="Input 29 12" xfId="21157"/>
    <cellStyle name="Input 29 2" xfId="21158"/>
    <cellStyle name="Input 29 2 10" xfId="21159"/>
    <cellStyle name="Input 29 2 11" xfId="21160"/>
    <cellStyle name="Input 29 2 2" xfId="21161"/>
    <cellStyle name="Input 29 2 2 2" xfId="21162"/>
    <cellStyle name="Input 29 2 2 3" xfId="21163"/>
    <cellStyle name="Input 29 2 3" xfId="21164"/>
    <cellStyle name="Input 29 2 3 2" xfId="21165"/>
    <cellStyle name="Input 29 2 3 3" xfId="21166"/>
    <cellStyle name="Input 29 2 4" xfId="21167"/>
    <cellStyle name="Input 29 2 4 2" xfId="21168"/>
    <cellStyle name="Input 29 2 4 3" xfId="21169"/>
    <cellStyle name="Input 29 2 5" xfId="21170"/>
    <cellStyle name="Input 29 2 5 2" xfId="21171"/>
    <cellStyle name="Input 29 2 5 3" xfId="21172"/>
    <cellStyle name="Input 29 2 6" xfId="21173"/>
    <cellStyle name="Input 29 2 6 2" xfId="21174"/>
    <cellStyle name="Input 29 2 6 3" xfId="21175"/>
    <cellStyle name="Input 29 2 7" xfId="21176"/>
    <cellStyle name="Input 29 2 7 2" xfId="21177"/>
    <cellStyle name="Input 29 2 7 3" xfId="21178"/>
    <cellStyle name="Input 29 2 8" xfId="21179"/>
    <cellStyle name="Input 29 2 8 2" xfId="21180"/>
    <cellStyle name="Input 29 2 8 3" xfId="21181"/>
    <cellStyle name="Input 29 2 9" xfId="21182"/>
    <cellStyle name="Input 29 2 9 2" xfId="21183"/>
    <cellStyle name="Input 29 2 9 3" xfId="21184"/>
    <cellStyle name="Input 29 3" xfId="21185"/>
    <cellStyle name="Input 29 3 2" xfId="21186"/>
    <cellStyle name="Input 29 3 3" xfId="21187"/>
    <cellStyle name="Input 29 4" xfId="21188"/>
    <cellStyle name="Input 29 4 2" xfId="21189"/>
    <cellStyle name="Input 29 4 3" xfId="21190"/>
    <cellStyle name="Input 29 5" xfId="21191"/>
    <cellStyle name="Input 29 5 2" xfId="21192"/>
    <cellStyle name="Input 29 5 3" xfId="21193"/>
    <cellStyle name="Input 29 6" xfId="21194"/>
    <cellStyle name="Input 29 6 2" xfId="21195"/>
    <cellStyle name="Input 29 6 3" xfId="21196"/>
    <cellStyle name="Input 29 7" xfId="21197"/>
    <cellStyle name="Input 29 7 2" xfId="21198"/>
    <cellStyle name="Input 29 7 3" xfId="21199"/>
    <cellStyle name="Input 29 8" xfId="21200"/>
    <cellStyle name="Input 29 8 2" xfId="21201"/>
    <cellStyle name="Input 29 8 3" xfId="21202"/>
    <cellStyle name="Input 29 9" xfId="21203"/>
    <cellStyle name="Input 29 9 2" xfId="21204"/>
    <cellStyle name="Input 29 9 3" xfId="21205"/>
    <cellStyle name="Input 3" xfId="5297"/>
    <cellStyle name="Input 3 10" xfId="21206"/>
    <cellStyle name="Input 3 10 2" xfId="21207"/>
    <cellStyle name="Input 3 10 3" xfId="21208"/>
    <cellStyle name="Input 3 11" xfId="21209"/>
    <cellStyle name="Input 3 11 2" xfId="21210"/>
    <cellStyle name="Input 3 11 3" xfId="21211"/>
    <cellStyle name="Input 3 12" xfId="21212"/>
    <cellStyle name="Input 3 12 2" xfId="21213"/>
    <cellStyle name="Input 3 12 3" xfId="21214"/>
    <cellStyle name="Input 3 13" xfId="21215"/>
    <cellStyle name="Input 3 13 2" xfId="21216"/>
    <cellStyle name="Input 3 13 3" xfId="21217"/>
    <cellStyle name="Input 3 14" xfId="21218"/>
    <cellStyle name="Input 3 15" xfId="21219"/>
    <cellStyle name="Input 3 16" xfId="21220"/>
    <cellStyle name="Input 3 2" xfId="5298"/>
    <cellStyle name="Input 3 2 10" xfId="21221"/>
    <cellStyle name="Input 3 2 10 2" xfId="21222"/>
    <cellStyle name="Input 3 2 10 3" xfId="21223"/>
    <cellStyle name="Input 3 2 11" xfId="21224"/>
    <cellStyle name="Input 3 2 11 2" xfId="21225"/>
    <cellStyle name="Input 3 2 11 3" xfId="21226"/>
    <cellStyle name="Input 3 2 12" xfId="21227"/>
    <cellStyle name="Input 3 2 13" xfId="21228"/>
    <cellStyle name="Input 3 2 14" xfId="21229"/>
    <cellStyle name="Input 3 2 2" xfId="21230"/>
    <cellStyle name="Input 3 2 2 10" xfId="21231"/>
    <cellStyle name="Input 3 2 2 10 2" xfId="21232"/>
    <cellStyle name="Input 3 2 2 10 3" xfId="21233"/>
    <cellStyle name="Input 3 2 2 11" xfId="21234"/>
    <cellStyle name="Input 3 2 2 12" xfId="21235"/>
    <cellStyle name="Input 3 2 2 13" xfId="21236"/>
    <cellStyle name="Input 3 2 2 2" xfId="21237"/>
    <cellStyle name="Input 3 2 2 2 2" xfId="21238"/>
    <cellStyle name="Input 3 2 2 2 2 2" xfId="21239"/>
    <cellStyle name="Input 3 2 2 2 2 3" xfId="21240"/>
    <cellStyle name="Input 3 2 2 2 3" xfId="21241"/>
    <cellStyle name="Input 3 2 2 2 4" xfId="21242"/>
    <cellStyle name="Input 3 2 2 3" xfId="21243"/>
    <cellStyle name="Input 3 2 2 3 2" xfId="21244"/>
    <cellStyle name="Input 3 2 2 3 2 2" xfId="21245"/>
    <cellStyle name="Input 3 2 2 3 2 3" xfId="21246"/>
    <cellStyle name="Input 3 2 2 3 3" xfId="21247"/>
    <cellStyle name="Input 3 2 2 3 4" xfId="21248"/>
    <cellStyle name="Input 3 2 2 4" xfId="21249"/>
    <cellStyle name="Input 3 2 2 4 2" xfId="21250"/>
    <cellStyle name="Input 3 2 2 4 2 2" xfId="21251"/>
    <cellStyle name="Input 3 2 2 4 2 3" xfId="21252"/>
    <cellStyle name="Input 3 2 2 4 3" xfId="21253"/>
    <cellStyle name="Input 3 2 2 4 4" xfId="21254"/>
    <cellStyle name="Input 3 2 2 5" xfId="21255"/>
    <cellStyle name="Input 3 2 2 5 2" xfId="21256"/>
    <cellStyle name="Input 3 2 2 5 3" xfId="21257"/>
    <cellStyle name="Input 3 2 2 6" xfId="21258"/>
    <cellStyle name="Input 3 2 2 6 2" xfId="21259"/>
    <cellStyle name="Input 3 2 2 6 3" xfId="21260"/>
    <cellStyle name="Input 3 2 2 7" xfId="21261"/>
    <cellStyle name="Input 3 2 2 7 2" xfId="21262"/>
    <cellStyle name="Input 3 2 2 7 3" xfId="21263"/>
    <cellStyle name="Input 3 2 2 8" xfId="21264"/>
    <cellStyle name="Input 3 2 2 8 2" xfId="21265"/>
    <cellStyle name="Input 3 2 2 8 3" xfId="21266"/>
    <cellStyle name="Input 3 2 2 9" xfId="21267"/>
    <cellStyle name="Input 3 2 2 9 2" xfId="21268"/>
    <cellStyle name="Input 3 2 2 9 3" xfId="21269"/>
    <cellStyle name="Input 3 2 3" xfId="21270"/>
    <cellStyle name="Input 3 2 3 2" xfId="21271"/>
    <cellStyle name="Input 3 2 3 2 2" xfId="21272"/>
    <cellStyle name="Input 3 2 3 2 3" xfId="21273"/>
    <cellStyle name="Input 3 2 3 3" xfId="21274"/>
    <cellStyle name="Input 3 2 3 4" xfId="21275"/>
    <cellStyle name="Input 3 2 4" xfId="21276"/>
    <cellStyle name="Input 3 2 4 2" xfId="21277"/>
    <cellStyle name="Input 3 2 4 2 2" xfId="21278"/>
    <cellStyle name="Input 3 2 4 2 3" xfId="21279"/>
    <cellStyle name="Input 3 2 4 3" xfId="21280"/>
    <cellStyle name="Input 3 2 4 4" xfId="21281"/>
    <cellStyle name="Input 3 2 5" xfId="21282"/>
    <cellStyle name="Input 3 2 5 2" xfId="21283"/>
    <cellStyle name="Input 3 2 5 2 2" xfId="21284"/>
    <cellStyle name="Input 3 2 5 2 3" xfId="21285"/>
    <cellStyle name="Input 3 2 5 3" xfId="21286"/>
    <cellStyle name="Input 3 2 5 4" xfId="21287"/>
    <cellStyle name="Input 3 2 6" xfId="21288"/>
    <cellStyle name="Input 3 2 6 2" xfId="21289"/>
    <cellStyle name="Input 3 2 6 3" xfId="21290"/>
    <cellStyle name="Input 3 2 7" xfId="21291"/>
    <cellStyle name="Input 3 2 7 2" xfId="21292"/>
    <cellStyle name="Input 3 2 7 3" xfId="21293"/>
    <cellStyle name="Input 3 2 8" xfId="21294"/>
    <cellStyle name="Input 3 2 8 2" xfId="21295"/>
    <cellStyle name="Input 3 2 8 3" xfId="21296"/>
    <cellStyle name="Input 3 2 9" xfId="21297"/>
    <cellStyle name="Input 3 2 9 2" xfId="21298"/>
    <cellStyle name="Input 3 2 9 3" xfId="21299"/>
    <cellStyle name="Input 3 3" xfId="5299"/>
    <cellStyle name="Input 3 3 10" xfId="21300"/>
    <cellStyle name="Input 3 3 10 2" xfId="21301"/>
    <cellStyle name="Input 3 3 10 3" xfId="21302"/>
    <cellStyle name="Input 3 3 11" xfId="21303"/>
    <cellStyle name="Input 3 3 11 2" xfId="21304"/>
    <cellStyle name="Input 3 3 11 3" xfId="21305"/>
    <cellStyle name="Input 3 3 12" xfId="21306"/>
    <cellStyle name="Input 3 3 13" xfId="21307"/>
    <cellStyle name="Input 3 3 14" xfId="21308"/>
    <cellStyle name="Input 3 3 2" xfId="21309"/>
    <cellStyle name="Input 3 3 2 10" xfId="21310"/>
    <cellStyle name="Input 3 3 2 10 2" xfId="21311"/>
    <cellStyle name="Input 3 3 2 10 3" xfId="21312"/>
    <cellStyle name="Input 3 3 2 11" xfId="21313"/>
    <cellStyle name="Input 3 3 2 12" xfId="21314"/>
    <cellStyle name="Input 3 3 2 13" xfId="21315"/>
    <cellStyle name="Input 3 3 2 2" xfId="21316"/>
    <cellStyle name="Input 3 3 2 2 2" xfId="21317"/>
    <cellStyle name="Input 3 3 2 2 3" xfId="21318"/>
    <cellStyle name="Input 3 3 2 3" xfId="21319"/>
    <cellStyle name="Input 3 3 2 3 2" xfId="21320"/>
    <cellStyle name="Input 3 3 2 3 3" xfId="21321"/>
    <cellStyle name="Input 3 3 2 4" xfId="21322"/>
    <cellStyle name="Input 3 3 2 4 2" xfId="21323"/>
    <cellStyle name="Input 3 3 2 4 3" xfId="21324"/>
    <cellStyle name="Input 3 3 2 5" xfId="21325"/>
    <cellStyle name="Input 3 3 2 5 2" xfId="21326"/>
    <cellStyle name="Input 3 3 2 5 3" xfId="21327"/>
    <cellStyle name="Input 3 3 2 6" xfId="21328"/>
    <cellStyle name="Input 3 3 2 6 2" xfId="21329"/>
    <cellStyle name="Input 3 3 2 6 3" xfId="21330"/>
    <cellStyle name="Input 3 3 2 7" xfId="21331"/>
    <cellStyle name="Input 3 3 2 7 2" xfId="21332"/>
    <cellStyle name="Input 3 3 2 7 3" xfId="21333"/>
    <cellStyle name="Input 3 3 2 8" xfId="21334"/>
    <cellStyle name="Input 3 3 2 8 2" xfId="21335"/>
    <cellStyle name="Input 3 3 2 8 3" xfId="21336"/>
    <cellStyle name="Input 3 3 2 9" xfId="21337"/>
    <cellStyle name="Input 3 3 2 9 2" xfId="21338"/>
    <cellStyle name="Input 3 3 2 9 3" xfId="21339"/>
    <cellStyle name="Input 3 3 3" xfId="21340"/>
    <cellStyle name="Input 3 3 3 2" xfId="21341"/>
    <cellStyle name="Input 3 3 3 2 2" xfId="21342"/>
    <cellStyle name="Input 3 3 3 2 3" xfId="21343"/>
    <cellStyle name="Input 3 3 3 3" xfId="21344"/>
    <cellStyle name="Input 3 3 3 4" xfId="21345"/>
    <cellStyle name="Input 3 3 4" xfId="21346"/>
    <cellStyle name="Input 3 3 4 2" xfId="21347"/>
    <cellStyle name="Input 3 3 4 2 2" xfId="21348"/>
    <cellStyle name="Input 3 3 4 2 3" xfId="21349"/>
    <cellStyle name="Input 3 3 4 3" xfId="21350"/>
    <cellStyle name="Input 3 3 4 4" xfId="21351"/>
    <cellStyle name="Input 3 3 5" xfId="21352"/>
    <cellStyle name="Input 3 3 5 2" xfId="21353"/>
    <cellStyle name="Input 3 3 5 2 2" xfId="21354"/>
    <cellStyle name="Input 3 3 5 2 3" xfId="21355"/>
    <cellStyle name="Input 3 3 5 3" xfId="21356"/>
    <cellStyle name="Input 3 3 5 4" xfId="21357"/>
    <cellStyle name="Input 3 3 6" xfId="21358"/>
    <cellStyle name="Input 3 3 6 2" xfId="21359"/>
    <cellStyle name="Input 3 3 6 3" xfId="21360"/>
    <cellStyle name="Input 3 3 7" xfId="21361"/>
    <cellStyle name="Input 3 3 7 2" xfId="21362"/>
    <cellStyle name="Input 3 3 7 3" xfId="21363"/>
    <cellStyle name="Input 3 3 8" xfId="21364"/>
    <cellStyle name="Input 3 3 8 2" xfId="21365"/>
    <cellStyle name="Input 3 3 8 3" xfId="21366"/>
    <cellStyle name="Input 3 3 9" xfId="21367"/>
    <cellStyle name="Input 3 3 9 2" xfId="21368"/>
    <cellStyle name="Input 3 3 9 3" xfId="21369"/>
    <cellStyle name="Input 3 4" xfId="21370"/>
    <cellStyle name="Input 3 4 10" xfId="21371"/>
    <cellStyle name="Input 3 4 10 2" xfId="21372"/>
    <cellStyle name="Input 3 4 10 3" xfId="21373"/>
    <cellStyle name="Input 3 4 11" xfId="21374"/>
    <cellStyle name="Input 3 4 12" xfId="21375"/>
    <cellStyle name="Input 3 4 13" xfId="21376"/>
    <cellStyle name="Input 3 4 2" xfId="21377"/>
    <cellStyle name="Input 3 4 2 2" xfId="21378"/>
    <cellStyle name="Input 3 4 2 2 2" xfId="21379"/>
    <cellStyle name="Input 3 4 2 2 3" xfId="21380"/>
    <cellStyle name="Input 3 4 2 3" xfId="21381"/>
    <cellStyle name="Input 3 4 2 4" xfId="21382"/>
    <cellStyle name="Input 3 4 3" xfId="21383"/>
    <cellStyle name="Input 3 4 3 2" xfId="21384"/>
    <cellStyle name="Input 3 4 3 2 2" xfId="21385"/>
    <cellStyle name="Input 3 4 3 2 3" xfId="21386"/>
    <cellStyle name="Input 3 4 3 3" xfId="21387"/>
    <cellStyle name="Input 3 4 3 4" xfId="21388"/>
    <cellStyle name="Input 3 4 4" xfId="21389"/>
    <cellStyle name="Input 3 4 4 2" xfId="21390"/>
    <cellStyle name="Input 3 4 4 2 2" xfId="21391"/>
    <cellStyle name="Input 3 4 4 2 3" xfId="21392"/>
    <cellStyle name="Input 3 4 4 3" xfId="21393"/>
    <cellStyle name="Input 3 4 4 4" xfId="21394"/>
    <cellStyle name="Input 3 4 5" xfId="21395"/>
    <cellStyle name="Input 3 4 5 2" xfId="21396"/>
    <cellStyle name="Input 3 4 5 3" xfId="21397"/>
    <cellStyle name="Input 3 4 6" xfId="21398"/>
    <cellStyle name="Input 3 4 6 2" xfId="21399"/>
    <cellStyle name="Input 3 4 6 3" xfId="21400"/>
    <cellStyle name="Input 3 4 7" xfId="21401"/>
    <cellStyle name="Input 3 4 7 2" xfId="21402"/>
    <cellStyle name="Input 3 4 7 3" xfId="21403"/>
    <cellStyle name="Input 3 4 8" xfId="21404"/>
    <cellStyle name="Input 3 4 8 2" xfId="21405"/>
    <cellStyle name="Input 3 4 8 3" xfId="21406"/>
    <cellStyle name="Input 3 4 9" xfId="21407"/>
    <cellStyle name="Input 3 4 9 2" xfId="21408"/>
    <cellStyle name="Input 3 4 9 3" xfId="21409"/>
    <cellStyle name="Input 3 5" xfId="21410"/>
    <cellStyle name="Input 3 5 2" xfId="21411"/>
    <cellStyle name="Input 3 5 2 2" xfId="21412"/>
    <cellStyle name="Input 3 5 2 3" xfId="21413"/>
    <cellStyle name="Input 3 5 3" xfId="21414"/>
    <cellStyle name="Input 3 5 4" xfId="21415"/>
    <cellStyle name="Input 3 6" xfId="21416"/>
    <cellStyle name="Input 3 6 2" xfId="21417"/>
    <cellStyle name="Input 3 6 2 2" xfId="21418"/>
    <cellStyle name="Input 3 6 2 3" xfId="21419"/>
    <cellStyle name="Input 3 6 3" xfId="21420"/>
    <cellStyle name="Input 3 6 4" xfId="21421"/>
    <cellStyle name="Input 3 7" xfId="21422"/>
    <cellStyle name="Input 3 7 2" xfId="21423"/>
    <cellStyle name="Input 3 7 2 2" xfId="21424"/>
    <cellStyle name="Input 3 7 2 3" xfId="21425"/>
    <cellStyle name="Input 3 7 3" xfId="21426"/>
    <cellStyle name="Input 3 7 4" xfId="21427"/>
    <cellStyle name="Input 3 8" xfId="21428"/>
    <cellStyle name="Input 3 8 2" xfId="21429"/>
    <cellStyle name="Input 3 8 3" xfId="21430"/>
    <cellStyle name="Input 3 9" xfId="21431"/>
    <cellStyle name="Input 3 9 2" xfId="21432"/>
    <cellStyle name="Input 3 9 3" xfId="21433"/>
    <cellStyle name="Input 30" xfId="21434"/>
    <cellStyle name="Input 30 10" xfId="21435"/>
    <cellStyle name="Input 30 10 2" xfId="21436"/>
    <cellStyle name="Input 30 10 3" xfId="21437"/>
    <cellStyle name="Input 30 11" xfId="21438"/>
    <cellStyle name="Input 30 12" xfId="21439"/>
    <cellStyle name="Input 30 2" xfId="21440"/>
    <cellStyle name="Input 30 2 10" xfId="21441"/>
    <cellStyle name="Input 30 2 11" xfId="21442"/>
    <cellStyle name="Input 30 2 2" xfId="21443"/>
    <cellStyle name="Input 30 2 2 2" xfId="21444"/>
    <cellStyle name="Input 30 2 2 3" xfId="21445"/>
    <cellStyle name="Input 30 2 3" xfId="21446"/>
    <cellStyle name="Input 30 2 3 2" xfId="21447"/>
    <cellStyle name="Input 30 2 3 3" xfId="21448"/>
    <cellStyle name="Input 30 2 4" xfId="21449"/>
    <cellStyle name="Input 30 2 4 2" xfId="21450"/>
    <cellStyle name="Input 30 2 4 3" xfId="21451"/>
    <cellStyle name="Input 30 2 5" xfId="21452"/>
    <cellStyle name="Input 30 2 5 2" xfId="21453"/>
    <cellStyle name="Input 30 2 5 3" xfId="21454"/>
    <cellStyle name="Input 30 2 6" xfId="21455"/>
    <cellStyle name="Input 30 2 6 2" xfId="21456"/>
    <cellStyle name="Input 30 2 6 3" xfId="21457"/>
    <cellStyle name="Input 30 2 7" xfId="21458"/>
    <cellStyle name="Input 30 2 7 2" xfId="21459"/>
    <cellStyle name="Input 30 2 7 3" xfId="21460"/>
    <cellStyle name="Input 30 2 8" xfId="21461"/>
    <cellStyle name="Input 30 2 8 2" xfId="21462"/>
    <cellStyle name="Input 30 2 8 3" xfId="21463"/>
    <cellStyle name="Input 30 2 9" xfId="21464"/>
    <cellStyle name="Input 30 2 9 2" xfId="21465"/>
    <cellStyle name="Input 30 2 9 3" xfId="21466"/>
    <cellStyle name="Input 30 3" xfId="21467"/>
    <cellStyle name="Input 30 3 2" xfId="21468"/>
    <cellStyle name="Input 30 3 3" xfId="21469"/>
    <cellStyle name="Input 30 4" xfId="21470"/>
    <cellStyle name="Input 30 4 2" xfId="21471"/>
    <cellStyle name="Input 30 4 3" xfId="21472"/>
    <cellStyle name="Input 30 5" xfId="21473"/>
    <cellStyle name="Input 30 5 2" xfId="21474"/>
    <cellStyle name="Input 30 5 3" xfId="21475"/>
    <cellStyle name="Input 30 6" xfId="21476"/>
    <cellStyle name="Input 30 6 2" xfId="21477"/>
    <cellStyle name="Input 30 6 3" xfId="21478"/>
    <cellStyle name="Input 30 7" xfId="21479"/>
    <cellStyle name="Input 30 7 2" xfId="21480"/>
    <cellStyle name="Input 30 7 3" xfId="21481"/>
    <cellStyle name="Input 30 8" xfId="21482"/>
    <cellStyle name="Input 30 8 2" xfId="21483"/>
    <cellStyle name="Input 30 8 3" xfId="21484"/>
    <cellStyle name="Input 30 9" xfId="21485"/>
    <cellStyle name="Input 30 9 2" xfId="21486"/>
    <cellStyle name="Input 30 9 3" xfId="21487"/>
    <cellStyle name="Input 31" xfId="21488"/>
    <cellStyle name="Input 31 10" xfId="21489"/>
    <cellStyle name="Input 31 10 2" xfId="21490"/>
    <cellStyle name="Input 31 10 3" xfId="21491"/>
    <cellStyle name="Input 31 11" xfId="21492"/>
    <cellStyle name="Input 31 12" xfId="21493"/>
    <cellStyle name="Input 31 2" xfId="21494"/>
    <cellStyle name="Input 31 2 10" xfId="21495"/>
    <cellStyle name="Input 31 2 11" xfId="21496"/>
    <cellStyle name="Input 31 2 2" xfId="21497"/>
    <cellStyle name="Input 31 2 2 2" xfId="21498"/>
    <cellStyle name="Input 31 2 2 3" xfId="21499"/>
    <cellStyle name="Input 31 2 3" xfId="21500"/>
    <cellStyle name="Input 31 2 3 2" xfId="21501"/>
    <cellStyle name="Input 31 2 3 3" xfId="21502"/>
    <cellStyle name="Input 31 2 4" xfId="21503"/>
    <cellStyle name="Input 31 2 4 2" xfId="21504"/>
    <cellStyle name="Input 31 2 4 3" xfId="21505"/>
    <cellStyle name="Input 31 2 5" xfId="21506"/>
    <cellStyle name="Input 31 2 5 2" xfId="21507"/>
    <cellStyle name="Input 31 2 5 3" xfId="21508"/>
    <cellStyle name="Input 31 2 6" xfId="21509"/>
    <cellStyle name="Input 31 2 6 2" xfId="21510"/>
    <cellStyle name="Input 31 2 6 3" xfId="21511"/>
    <cellStyle name="Input 31 2 7" xfId="21512"/>
    <cellStyle name="Input 31 2 7 2" xfId="21513"/>
    <cellStyle name="Input 31 2 7 3" xfId="21514"/>
    <cellStyle name="Input 31 2 8" xfId="21515"/>
    <cellStyle name="Input 31 2 8 2" xfId="21516"/>
    <cellStyle name="Input 31 2 8 3" xfId="21517"/>
    <cellStyle name="Input 31 2 9" xfId="21518"/>
    <cellStyle name="Input 31 2 9 2" xfId="21519"/>
    <cellStyle name="Input 31 2 9 3" xfId="21520"/>
    <cellStyle name="Input 31 3" xfId="21521"/>
    <cellStyle name="Input 31 3 2" xfId="21522"/>
    <cellStyle name="Input 31 3 3" xfId="21523"/>
    <cellStyle name="Input 31 4" xfId="21524"/>
    <cellStyle name="Input 31 4 2" xfId="21525"/>
    <cellStyle name="Input 31 4 3" xfId="21526"/>
    <cellStyle name="Input 31 5" xfId="21527"/>
    <cellStyle name="Input 31 5 2" xfId="21528"/>
    <cellStyle name="Input 31 5 3" xfId="21529"/>
    <cellStyle name="Input 31 6" xfId="21530"/>
    <cellStyle name="Input 31 6 2" xfId="21531"/>
    <cellStyle name="Input 31 6 3" xfId="21532"/>
    <cellStyle name="Input 31 7" xfId="21533"/>
    <cellStyle name="Input 31 7 2" xfId="21534"/>
    <cellStyle name="Input 31 7 3" xfId="21535"/>
    <cellStyle name="Input 31 8" xfId="21536"/>
    <cellStyle name="Input 31 8 2" xfId="21537"/>
    <cellStyle name="Input 31 8 3" xfId="21538"/>
    <cellStyle name="Input 31 9" xfId="21539"/>
    <cellStyle name="Input 31 9 2" xfId="21540"/>
    <cellStyle name="Input 31 9 3" xfId="21541"/>
    <cellStyle name="Input 32" xfId="21542"/>
    <cellStyle name="Input 32 10" xfId="21543"/>
    <cellStyle name="Input 32 11" xfId="21544"/>
    <cellStyle name="Input 32 2" xfId="21545"/>
    <cellStyle name="Input 32 2 2" xfId="21546"/>
    <cellStyle name="Input 32 2 3" xfId="21547"/>
    <cellStyle name="Input 32 3" xfId="21548"/>
    <cellStyle name="Input 32 3 2" xfId="21549"/>
    <cellStyle name="Input 32 3 3" xfId="21550"/>
    <cellStyle name="Input 32 4" xfId="21551"/>
    <cellStyle name="Input 32 4 2" xfId="21552"/>
    <cellStyle name="Input 32 4 3" xfId="21553"/>
    <cellStyle name="Input 32 5" xfId="21554"/>
    <cellStyle name="Input 32 5 2" xfId="21555"/>
    <cellStyle name="Input 32 5 3" xfId="21556"/>
    <cellStyle name="Input 32 6" xfId="21557"/>
    <cellStyle name="Input 32 6 2" xfId="21558"/>
    <cellStyle name="Input 32 6 3" xfId="21559"/>
    <cellStyle name="Input 32 7" xfId="21560"/>
    <cellStyle name="Input 32 7 2" xfId="21561"/>
    <cellStyle name="Input 32 7 3" xfId="21562"/>
    <cellStyle name="Input 32 8" xfId="21563"/>
    <cellStyle name="Input 32 8 2" xfId="21564"/>
    <cellStyle name="Input 32 8 3" xfId="21565"/>
    <cellStyle name="Input 32 9" xfId="21566"/>
    <cellStyle name="Input 32 9 2" xfId="21567"/>
    <cellStyle name="Input 32 9 3" xfId="21568"/>
    <cellStyle name="Input 33" xfId="21569"/>
    <cellStyle name="Input 33 10" xfId="21570"/>
    <cellStyle name="Input 33 11" xfId="21571"/>
    <cellStyle name="Input 33 2" xfId="21572"/>
    <cellStyle name="Input 33 2 2" xfId="21573"/>
    <cellStyle name="Input 33 2 3" xfId="21574"/>
    <cellStyle name="Input 33 3" xfId="21575"/>
    <cellStyle name="Input 33 3 2" xfId="21576"/>
    <cellStyle name="Input 33 3 3" xfId="21577"/>
    <cellStyle name="Input 33 4" xfId="21578"/>
    <cellStyle name="Input 33 4 2" xfId="21579"/>
    <cellStyle name="Input 33 4 3" xfId="21580"/>
    <cellStyle name="Input 33 5" xfId="21581"/>
    <cellStyle name="Input 33 5 2" xfId="21582"/>
    <cellStyle name="Input 33 5 3" xfId="21583"/>
    <cellStyle name="Input 33 6" xfId="21584"/>
    <cellStyle name="Input 33 6 2" xfId="21585"/>
    <cellStyle name="Input 33 6 3" xfId="21586"/>
    <cellStyle name="Input 33 7" xfId="21587"/>
    <cellStyle name="Input 33 7 2" xfId="21588"/>
    <cellStyle name="Input 33 7 3" xfId="21589"/>
    <cellStyle name="Input 33 8" xfId="21590"/>
    <cellStyle name="Input 33 8 2" xfId="21591"/>
    <cellStyle name="Input 33 8 3" xfId="21592"/>
    <cellStyle name="Input 33 9" xfId="21593"/>
    <cellStyle name="Input 33 9 2" xfId="21594"/>
    <cellStyle name="Input 33 9 3" xfId="21595"/>
    <cellStyle name="Input 34" xfId="21596"/>
    <cellStyle name="Input 35" xfId="21597"/>
    <cellStyle name="Input 36" xfId="21598"/>
    <cellStyle name="Input 4" xfId="5300"/>
    <cellStyle name="Input 4 10" xfId="21599"/>
    <cellStyle name="Input 4 10 2" xfId="21600"/>
    <cellStyle name="Input 4 10 3" xfId="21601"/>
    <cellStyle name="Input 4 11" xfId="21602"/>
    <cellStyle name="Input 4 11 2" xfId="21603"/>
    <cellStyle name="Input 4 11 3" xfId="21604"/>
    <cellStyle name="Input 4 12" xfId="21605"/>
    <cellStyle name="Input 4 12 2" xfId="21606"/>
    <cellStyle name="Input 4 12 3" xfId="21607"/>
    <cellStyle name="Input 4 13" xfId="21608"/>
    <cellStyle name="Input 4 13 2" xfId="21609"/>
    <cellStyle name="Input 4 13 3" xfId="21610"/>
    <cellStyle name="Input 4 14" xfId="21611"/>
    <cellStyle name="Input 4 15" xfId="21612"/>
    <cellStyle name="Input 4 16" xfId="21613"/>
    <cellStyle name="Input 4 2" xfId="5301"/>
    <cellStyle name="Input 4 2 10" xfId="21614"/>
    <cellStyle name="Input 4 2 10 2" xfId="21615"/>
    <cellStyle name="Input 4 2 10 3" xfId="21616"/>
    <cellStyle name="Input 4 2 11" xfId="21617"/>
    <cellStyle name="Input 4 2 11 2" xfId="21618"/>
    <cellStyle name="Input 4 2 11 3" xfId="21619"/>
    <cellStyle name="Input 4 2 12" xfId="21620"/>
    <cellStyle name="Input 4 2 13" xfId="21621"/>
    <cellStyle name="Input 4 2 14" xfId="21622"/>
    <cellStyle name="Input 4 2 2" xfId="21623"/>
    <cellStyle name="Input 4 2 2 10" xfId="21624"/>
    <cellStyle name="Input 4 2 2 10 2" xfId="21625"/>
    <cellStyle name="Input 4 2 2 10 3" xfId="21626"/>
    <cellStyle name="Input 4 2 2 11" xfId="21627"/>
    <cellStyle name="Input 4 2 2 12" xfId="21628"/>
    <cellStyle name="Input 4 2 2 13" xfId="21629"/>
    <cellStyle name="Input 4 2 2 2" xfId="21630"/>
    <cellStyle name="Input 4 2 2 2 2" xfId="21631"/>
    <cellStyle name="Input 4 2 2 2 2 2" xfId="21632"/>
    <cellStyle name="Input 4 2 2 2 2 3" xfId="21633"/>
    <cellStyle name="Input 4 2 2 2 3" xfId="21634"/>
    <cellStyle name="Input 4 2 2 2 3 2" xfId="21635"/>
    <cellStyle name="Input 4 2 2 2 3 3" xfId="21636"/>
    <cellStyle name="Input 4 2 2 2 4" xfId="21637"/>
    <cellStyle name="Input 4 2 2 2 4 2" xfId="21638"/>
    <cellStyle name="Input 4 2 2 2 4 3" xfId="21639"/>
    <cellStyle name="Input 4 2 2 2 5" xfId="21640"/>
    <cellStyle name="Input 4 2 2 2 5 2" xfId="21641"/>
    <cellStyle name="Input 4 2 2 2 5 3" xfId="21642"/>
    <cellStyle name="Input 4 2 2 2 6" xfId="21643"/>
    <cellStyle name="Input 4 2 2 2 7" xfId="21644"/>
    <cellStyle name="Input 4 2 2 2 8" xfId="21645"/>
    <cellStyle name="Input 4 2 2 3" xfId="21646"/>
    <cellStyle name="Input 4 2 2 3 2" xfId="21647"/>
    <cellStyle name="Input 4 2 2 3 2 2" xfId="21648"/>
    <cellStyle name="Input 4 2 2 3 2 3" xfId="21649"/>
    <cellStyle name="Input 4 2 2 3 3" xfId="21650"/>
    <cellStyle name="Input 4 2 2 3 4" xfId="21651"/>
    <cellStyle name="Input 4 2 2 4" xfId="21652"/>
    <cellStyle name="Input 4 2 2 4 2" xfId="21653"/>
    <cellStyle name="Input 4 2 2 4 2 2" xfId="21654"/>
    <cellStyle name="Input 4 2 2 4 2 3" xfId="21655"/>
    <cellStyle name="Input 4 2 2 4 3" xfId="21656"/>
    <cellStyle name="Input 4 2 2 4 4" xfId="21657"/>
    <cellStyle name="Input 4 2 2 5" xfId="21658"/>
    <cellStyle name="Input 4 2 2 5 2" xfId="21659"/>
    <cellStyle name="Input 4 2 2 5 2 2" xfId="21660"/>
    <cellStyle name="Input 4 2 2 5 2 3" xfId="21661"/>
    <cellStyle name="Input 4 2 2 5 3" xfId="21662"/>
    <cellStyle name="Input 4 2 2 5 4" xfId="21663"/>
    <cellStyle name="Input 4 2 2 6" xfId="21664"/>
    <cellStyle name="Input 4 2 2 6 2" xfId="21665"/>
    <cellStyle name="Input 4 2 2 6 3" xfId="21666"/>
    <cellStyle name="Input 4 2 2 7" xfId="21667"/>
    <cellStyle name="Input 4 2 2 7 2" xfId="21668"/>
    <cellStyle name="Input 4 2 2 7 3" xfId="21669"/>
    <cellStyle name="Input 4 2 2 8" xfId="21670"/>
    <cellStyle name="Input 4 2 2 8 2" xfId="21671"/>
    <cellStyle name="Input 4 2 2 8 3" xfId="21672"/>
    <cellStyle name="Input 4 2 2 9" xfId="21673"/>
    <cellStyle name="Input 4 2 2 9 2" xfId="21674"/>
    <cellStyle name="Input 4 2 2 9 3" xfId="21675"/>
    <cellStyle name="Input 4 2 3" xfId="21676"/>
    <cellStyle name="Input 4 2 3 2" xfId="21677"/>
    <cellStyle name="Input 4 2 3 2 2" xfId="21678"/>
    <cellStyle name="Input 4 2 3 2 3" xfId="21679"/>
    <cellStyle name="Input 4 2 3 2 4" xfId="21680"/>
    <cellStyle name="Input 4 2 3 3" xfId="21681"/>
    <cellStyle name="Input 4 2 3 3 2" xfId="21682"/>
    <cellStyle name="Input 4 2 3 3 3" xfId="21683"/>
    <cellStyle name="Input 4 2 3 4" xfId="21684"/>
    <cellStyle name="Input 4 2 3 4 2" xfId="21685"/>
    <cellStyle name="Input 4 2 3 4 3" xfId="21686"/>
    <cellStyle name="Input 4 2 3 5" xfId="21687"/>
    <cellStyle name="Input 4 2 3 5 2" xfId="21688"/>
    <cellStyle name="Input 4 2 3 5 3" xfId="21689"/>
    <cellStyle name="Input 4 2 3 6" xfId="21690"/>
    <cellStyle name="Input 4 2 3 6 2" xfId="21691"/>
    <cellStyle name="Input 4 2 3 6 3" xfId="21692"/>
    <cellStyle name="Input 4 2 3 7" xfId="21693"/>
    <cellStyle name="Input 4 2 3 8" xfId="21694"/>
    <cellStyle name="Input 4 2 3 9" xfId="21695"/>
    <cellStyle name="Input 4 2 4" xfId="21696"/>
    <cellStyle name="Input 4 2 4 2" xfId="21697"/>
    <cellStyle name="Input 4 2 4 2 2" xfId="21698"/>
    <cellStyle name="Input 4 2 4 2 3" xfId="21699"/>
    <cellStyle name="Input 4 2 4 3" xfId="21700"/>
    <cellStyle name="Input 4 2 4 3 2" xfId="21701"/>
    <cellStyle name="Input 4 2 4 3 3" xfId="21702"/>
    <cellStyle name="Input 4 2 4 4" xfId="21703"/>
    <cellStyle name="Input 4 2 4 4 2" xfId="21704"/>
    <cellStyle name="Input 4 2 4 4 3" xfId="21705"/>
    <cellStyle name="Input 4 2 4 5" xfId="21706"/>
    <cellStyle name="Input 4 2 4 5 2" xfId="21707"/>
    <cellStyle name="Input 4 2 4 5 3" xfId="21708"/>
    <cellStyle name="Input 4 2 4 6" xfId="21709"/>
    <cellStyle name="Input 4 2 4 7" xfId="21710"/>
    <cellStyle name="Input 4 2 4 8" xfId="21711"/>
    <cellStyle name="Input 4 2 5" xfId="21712"/>
    <cellStyle name="Input 4 2 5 2" xfId="21713"/>
    <cellStyle name="Input 4 2 5 2 2" xfId="21714"/>
    <cellStyle name="Input 4 2 5 2 3" xfId="21715"/>
    <cellStyle name="Input 4 2 5 3" xfId="21716"/>
    <cellStyle name="Input 4 2 5 4" xfId="21717"/>
    <cellStyle name="Input 4 2 6" xfId="21718"/>
    <cellStyle name="Input 4 2 6 2" xfId="21719"/>
    <cellStyle name="Input 4 2 6 2 2" xfId="21720"/>
    <cellStyle name="Input 4 2 6 2 3" xfId="21721"/>
    <cellStyle name="Input 4 2 6 3" xfId="21722"/>
    <cellStyle name="Input 4 2 6 4" xfId="21723"/>
    <cellStyle name="Input 4 2 7" xfId="21724"/>
    <cellStyle name="Input 4 2 7 2" xfId="21725"/>
    <cellStyle name="Input 4 2 7 2 2" xfId="21726"/>
    <cellStyle name="Input 4 2 7 2 3" xfId="21727"/>
    <cellStyle name="Input 4 2 7 3" xfId="21728"/>
    <cellStyle name="Input 4 2 7 4" xfId="21729"/>
    <cellStyle name="Input 4 2 8" xfId="21730"/>
    <cellStyle name="Input 4 2 8 2" xfId="21731"/>
    <cellStyle name="Input 4 2 8 3" xfId="21732"/>
    <cellStyle name="Input 4 2 9" xfId="21733"/>
    <cellStyle name="Input 4 2 9 2" xfId="21734"/>
    <cellStyle name="Input 4 2 9 3" xfId="21735"/>
    <cellStyle name="Input 4 3" xfId="5302"/>
    <cellStyle name="Input 4 3 10" xfId="21736"/>
    <cellStyle name="Input 4 3 10 2" xfId="21737"/>
    <cellStyle name="Input 4 3 10 3" xfId="21738"/>
    <cellStyle name="Input 4 3 11" xfId="21739"/>
    <cellStyle name="Input 4 3 11 2" xfId="21740"/>
    <cellStyle name="Input 4 3 11 3" xfId="21741"/>
    <cellStyle name="Input 4 3 12" xfId="21742"/>
    <cellStyle name="Input 4 3 13" xfId="21743"/>
    <cellStyle name="Input 4 3 14" xfId="21744"/>
    <cellStyle name="Input 4 3 2" xfId="21745"/>
    <cellStyle name="Input 4 3 2 10" xfId="21746"/>
    <cellStyle name="Input 4 3 2 10 2" xfId="21747"/>
    <cellStyle name="Input 4 3 2 10 3" xfId="21748"/>
    <cellStyle name="Input 4 3 2 11" xfId="21749"/>
    <cellStyle name="Input 4 3 2 12" xfId="21750"/>
    <cellStyle name="Input 4 3 2 13" xfId="21751"/>
    <cellStyle name="Input 4 3 2 2" xfId="21752"/>
    <cellStyle name="Input 4 3 2 2 2" xfId="21753"/>
    <cellStyle name="Input 4 3 2 2 2 2" xfId="21754"/>
    <cellStyle name="Input 4 3 2 2 2 3" xfId="21755"/>
    <cellStyle name="Input 4 3 2 2 3" xfId="21756"/>
    <cellStyle name="Input 4 3 2 2 4" xfId="21757"/>
    <cellStyle name="Input 4 3 2 3" xfId="21758"/>
    <cellStyle name="Input 4 3 2 3 2" xfId="21759"/>
    <cellStyle name="Input 4 3 2 3 2 2" xfId="21760"/>
    <cellStyle name="Input 4 3 2 3 2 3" xfId="21761"/>
    <cellStyle name="Input 4 3 2 3 3" xfId="21762"/>
    <cellStyle name="Input 4 3 2 3 4" xfId="21763"/>
    <cellStyle name="Input 4 3 2 4" xfId="21764"/>
    <cellStyle name="Input 4 3 2 4 2" xfId="21765"/>
    <cellStyle name="Input 4 3 2 4 2 2" xfId="21766"/>
    <cellStyle name="Input 4 3 2 4 2 3" xfId="21767"/>
    <cellStyle name="Input 4 3 2 4 3" xfId="21768"/>
    <cellStyle name="Input 4 3 2 4 4" xfId="21769"/>
    <cellStyle name="Input 4 3 2 5" xfId="21770"/>
    <cellStyle name="Input 4 3 2 5 2" xfId="21771"/>
    <cellStyle name="Input 4 3 2 5 3" xfId="21772"/>
    <cellStyle name="Input 4 3 2 6" xfId="21773"/>
    <cellStyle name="Input 4 3 2 6 2" xfId="21774"/>
    <cellStyle name="Input 4 3 2 6 3" xfId="21775"/>
    <cellStyle name="Input 4 3 2 7" xfId="21776"/>
    <cellStyle name="Input 4 3 2 7 2" xfId="21777"/>
    <cellStyle name="Input 4 3 2 7 3" xfId="21778"/>
    <cellStyle name="Input 4 3 2 8" xfId="21779"/>
    <cellStyle name="Input 4 3 2 8 2" xfId="21780"/>
    <cellStyle name="Input 4 3 2 8 3" xfId="21781"/>
    <cellStyle name="Input 4 3 2 9" xfId="21782"/>
    <cellStyle name="Input 4 3 2 9 2" xfId="21783"/>
    <cellStyle name="Input 4 3 2 9 3" xfId="21784"/>
    <cellStyle name="Input 4 3 3" xfId="21785"/>
    <cellStyle name="Input 4 3 3 2" xfId="21786"/>
    <cellStyle name="Input 4 3 3 2 2" xfId="21787"/>
    <cellStyle name="Input 4 3 3 2 3" xfId="21788"/>
    <cellStyle name="Input 4 3 3 3" xfId="21789"/>
    <cellStyle name="Input 4 3 3 4" xfId="21790"/>
    <cellStyle name="Input 4 3 4" xfId="21791"/>
    <cellStyle name="Input 4 3 4 2" xfId="21792"/>
    <cellStyle name="Input 4 3 4 2 2" xfId="21793"/>
    <cellStyle name="Input 4 3 4 2 3" xfId="21794"/>
    <cellStyle name="Input 4 3 4 3" xfId="21795"/>
    <cellStyle name="Input 4 3 4 4" xfId="21796"/>
    <cellStyle name="Input 4 3 5" xfId="21797"/>
    <cellStyle name="Input 4 3 5 2" xfId="21798"/>
    <cellStyle name="Input 4 3 5 2 2" xfId="21799"/>
    <cellStyle name="Input 4 3 5 2 3" xfId="21800"/>
    <cellStyle name="Input 4 3 5 3" xfId="21801"/>
    <cellStyle name="Input 4 3 5 4" xfId="21802"/>
    <cellStyle name="Input 4 3 6" xfId="21803"/>
    <cellStyle name="Input 4 3 6 2" xfId="21804"/>
    <cellStyle name="Input 4 3 6 3" xfId="21805"/>
    <cellStyle name="Input 4 3 7" xfId="21806"/>
    <cellStyle name="Input 4 3 7 2" xfId="21807"/>
    <cellStyle name="Input 4 3 7 3" xfId="21808"/>
    <cellStyle name="Input 4 3 8" xfId="21809"/>
    <cellStyle name="Input 4 3 8 2" xfId="21810"/>
    <cellStyle name="Input 4 3 8 3" xfId="21811"/>
    <cellStyle name="Input 4 3 9" xfId="21812"/>
    <cellStyle name="Input 4 3 9 2" xfId="21813"/>
    <cellStyle name="Input 4 3 9 3" xfId="21814"/>
    <cellStyle name="Input 4 4" xfId="21815"/>
    <cellStyle name="Input 4 4 10" xfId="21816"/>
    <cellStyle name="Input 4 4 10 2" xfId="21817"/>
    <cellStyle name="Input 4 4 10 3" xfId="21818"/>
    <cellStyle name="Input 4 4 11" xfId="21819"/>
    <cellStyle name="Input 4 4 12" xfId="21820"/>
    <cellStyle name="Input 4 4 13" xfId="21821"/>
    <cellStyle name="Input 4 4 2" xfId="21822"/>
    <cellStyle name="Input 4 4 2 2" xfId="21823"/>
    <cellStyle name="Input 4 4 2 2 2" xfId="21824"/>
    <cellStyle name="Input 4 4 2 2 3" xfId="21825"/>
    <cellStyle name="Input 4 4 2 3" xfId="21826"/>
    <cellStyle name="Input 4 4 2 4" xfId="21827"/>
    <cellStyle name="Input 4 4 2 5" xfId="21828"/>
    <cellStyle name="Input 4 4 3" xfId="21829"/>
    <cellStyle name="Input 4 4 3 2" xfId="21830"/>
    <cellStyle name="Input 4 4 3 2 2" xfId="21831"/>
    <cellStyle name="Input 4 4 3 2 3" xfId="21832"/>
    <cellStyle name="Input 4 4 3 3" xfId="21833"/>
    <cellStyle name="Input 4 4 3 4" xfId="21834"/>
    <cellStyle name="Input 4 4 4" xfId="21835"/>
    <cellStyle name="Input 4 4 4 2" xfId="21836"/>
    <cellStyle name="Input 4 4 4 2 2" xfId="21837"/>
    <cellStyle name="Input 4 4 4 2 3" xfId="21838"/>
    <cellStyle name="Input 4 4 4 3" xfId="21839"/>
    <cellStyle name="Input 4 4 4 4" xfId="21840"/>
    <cellStyle name="Input 4 4 5" xfId="21841"/>
    <cellStyle name="Input 4 4 5 2" xfId="21842"/>
    <cellStyle name="Input 4 4 5 2 2" xfId="21843"/>
    <cellStyle name="Input 4 4 5 2 3" xfId="21844"/>
    <cellStyle name="Input 4 4 5 3" xfId="21845"/>
    <cellStyle name="Input 4 4 5 4" xfId="21846"/>
    <cellStyle name="Input 4 4 6" xfId="21847"/>
    <cellStyle name="Input 4 4 6 2" xfId="21848"/>
    <cellStyle name="Input 4 4 6 3" xfId="21849"/>
    <cellStyle name="Input 4 4 7" xfId="21850"/>
    <cellStyle name="Input 4 4 7 2" xfId="21851"/>
    <cellStyle name="Input 4 4 7 3" xfId="21852"/>
    <cellStyle name="Input 4 4 8" xfId="21853"/>
    <cellStyle name="Input 4 4 8 2" xfId="21854"/>
    <cellStyle name="Input 4 4 8 3" xfId="21855"/>
    <cellStyle name="Input 4 4 9" xfId="21856"/>
    <cellStyle name="Input 4 4 9 2" xfId="21857"/>
    <cellStyle name="Input 4 4 9 3" xfId="21858"/>
    <cellStyle name="Input 4 5" xfId="21859"/>
    <cellStyle name="Input 4 5 2" xfId="21860"/>
    <cellStyle name="Input 4 5 2 2" xfId="21861"/>
    <cellStyle name="Input 4 5 2 3" xfId="21862"/>
    <cellStyle name="Input 4 5 3" xfId="21863"/>
    <cellStyle name="Input 4 5 3 2" xfId="21864"/>
    <cellStyle name="Input 4 5 3 3" xfId="21865"/>
    <cellStyle name="Input 4 5 4" xfId="21866"/>
    <cellStyle name="Input 4 5 4 2" xfId="21867"/>
    <cellStyle name="Input 4 5 4 3" xfId="21868"/>
    <cellStyle name="Input 4 5 5" xfId="21869"/>
    <cellStyle name="Input 4 5 5 2" xfId="21870"/>
    <cellStyle name="Input 4 5 5 3" xfId="21871"/>
    <cellStyle name="Input 4 5 6" xfId="21872"/>
    <cellStyle name="Input 4 5 7" xfId="21873"/>
    <cellStyle name="Input 4 5 8" xfId="21874"/>
    <cellStyle name="Input 4 6" xfId="21875"/>
    <cellStyle name="Input 4 6 2" xfId="21876"/>
    <cellStyle name="Input 4 6 2 2" xfId="21877"/>
    <cellStyle name="Input 4 6 2 3" xfId="21878"/>
    <cellStyle name="Input 4 6 3" xfId="21879"/>
    <cellStyle name="Input 4 6 4" xfId="21880"/>
    <cellStyle name="Input 4 7" xfId="21881"/>
    <cellStyle name="Input 4 7 2" xfId="21882"/>
    <cellStyle name="Input 4 7 2 2" xfId="21883"/>
    <cellStyle name="Input 4 7 2 3" xfId="21884"/>
    <cellStyle name="Input 4 7 3" xfId="21885"/>
    <cellStyle name="Input 4 7 4" xfId="21886"/>
    <cellStyle name="Input 4 8" xfId="21887"/>
    <cellStyle name="Input 4 8 2" xfId="21888"/>
    <cellStyle name="Input 4 8 2 2" xfId="21889"/>
    <cellStyle name="Input 4 8 2 3" xfId="21890"/>
    <cellStyle name="Input 4 8 3" xfId="21891"/>
    <cellStyle name="Input 4 8 4" xfId="21892"/>
    <cellStyle name="Input 4 9" xfId="21893"/>
    <cellStyle name="Input 4 9 2" xfId="21894"/>
    <cellStyle name="Input 4 9 3" xfId="21895"/>
    <cellStyle name="Input 5" xfId="5303"/>
    <cellStyle name="Input 5 10" xfId="21896"/>
    <cellStyle name="Input 5 10 2" xfId="21897"/>
    <cellStyle name="Input 5 10 3" xfId="21898"/>
    <cellStyle name="Input 5 11" xfId="21899"/>
    <cellStyle name="Input 5 11 2" xfId="21900"/>
    <cellStyle name="Input 5 11 3" xfId="21901"/>
    <cellStyle name="Input 5 12" xfId="21902"/>
    <cellStyle name="Input 5 12 2" xfId="21903"/>
    <cellStyle name="Input 5 12 3" xfId="21904"/>
    <cellStyle name="Input 5 13" xfId="21905"/>
    <cellStyle name="Input 5 14" xfId="21906"/>
    <cellStyle name="Input 5 15" xfId="21907"/>
    <cellStyle name="Input 5 2" xfId="5304"/>
    <cellStyle name="Input 5 2 10" xfId="21908"/>
    <cellStyle name="Input 5 2 10 2" xfId="21909"/>
    <cellStyle name="Input 5 2 10 3" xfId="21910"/>
    <cellStyle name="Input 5 2 11" xfId="21911"/>
    <cellStyle name="Input 5 2 11 2" xfId="21912"/>
    <cellStyle name="Input 5 2 11 3" xfId="21913"/>
    <cellStyle name="Input 5 2 12" xfId="21914"/>
    <cellStyle name="Input 5 2 13" xfId="21915"/>
    <cellStyle name="Input 5 2 14" xfId="21916"/>
    <cellStyle name="Input 5 2 2" xfId="21917"/>
    <cellStyle name="Input 5 2 2 10" xfId="21918"/>
    <cellStyle name="Input 5 2 2 10 2" xfId="21919"/>
    <cellStyle name="Input 5 2 2 10 3" xfId="21920"/>
    <cellStyle name="Input 5 2 2 11" xfId="21921"/>
    <cellStyle name="Input 5 2 2 12" xfId="21922"/>
    <cellStyle name="Input 5 2 2 13" xfId="21923"/>
    <cellStyle name="Input 5 2 2 2" xfId="21924"/>
    <cellStyle name="Input 5 2 2 2 2" xfId="21925"/>
    <cellStyle name="Input 5 2 2 2 2 2" xfId="21926"/>
    <cellStyle name="Input 5 2 2 2 2 3" xfId="21927"/>
    <cellStyle name="Input 5 2 2 2 3" xfId="21928"/>
    <cellStyle name="Input 5 2 2 2 3 2" xfId="21929"/>
    <cellStyle name="Input 5 2 2 2 3 3" xfId="21930"/>
    <cellStyle name="Input 5 2 2 2 4" xfId="21931"/>
    <cellStyle name="Input 5 2 2 2 4 2" xfId="21932"/>
    <cellStyle name="Input 5 2 2 2 4 3" xfId="21933"/>
    <cellStyle name="Input 5 2 2 2 5" xfId="21934"/>
    <cellStyle name="Input 5 2 2 2 5 2" xfId="21935"/>
    <cellStyle name="Input 5 2 2 2 5 3" xfId="21936"/>
    <cellStyle name="Input 5 2 2 2 6" xfId="21937"/>
    <cellStyle name="Input 5 2 2 2 7" xfId="21938"/>
    <cellStyle name="Input 5 2 2 2 8" xfId="21939"/>
    <cellStyle name="Input 5 2 2 3" xfId="21940"/>
    <cellStyle name="Input 5 2 2 3 2" xfId="21941"/>
    <cellStyle name="Input 5 2 2 3 2 2" xfId="21942"/>
    <cellStyle name="Input 5 2 2 3 2 3" xfId="21943"/>
    <cellStyle name="Input 5 2 2 3 3" xfId="21944"/>
    <cellStyle name="Input 5 2 2 3 4" xfId="21945"/>
    <cellStyle name="Input 5 2 2 4" xfId="21946"/>
    <cellStyle name="Input 5 2 2 4 2" xfId="21947"/>
    <cellStyle name="Input 5 2 2 4 2 2" xfId="21948"/>
    <cellStyle name="Input 5 2 2 4 2 3" xfId="21949"/>
    <cellStyle name="Input 5 2 2 4 3" xfId="21950"/>
    <cellStyle name="Input 5 2 2 4 4" xfId="21951"/>
    <cellStyle name="Input 5 2 2 5" xfId="21952"/>
    <cellStyle name="Input 5 2 2 5 2" xfId="21953"/>
    <cellStyle name="Input 5 2 2 5 2 2" xfId="21954"/>
    <cellStyle name="Input 5 2 2 5 2 3" xfId="21955"/>
    <cellStyle name="Input 5 2 2 5 3" xfId="21956"/>
    <cellStyle name="Input 5 2 2 5 4" xfId="21957"/>
    <cellStyle name="Input 5 2 2 6" xfId="21958"/>
    <cellStyle name="Input 5 2 2 6 2" xfId="21959"/>
    <cellStyle name="Input 5 2 2 6 3" xfId="21960"/>
    <cellStyle name="Input 5 2 2 7" xfId="21961"/>
    <cellStyle name="Input 5 2 2 7 2" xfId="21962"/>
    <cellStyle name="Input 5 2 2 7 3" xfId="21963"/>
    <cellStyle name="Input 5 2 2 8" xfId="21964"/>
    <cellStyle name="Input 5 2 2 8 2" xfId="21965"/>
    <cellStyle name="Input 5 2 2 8 3" xfId="21966"/>
    <cellStyle name="Input 5 2 2 9" xfId="21967"/>
    <cellStyle name="Input 5 2 2 9 2" xfId="21968"/>
    <cellStyle name="Input 5 2 2 9 3" xfId="21969"/>
    <cellStyle name="Input 5 2 3" xfId="21970"/>
    <cellStyle name="Input 5 2 3 2" xfId="21971"/>
    <cellStyle name="Input 5 2 3 2 2" xfId="21972"/>
    <cellStyle name="Input 5 2 3 2 3" xfId="21973"/>
    <cellStyle name="Input 5 2 3 2 4" xfId="21974"/>
    <cellStyle name="Input 5 2 3 3" xfId="21975"/>
    <cellStyle name="Input 5 2 3 3 2" xfId="21976"/>
    <cellStyle name="Input 5 2 3 3 3" xfId="21977"/>
    <cellStyle name="Input 5 2 3 4" xfId="21978"/>
    <cellStyle name="Input 5 2 3 4 2" xfId="21979"/>
    <cellStyle name="Input 5 2 3 4 3" xfId="21980"/>
    <cellStyle name="Input 5 2 3 5" xfId="21981"/>
    <cellStyle name="Input 5 2 3 5 2" xfId="21982"/>
    <cellStyle name="Input 5 2 3 5 3" xfId="21983"/>
    <cellStyle name="Input 5 2 3 6" xfId="21984"/>
    <cellStyle name="Input 5 2 3 6 2" xfId="21985"/>
    <cellStyle name="Input 5 2 3 6 3" xfId="21986"/>
    <cellStyle name="Input 5 2 3 7" xfId="21987"/>
    <cellStyle name="Input 5 2 3 8" xfId="21988"/>
    <cellStyle name="Input 5 2 3 9" xfId="21989"/>
    <cellStyle name="Input 5 2 4" xfId="21990"/>
    <cellStyle name="Input 5 2 4 2" xfId="21991"/>
    <cellStyle name="Input 5 2 4 2 2" xfId="21992"/>
    <cellStyle name="Input 5 2 4 2 3" xfId="21993"/>
    <cellStyle name="Input 5 2 4 3" xfId="21994"/>
    <cellStyle name="Input 5 2 4 3 2" xfId="21995"/>
    <cellStyle name="Input 5 2 4 3 3" xfId="21996"/>
    <cellStyle name="Input 5 2 4 4" xfId="21997"/>
    <cellStyle name="Input 5 2 4 4 2" xfId="21998"/>
    <cellStyle name="Input 5 2 4 4 3" xfId="21999"/>
    <cellStyle name="Input 5 2 4 5" xfId="22000"/>
    <cellStyle name="Input 5 2 4 5 2" xfId="22001"/>
    <cellStyle name="Input 5 2 4 5 3" xfId="22002"/>
    <cellStyle name="Input 5 2 4 6" xfId="22003"/>
    <cellStyle name="Input 5 2 4 7" xfId="22004"/>
    <cellStyle name="Input 5 2 4 8" xfId="22005"/>
    <cellStyle name="Input 5 2 5" xfId="22006"/>
    <cellStyle name="Input 5 2 5 2" xfId="22007"/>
    <cellStyle name="Input 5 2 5 2 2" xfId="22008"/>
    <cellStyle name="Input 5 2 5 2 3" xfId="22009"/>
    <cellStyle name="Input 5 2 5 3" xfId="22010"/>
    <cellStyle name="Input 5 2 5 4" xfId="22011"/>
    <cellStyle name="Input 5 2 6" xfId="22012"/>
    <cellStyle name="Input 5 2 6 2" xfId="22013"/>
    <cellStyle name="Input 5 2 6 2 2" xfId="22014"/>
    <cellStyle name="Input 5 2 6 2 3" xfId="22015"/>
    <cellStyle name="Input 5 2 6 3" xfId="22016"/>
    <cellStyle name="Input 5 2 6 4" xfId="22017"/>
    <cellStyle name="Input 5 2 7" xfId="22018"/>
    <cellStyle name="Input 5 2 7 2" xfId="22019"/>
    <cellStyle name="Input 5 2 7 2 2" xfId="22020"/>
    <cellStyle name="Input 5 2 7 2 3" xfId="22021"/>
    <cellStyle name="Input 5 2 7 3" xfId="22022"/>
    <cellStyle name="Input 5 2 7 4" xfId="22023"/>
    <cellStyle name="Input 5 2 8" xfId="22024"/>
    <cellStyle name="Input 5 2 8 2" xfId="22025"/>
    <cellStyle name="Input 5 2 8 3" xfId="22026"/>
    <cellStyle name="Input 5 2 9" xfId="22027"/>
    <cellStyle name="Input 5 2 9 2" xfId="22028"/>
    <cellStyle name="Input 5 2 9 3" xfId="22029"/>
    <cellStyle name="Input 5 3" xfId="5305"/>
    <cellStyle name="Input 5 3 10" xfId="22030"/>
    <cellStyle name="Input 5 3 10 2" xfId="22031"/>
    <cellStyle name="Input 5 3 10 3" xfId="22032"/>
    <cellStyle name="Input 5 3 11" xfId="22033"/>
    <cellStyle name="Input 5 3 12" xfId="22034"/>
    <cellStyle name="Input 5 3 13" xfId="22035"/>
    <cellStyle name="Input 5 3 2" xfId="22036"/>
    <cellStyle name="Input 5 3 2 2" xfId="22037"/>
    <cellStyle name="Input 5 3 2 2 2" xfId="22038"/>
    <cellStyle name="Input 5 3 2 2 3" xfId="22039"/>
    <cellStyle name="Input 5 3 2 3" xfId="22040"/>
    <cellStyle name="Input 5 3 2 3 2" xfId="22041"/>
    <cellStyle name="Input 5 3 2 3 3" xfId="22042"/>
    <cellStyle name="Input 5 3 2 4" xfId="22043"/>
    <cellStyle name="Input 5 3 2 4 2" xfId="22044"/>
    <cellStyle name="Input 5 3 2 4 3" xfId="22045"/>
    <cellStyle name="Input 5 3 2 5" xfId="22046"/>
    <cellStyle name="Input 5 3 2 5 2" xfId="22047"/>
    <cellStyle name="Input 5 3 2 5 3" xfId="22048"/>
    <cellStyle name="Input 5 3 2 6" xfId="22049"/>
    <cellStyle name="Input 5 3 2 7" xfId="22050"/>
    <cellStyle name="Input 5 3 2 8" xfId="22051"/>
    <cellStyle name="Input 5 3 3" xfId="22052"/>
    <cellStyle name="Input 5 3 3 2" xfId="22053"/>
    <cellStyle name="Input 5 3 3 2 2" xfId="22054"/>
    <cellStyle name="Input 5 3 3 2 3" xfId="22055"/>
    <cellStyle name="Input 5 3 3 3" xfId="22056"/>
    <cellStyle name="Input 5 3 3 4" xfId="22057"/>
    <cellStyle name="Input 5 3 4" xfId="22058"/>
    <cellStyle name="Input 5 3 4 2" xfId="22059"/>
    <cellStyle name="Input 5 3 4 2 2" xfId="22060"/>
    <cellStyle name="Input 5 3 4 2 3" xfId="22061"/>
    <cellStyle name="Input 5 3 4 3" xfId="22062"/>
    <cellStyle name="Input 5 3 4 4" xfId="22063"/>
    <cellStyle name="Input 5 3 5" xfId="22064"/>
    <cellStyle name="Input 5 3 5 2" xfId="22065"/>
    <cellStyle name="Input 5 3 5 2 2" xfId="22066"/>
    <cellStyle name="Input 5 3 5 2 3" xfId="22067"/>
    <cellStyle name="Input 5 3 5 3" xfId="22068"/>
    <cellStyle name="Input 5 3 5 4" xfId="22069"/>
    <cellStyle name="Input 5 3 6" xfId="22070"/>
    <cellStyle name="Input 5 3 6 2" xfId="22071"/>
    <cellStyle name="Input 5 3 6 3" xfId="22072"/>
    <cellStyle name="Input 5 3 7" xfId="22073"/>
    <cellStyle name="Input 5 3 7 2" xfId="22074"/>
    <cellStyle name="Input 5 3 7 3" xfId="22075"/>
    <cellStyle name="Input 5 3 8" xfId="22076"/>
    <cellStyle name="Input 5 3 8 2" xfId="22077"/>
    <cellStyle name="Input 5 3 8 3" xfId="22078"/>
    <cellStyle name="Input 5 3 9" xfId="22079"/>
    <cellStyle name="Input 5 3 9 2" xfId="22080"/>
    <cellStyle name="Input 5 3 9 3" xfId="22081"/>
    <cellStyle name="Input 5 4" xfId="22082"/>
    <cellStyle name="Input 5 4 2" xfId="22083"/>
    <cellStyle name="Input 5 4 2 2" xfId="22084"/>
    <cellStyle name="Input 5 4 2 3" xfId="22085"/>
    <cellStyle name="Input 5 4 2 4" xfId="22086"/>
    <cellStyle name="Input 5 4 3" xfId="22087"/>
    <cellStyle name="Input 5 4 3 2" xfId="22088"/>
    <cellStyle name="Input 5 4 3 3" xfId="22089"/>
    <cellStyle name="Input 5 4 4" xfId="22090"/>
    <cellStyle name="Input 5 4 4 2" xfId="22091"/>
    <cellStyle name="Input 5 4 4 3" xfId="22092"/>
    <cellStyle name="Input 5 4 5" xfId="22093"/>
    <cellStyle name="Input 5 4 5 2" xfId="22094"/>
    <cellStyle name="Input 5 4 5 3" xfId="22095"/>
    <cellStyle name="Input 5 4 6" xfId="22096"/>
    <cellStyle name="Input 5 4 6 2" xfId="22097"/>
    <cellStyle name="Input 5 4 6 3" xfId="22098"/>
    <cellStyle name="Input 5 4 7" xfId="22099"/>
    <cellStyle name="Input 5 4 8" xfId="22100"/>
    <cellStyle name="Input 5 4 9" xfId="22101"/>
    <cellStyle name="Input 5 5" xfId="22102"/>
    <cellStyle name="Input 5 5 2" xfId="22103"/>
    <cellStyle name="Input 5 5 2 2" xfId="22104"/>
    <cellStyle name="Input 5 5 2 3" xfId="22105"/>
    <cellStyle name="Input 5 5 3" xfId="22106"/>
    <cellStyle name="Input 5 5 3 2" xfId="22107"/>
    <cellStyle name="Input 5 5 3 3" xfId="22108"/>
    <cellStyle name="Input 5 5 4" xfId="22109"/>
    <cellStyle name="Input 5 5 4 2" xfId="22110"/>
    <cellStyle name="Input 5 5 4 3" xfId="22111"/>
    <cellStyle name="Input 5 5 5" xfId="22112"/>
    <cellStyle name="Input 5 5 5 2" xfId="22113"/>
    <cellStyle name="Input 5 5 5 3" xfId="22114"/>
    <cellStyle name="Input 5 5 6" xfId="22115"/>
    <cellStyle name="Input 5 5 7" xfId="22116"/>
    <cellStyle name="Input 5 5 8" xfId="22117"/>
    <cellStyle name="Input 5 6" xfId="22118"/>
    <cellStyle name="Input 5 6 2" xfId="22119"/>
    <cellStyle name="Input 5 6 2 2" xfId="22120"/>
    <cellStyle name="Input 5 6 2 3" xfId="22121"/>
    <cellStyle name="Input 5 6 3" xfId="22122"/>
    <cellStyle name="Input 5 6 4" xfId="22123"/>
    <cellStyle name="Input 5 7" xfId="22124"/>
    <cellStyle name="Input 5 7 2" xfId="22125"/>
    <cellStyle name="Input 5 7 2 2" xfId="22126"/>
    <cellStyle name="Input 5 7 2 3" xfId="22127"/>
    <cellStyle name="Input 5 7 3" xfId="22128"/>
    <cellStyle name="Input 5 7 4" xfId="22129"/>
    <cellStyle name="Input 5 8" xfId="22130"/>
    <cellStyle name="Input 5 8 2" xfId="22131"/>
    <cellStyle name="Input 5 8 2 2" xfId="22132"/>
    <cellStyle name="Input 5 8 2 3" xfId="22133"/>
    <cellStyle name="Input 5 8 3" xfId="22134"/>
    <cellStyle name="Input 5 8 4" xfId="22135"/>
    <cellStyle name="Input 5 9" xfId="22136"/>
    <cellStyle name="Input 5 9 2" xfId="22137"/>
    <cellStyle name="Input 5 9 3" xfId="22138"/>
    <cellStyle name="Input 6" xfId="5306"/>
    <cellStyle name="Input 6 10" xfId="22139"/>
    <cellStyle name="Input 6 10 2" xfId="22140"/>
    <cellStyle name="Input 6 10 3" xfId="22141"/>
    <cellStyle name="Input 6 11" xfId="22142"/>
    <cellStyle name="Input 6 11 2" xfId="22143"/>
    <cellStyle name="Input 6 11 3" xfId="22144"/>
    <cellStyle name="Input 6 12" xfId="22145"/>
    <cellStyle name="Input 6 13" xfId="22146"/>
    <cellStyle name="Input 6 14" xfId="22147"/>
    <cellStyle name="Input 6 15" xfId="22148"/>
    <cellStyle name="Input 6 2" xfId="5307"/>
    <cellStyle name="Input 6 2 10" xfId="22149"/>
    <cellStyle name="Input 6 2 10 2" xfId="22150"/>
    <cellStyle name="Input 6 2 10 3" xfId="22151"/>
    <cellStyle name="Input 6 2 11" xfId="22152"/>
    <cellStyle name="Input 6 2 11 2" xfId="22153"/>
    <cellStyle name="Input 6 2 11 3" xfId="22154"/>
    <cellStyle name="Input 6 2 12" xfId="22155"/>
    <cellStyle name="Input 6 2 13" xfId="22156"/>
    <cellStyle name="Input 6 2 2" xfId="22157"/>
    <cellStyle name="Input 6 2 2 10" xfId="22158"/>
    <cellStyle name="Input 6 2 2 11" xfId="22159"/>
    <cellStyle name="Input 6 2 2 2" xfId="22160"/>
    <cellStyle name="Input 6 2 2 2 2" xfId="22161"/>
    <cellStyle name="Input 6 2 2 2 3" xfId="22162"/>
    <cellStyle name="Input 6 2 2 3" xfId="22163"/>
    <cellStyle name="Input 6 2 2 3 2" xfId="22164"/>
    <cellStyle name="Input 6 2 2 3 3" xfId="22165"/>
    <cellStyle name="Input 6 2 2 4" xfId="22166"/>
    <cellStyle name="Input 6 2 2 4 2" xfId="22167"/>
    <cellStyle name="Input 6 2 2 4 3" xfId="22168"/>
    <cellStyle name="Input 6 2 2 5" xfId="22169"/>
    <cellStyle name="Input 6 2 2 5 2" xfId="22170"/>
    <cellStyle name="Input 6 2 2 5 3" xfId="22171"/>
    <cellStyle name="Input 6 2 2 6" xfId="22172"/>
    <cellStyle name="Input 6 2 2 6 2" xfId="22173"/>
    <cellStyle name="Input 6 2 2 6 3" xfId="22174"/>
    <cellStyle name="Input 6 2 2 7" xfId="22175"/>
    <cellStyle name="Input 6 2 2 7 2" xfId="22176"/>
    <cellStyle name="Input 6 2 2 7 3" xfId="22177"/>
    <cellStyle name="Input 6 2 2 8" xfId="22178"/>
    <cellStyle name="Input 6 2 2 8 2" xfId="22179"/>
    <cellStyle name="Input 6 2 2 8 3" xfId="22180"/>
    <cellStyle name="Input 6 2 2 9" xfId="22181"/>
    <cellStyle name="Input 6 2 2 9 2" xfId="22182"/>
    <cellStyle name="Input 6 2 2 9 3" xfId="22183"/>
    <cellStyle name="Input 6 2 3" xfId="22184"/>
    <cellStyle name="Input 6 2 3 2" xfId="22185"/>
    <cellStyle name="Input 6 2 3 3" xfId="22186"/>
    <cellStyle name="Input 6 2 4" xfId="22187"/>
    <cellStyle name="Input 6 2 4 2" xfId="22188"/>
    <cellStyle name="Input 6 2 4 3" xfId="22189"/>
    <cellStyle name="Input 6 2 5" xfId="22190"/>
    <cellStyle name="Input 6 2 5 2" xfId="22191"/>
    <cellStyle name="Input 6 2 5 3" xfId="22192"/>
    <cellStyle name="Input 6 2 6" xfId="22193"/>
    <cellStyle name="Input 6 2 6 2" xfId="22194"/>
    <cellStyle name="Input 6 2 6 3" xfId="22195"/>
    <cellStyle name="Input 6 2 7" xfId="22196"/>
    <cellStyle name="Input 6 2 7 2" xfId="22197"/>
    <cellStyle name="Input 6 2 7 3" xfId="22198"/>
    <cellStyle name="Input 6 2 8" xfId="22199"/>
    <cellStyle name="Input 6 2 8 2" xfId="22200"/>
    <cellStyle name="Input 6 2 8 3" xfId="22201"/>
    <cellStyle name="Input 6 2 9" xfId="22202"/>
    <cellStyle name="Input 6 2 9 2" xfId="22203"/>
    <cellStyle name="Input 6 2 9 3" xfId="22204"/>
    <cellStyle name="Input 6 3" xfId="5308"/>
    <cellStyle name="Input 6 3 10" xfId="22205"/>
    <cellStyle name="Input 6 3 10 2" xfId="22206"/>
    <cellStyle name="Input 6 3 10 3" xfId="22207"/>
    <cellStyle name="Input 6 3 11" xfId="22208"/>
    <cellStyle name="Input 6 3 12" xfId="22209"/>
    <cellStyle name="Input 6 3 2" xfId="22210"/>
    <cellStyle name="Input 6 3 2 2" xfId="22211"/>
    <cellStyle name="Input 6 3 2 3" xfId="22212"/>
    <cellStyle name="Input 6 3 3" xfId="22213"/>
    <cellStyle name="Input 6 3 3 2" xfId="22214"/>
    <cellStyle name="Input 6 3 3 3" xfId="22215"/>
    <cellStyle name="Input 6 3 4" xfId="22216"/>
    <cellStyle name="Input 6 3 4 2" xfId="22217"/>
    <cellStyle name="Input 6 3 4 3" xfId="22218"/>
    <cellStyle name="Input 6 3 5" xfId="22219"/>
    <cellStyle name="Input 6 3 5 2" xfId="22220"/>
    <cellStyle name="Input 6 3 5 3" xfId="22221"/>
    <cellStyle name="Input 6 3 6" xfId="22222"/>
    <cellStyle name="Input 6 3 6 2" xfId="22223"/>
    <cellStyle name="Input 6 3 6 3" xfId="22224"/>
    <cellStyle name="Input 6 3 7" xfId="22225"/>
    <cellStyle name="Input 6 3 7 2" xfId="22226"/>
    <cellStyle name="Input 6 3 7 3" xfId="22227"/>
    <cellStyle name="Input 6 3 8" xfId="22228"/>
    <cellStyle name="Input 6 3 8 2" xfId="22229"/>
    <cellStyle name="Input 6 3 8 3" xfId="22230"/>
    <cellStyle name="Input 6 3 9" xfId="22231"/>
    <cellStyle name="Input 6 3 9 2" xfId="22232"/>
    <cellStyle name="Input 6 3 9 3" xfId="22233"/>
    <cellStyle name="Input 6 4" xfId="22234"/>
    <cellStyle name="Input 6 4 2" xfId="22235"/>
    <cellStyle name="Input 6 4 2 2" xfId="22236"/>
    <cellStyle name="Input 6 4 2 3" xfId="22237"/>
    <cellStyle name="Input 6 4 3" xfId="22238"/>
    <cellStyle name="Input 6 4 4" xfId="22239"/>
    <cellStyle name="Input 6 5" xfId="22240"/>
    <cellStyle name="Input 6 5 2" xfId="22241"/>
    <cellStyle name="Input 6 5 2 2" xfId="22242"/>
    <cellStyle name="Input 6 5 2 3" xfId="22243"/>
    <cellStyle name="Input 6 5 3" xfId="22244"/>
    <cellStyle name="Input 6 5 4" xfId="22245"/>
    <cellStyle name="Input 6 6" xfId="22246"/>
    <cellStyle name="Input 6 6 2" xfId="22247"/>
    <cellStyle name="Input 6 6 3" xfId="22248"/>
    <cellStyle name="Input 6 7" xfId="22249"/>
    <cellStyle name="Input 6 7 2" xfId="22250"/>
    <cellStyle name="Input 6 7 3" xfId="22251"/>
    <cellStyle name="Input 6 8" xfId="22252"/>
    <cellStyle name="Input 6 8 2" xfId="22253"/>
    <cellStyle name="Input 6 8 3" xfId="22254"/>
    <cellStyle name="Input 6 9" xfId="22255"/>
    <cellStyle name="Input 6 9 2" xfId="22256"/>
    <cellStyle name="Input 6 9 3" xfId="22257"/>
    <cellStyle name="Input 7" xfId="5309"/>
    <cellStyle name="Input 7 10" xfId="22258"/>
    <cellStyle name="Input 7 10 2" xfId="22259"/>
    <cellStyle name="Input 7 10 3" xfId="22260"/>
    <cellStyle name="Input 7 11" xfId="22261"/>
    <cellStyle name="Input 7 11 2" xfId="22262"/>
    <cellStyle name="Input 7 11 3" xfId="22263"/>
    <cellStyle name="Input 7 12" xfId="22264"/>
    <cellStyle name="Input 7 13" xfId="22265"/>
    <cellStyle name="Input 7 14" xfId="22266"/>
    <cellStyle name="Input 7 15" xfId="22267"/>
    <cellStyle name="Input 7 2" xfId="15399"/>
    <cellStyle name="Input 7 2 10" xfId="22268"/>
    <cellStyle name="Input 7 2 10 2" xfId="22269"/>
    <cellStyle name="Input 7 2 10 3" xfId="22270"/>
    <cellStyle name="Input 7 2 11" xfId="22271"/>
    <cellStyle name="Input 7 2 12" xfId="22272"/>
    <cellStyle name="Input 7 2 2" xfId="22273"/>
    <cellStyle name="Input 7 2 2 10" xfId="22274"/>
    <cellStyle name="Input 7 2 2 11" xfId="22275"/>
    <cellStyle name="Input 7 2 2 2" xfId="22276"/>
    <cellStyle name="Input 7 2 2 2 2" xfId="22277"/>
    <cellStyle name="Input 7 2 2 2 3" xfId="22278"/>
    <cellStyle name="Input 7 2 2 3" xfId="22279"/>
    <cellStyle name="Input 7 2 2 3 2" xfId="22280"/>
    <cellStyle name="Input 7 2 2 3 3" xfId="22281"/>
    <cellStyle name="Input 7 2 2 4" xfId="22282"/>
    <cellStyle name="Input 7 2 2 4 2" xfId="22283"/>
    <cellStyle name="Input 7 2 2 4 3" xfId="22284"/>
    <cellStyle name="Input 7 2 2 5" xfId="22285"/>
    <cellStyle name="Input 7 2 2 5 2" xfId="22286"/>
    <cellStyle name="Input 7 2 2 5 3" xfId="22287"/>
    <cellStyle name="Input 7 2 2 6" xfId="22288"/>
    <cellStyle name="Input 7 2 2 6 2" xfId="22289"/>
    <cellStyle name="Input 7 2 2 6 3" xfId="22290"/>
    <cellStyle name="Input 7 2 2 7" xfId="22291"/>
    <cellStyle name="Input 7 2 2 7 2" xfId="22292"/>
    <cellStyle name="Input 7 2 2 7 3" xfId="22293"/>
    <cellStyle name="Input 7 2 2 8" xfId="22294"/>
    <cellStyle name="Input 7 2 2 8 2" xfId="22295"/>
    <cellStyle name="Input 7 2 2 8 3" xfId="22296"/>
    <cellStyle name="Input 7 2 2 9" xfId="22297"/>
    <cellStyle name="Input 7 2 2 9 2" xfId="22298"/>
    <cellStyle name="Input 7 2 2 9 3" xfId="22299"/>
    <cellStyle name="Input 7 2 3" xfId="22300"/>
    <cellStyle name="Input 7 2 3 2" xfId="22301"/>
    <cellStyle name="Input 7 2 3 3" xfId="22302"/>
    <cellStyle name="Input 7 2 4" xfId="22303"/>
    <cellStyle name="Input 7 2 4 2" xfId="22304"/>
    <cellStyle name="Input 7 2 4 3" xfId="22305"/>
    <cellStyle name="Input 7 2 5" xfId="22306"/>
    <cellStyle name="Input 7 2 5 2" xfId="22307"/>
    <cellStyle name="Input 7 2 5 3" xfId="22308"/>
    <cellStyle name="Input 7 2 6" xfId="22309"/>
    <cellStyle name="Input 7 2 6 2" xfId="22310"/>
    <cellStyle name="Input 7 2 6 3" xfId="22311"/>
    <cellStyle name="Input 7 2 7" xfId="22312"/>
    <cellStyle name="Input 7 2 7 2" xfId="22313"/>
    <cellStyle name="Input 7 2 7 3" xfId="22314"/>
    <cellStyle name="Input 7 2 8" xfId="22315"/>
    <cellStyle name="Input 7 2 8 2" xfId="22316"/>
    <cellStyle name="Input 7 2 8 3" xfId="22317"/>
    <cellStyle name="Input 7 2 9" xfId="22318"/>
    <cellStyle name="Input 7 2 9 2" xfId="22319"/>
    <cellStyle name="Input 7 2 9 3" xfId="22320"/>
    <cellStyle name="Input 7 3" xfId="22321"/>
    <cellStyle name="Input 7 3 10" xfId="22322"/>
    <cellStyle name="Input 7 3 11" xfId="22323"/>
    <cellStyle name="Input 7 3 2" xfId="22324"/>
    <cellStyle name="Input 7 3 2 2" xfId="22325"/>
    <cellStyle name="Input 7 3 2 3" xfId="22326"/>
    <cellStyle name="Input 7 3 3" xfId="22327"/>
    <cellStyle name="Input 7 3 3 2" xfId="22328"/>
    <cellStyle name="Input 7 3 3 3" xfId="22329"/>
    <cellStyle name="Input 7 3 4" xfId="22330"/>
    <cellStyle name="Input 7 3 4 2" xfId="22331"/>
    <cellStyle name="Input 7 3 4 3" xfId="22332"/>
    <cellStyle name="Input 7 3 5" xfId="22333"/>
    <cellStyle name="Input 7 3 5 2" xfId="22334"/>
    <cellStyle name="Input 7 3 5 3" xfId="22335"/>
    <cellStyle name="Input 7 3 6" xfId="22336"/>
    <cellStyle name="Input 7 3 6 2" xfId="22337"/>
    <cellStyle name="Input 7 3 6 3" xfId="22338"/>
    <cellStyle name="Input 7 3 7" xfId="22339"/>
    <cellStyle name="Input 7 3 7 2" xfId="22340"/>
    <cellStyle name="Input 7 3 7 3" xfId="22341"/>
    <cellStyle name="Input 7 3 8" xfId="22342"/>
    <cellStyle name="Input 7 3 8 2" xfId="22343"/>
    <cellStyle name="Input 7 3 8 3" xfId="22344"/>
    <cellStyle name="Input 7 3 9" xfId="22345"/>
    <cellStyle name="Input 7 3 9 2" xfId="22346"/>
    <cellStyle name="Input 7 3 9 3" xfId="22347"/>
    <cellStyle name="Input 7 4" xfId="22348"/>
    <cellStyle name="Input 7 4 2" xfId="22349"/>
    <cellStyle name="Input 7 4 3" xfId="22350"/>
    <cellStyle name="Input 7 5" xfId="22351"/>
    <cellStyle name="Input 7 5 2" xfId="22352"/>
    <cellStyle name="Input 7 5 3" xfId="22353"/>
    <cellStyle name="Input 7 6" xfId="22354"/>
    <cellStyle name="Input 7 6 2" xfId="22355"/>
    <cellStyle name="Input 7 6 3" xfId="22356"/>
    <cellStyle name="Input 7 7" xfId="22357"/>
    <cellStyle name="Input 7 7 2" xfId="22358"/>
    <cellStyle name="Input 7 7 3" xfId="22359"/>
    <cellStyle name="Input 7 8" xfId="22360"/>
    <cellStyle name="Input 7 8 2" xfId="22361"/>
    <cellStyle name="Input 7 8 3" xfId="22362"/>
    <cellStyle name="Input 7 9" xfId="22363"/>
    <cellStyle name="Input 7 9 2" xfId="22364"/>
    <cellStyle name="Input 7 9 3" xfId="22365"/>
    <cellStyle name="Input 8" xfId="5310"/>
    <cellStyle name="Input 8 10" xfId="22366"/>
    <cellStyle name="Input 8 10 2" xfId="22367"/>
    <cellStyle name="Input 8 10 3" xfId="22368"/>
    <cellStyle name="Input 8 11" xfId="22369"/>
    <cellStyle name="Input 8 11 2" xfId="22370"/>
    <cellStyle name="Input 8 11 3" xfId="22371"/>
    <cellStyle name="Input 8 12" xfId="22372"/>
    <cellStyle name="Input 8 13" xfId="22373"/>
    <cellStyle name="Input 8 14" xfId="22374"/>
    <cellStyle name="Input 8 2" xfId="22375"/>
    <cellStyle name="Input 8 2 10" xfId="22376"/>
    <cellStyle name="Input 8 2 10 2" xfId="22377"/>
    <cellStyle name="Input 8 2 10 3" xfId="22378"/>
    <cellStyle name="Input 8 2 11" xfId="22379"/>
    <cellStyle name="Input 8 2 12" xfId="22380"/>
    <cellStyle name="Input 8 2 2" xfId="22381"/>
    <cellStyle name="Input 8 2 2 10" xfId="22382"/>
    <cellStyle name="Input 8 2 2 11" xfId="22383"/>
    <cellStyle name="Input 8 2 2 2" xfId="22384"/>
    <cellStyle name="Input 8 2 2 2 2" xfId="22385"/>
    <cellStyle name="Input 8 2 2 2 3" xfId="22386"/>
    <cellStyle name="Input 8 2 2 3" xfId="22387"/>
    <cellStyle name="Input 8 2 2 3 2" xfId="22388"/>
    <cellStyle name="Input 8 2 2 3 3" xfId="22389"/>
    <cellStyle name="Input 8 2 2 4" xfId="22390"/>
    <cellStyle name="Input 8 2 2 4 2" xfId="22391"/>
    <cellStyle name="Input 8 2 2 4 3" xfId="22392"/>
    <cellStyle name="Input 8 2 2 5" xfId="22393"/>
    <cellStyle name="Input 8 2 2 5 2" xfId="22394"/>
    <cellStyle name="Input 8 2 2 5 3" xfId="22395"/>
    <cellStyle name="Input 8 2 2 6" xfId="22396"/>
    <cellStyle name="Input 8 2 2 6 2" xfId="22397"/>
    <cellStyle name="Input 8 2 2 6 3" xfId="22398"/>
    <cellStyle name="Input 8 2 2 7" xfId="22399"/>
    <cellStyle name="Input 8 2 2 7 2" xfId="22400"/>
    <cellStyle name="Input 8 2 2 7 3" xfId="22401"/>
    <cellStyle name="Input 8 2 2 8" xfId="22402"/>
    <cellStyle name="Input 8 2 2 8 2" xfId="22403"/>
    <cellStyle name="Input 8 2 2 8 3" xfId="22404"/>
    <cellStyle name="Input 8 2 2 9" xfId="22405"/>
    <cellStyle name="Input 8 2 2 9 2" xfId="22406"/>
    <cellStyle name="Input 8 2 2 9 3" xfId="22407"/>
    <cellStyle name="Input 8 2 3" xfId="22408"/>
    <cellStyle name="Input 8 2 3 2" xfId="22409"/>
    <cellStyle name="Input 8 2 3 3" xfId="22410"/>
    <cellStyle name="Input 8 2 4" xfId="22411"/>
    <cellStyle name="Input 8 2 4 2" xfId="22412"/>
    <cellStyle name="Input 8 2 4 3" xfId="22413"/>
    <cellStyle name="Input 8 2 5" xfId="22414"/>
    <cellStyle name="Input 8 2 5 2" xfId="22415"/>
    <cellStyle name="Input 8 2 5 3" xfId="22416"/>
    <cellStyle name="Input 8 2 6" xfId="22417"/>
    <cellStyle name="Input 8 2 6 2" xfId="22418"/>
    <cellStyle name="Input 8 2 6 3" xfId="22419"/>
    <cellStyle name="Input 8 2 7" xfId="22420"/>
    <cellStyle name="Input 8 2 7 2" xfId="22421"/>
    <cellStyle name="Input 8 2 7 3" xfId="22422"/>
    <cellStyle name="Input 8 2 8" xfId="22423"/>
    <cellStyle name="Input 8 2 8 2" xfId="22424"/>
    <cellStyle name="Input 8 2 8 3" xfId="22425"/>
    <cellStyle name="Input 8 2 9" xfId="22426"/>
    <cellStyle name="Input 8 2 9 2" xfId="22427"/>
    <cellStyle name="Input 8 2 9 3" xfId="22428"/>
    <cellStyle name="Input 8 3" xfId="22429"/>
    <cellStyle name="Input 8 3 10" xfId="22430"/>
    <cellStyle name="Input 8 3 11" xfId="22431"/>
    <cellStyle name="Input 8 3 2" xfId="22432"/>
    <cellStyle name="Input 8 3 2 2" xfId="22433"/>
    <cellStyle name="Input 8 3 2 3" xfId="22434"/>
    <cellStyle name="Input 8 3 3" xfId="22435"/>
    <cellStyle name="Input 8 3 3 2" xfId="22436"/>
    <cellStyle name="Input 8 3 3 3" xfId="22437"/>
    <cellStyle name="Input 8 3 4" xfId="22438"/>
    <cellStyle name="Input 8 3 4 2" xfId="22439"/>
    <cellStyle name="Input 8 3 4 3" xfId="22440"/>
    <cellStyle name="Input 8 3 5" xfId="22441"/>
    <cellStyle name="Input 8 3 5 2" xfId="22442"/>
    <cellStyle name="Input 8 3 5 3" xfId="22443"/>
    <cellStyle name="Input 8 3 6" xfId="22444"/>
    <cellStyle name="Input 8 3 6 2" xfId="22445"/>
    <cellStyle name="Input 8 3 6 3" xfId="22446"/>
    <cellStyle name="Input 8 3 7" xfId="22447"/>
    <cellStyle name="Input 8 3 7 2" xfId="22448"/>
    <cellStyle name="Input 8 3 7 3" xfId="22449"/>
    <cellStyle name="Input 8 3 8" xfId="22450"/>
    <cellStyle name="Input 8 3 8 2" xfId="22451"/>
    <cellStyle name="Input 8 3 8 3" xfId="22452"/>
    <cellStyle name="Input 8 3 9" xfId="22453"/>
    <cellStyle name="Input 8 3 9 2" xfId="22454"/>
    <cellStyle name="Input 8 3 9 3" xfId="22455"/>
    <cellStyle name="Input 8 4" xfId="22456"/>
    <cellStyle name="Input 8 4 2" xfId="22457"/>
    <cellStyle name="Input 8 4 3" xfId="22458"/>
    <cellStyle name="Input 8 5" xfId="22459"/>
    <cellStyle name="Input 8 5 2" xfId="22460"/>
    <cellStyle name="Input 8 5 3" xfId="22461"/>
    <cellStyle name="Input 8 6" xfId="22462"/>
    <cellStyle name="Input 8 6 2" xfId="22463"/>
    <cellStyle name="Input 8 6 3" xfId="22464"/>
    <cellStyle name="Input 8 7" xfId="22465"/>
    <cellStyle name="Input 8 7 2" xfId="22466"/>
    <cellStyle name="Input 8 7 3" xfId="22467"/>
    <cellStyle name="Input 8 8" xfId="22468"/>
    <cellStyle name="Input 8 8 2" xfId="22469"/>
    <cellStyle name="Input 8 8 3" xfId="22470"/>
    <cellStyle name="Input 8 9" xfId="22471"/>
    <cellStyle name="Input 8 9 2" xfId="22472"/>
    <cellStyle name="Input 8 9 3" xfId="22473"/>
    <cellStyle name="Input 9" xfId="22474"/>
    <cellStyle name="Input 9 10" xfId="22475"/>
    <cellStyle name="Input 9 10 2" xfId="22476"/>
    <cellStyle name="Input 9 10 3" xfId="22477"/>
    <cellStyle name="Input 9 11" xfId="22478"/>
    <cellStyle name="Input 9 12" xfId="22479"/>
    <cellStyle name="Input 9 13" xfId="22480"/>
    <cellStyle name="Input 9 2" xfId="22481"/>
    <cellStyle name="Input 9 2 10" xfId="22482"/>
    <cellStyle name="Input 9 2 11" xfId="22483"/>
    <cellStyle name="Input 9 2 2" xfId="22484"/>
    <cellStyle name="Input 9 2 2 2" xfId="22485"/>
    <cellStyle name="Input 9 2 2 3" xfId="22486"/>
    <cellStyle name="Input 9 2 3" xfId="22487"/>
    <cellStyle name="Input 9 2 3 2" xfId="22488"/>
    <cellStyle name="Input 9 2 3 3" xfId="22489"/>
    <cellStyle name="Input 9 2 4" xfId="22490"/>
    <cellStyle name="Input 9 2 4 2" xfId="22491"/>
    <cellStyle name="Input 9 2 4 3" xfId="22492"/>
    <cellStyle name="Input 9 2 5" xfId="22493"/>
    <cellStyle name="Input 9 2 5 2" xfId="22494"/>
    <cellStyle name="Input 9 2 5 3" xfId="22495"/>
    <cellStyle name="Input 9 2 6" xfId="22496"/>
    <cellStyle name="Input 9 2 6 2" xfId="22497"/>
    <cellStyle name="Input 9 2 6 3" xfId="22498"/>
    <cellStyle name="Input 9 2 7" xfId="22499"/>
    <cellStyle name="Input 9 2 7 2" xfId="22500"/>
    <cellStyle name="Input 9 2 7 3" xfId="22501"/>
    <cellStyle name="Input 9 2 8" xfId="22502"/>
    <cellStyle name="Input 9 2 8 2" xfId="22503"/>
    <cellStyle name="Input 9 2 8 3" xfId="22504"/>
    <cellStyle name="Input 9 2 9" xfId="22505"/>
    <cellStyle name="Input 9 2 9 2" xfId="22506"/>
    <cellStyle name="Input 9 2 9 3" xfId="22507"/>
    <cellStyle name="Input 9 3" xfId="22508"/>
    <cellStyle name="Input 9 3 2" xfId="22509"/>
    <cellStyle name="Input 9 3 3" xfId="22510"/>
    <cellStyle name="Input 9 4" xfId="22511"/>
    <cellStyle name="Input 9 4 2" xfId="22512"/>
    <cellStyle name="Input 9 4 3" xfId="22513"/>
    <cellStyle name="Input 9 5" xfId="22514"/>
    <cellStyle name="Input 9 5 2" xfId="22515"/>
    <cellStyle name="Input 9 5 3" xfId="22516"/>
    <cellStyle name="Input 9 6" xfId="22517"/>
    <cellStyle name="Input 9 6 2" xfId="22518"/>
    <cellStyle name="Input 9 6 3" xfId="22519"/>
    <cellStyle name="Input 9 7" xfId="22520"/>
    <cellStyle name="Input 9 7 2" xfId="22521"/>
    <cellStyle name="Input 9 7 3" xfId="22522"/>
    <cellStyle name="Input 9 8" xfId="22523"/>
    <cellStyle name="Input 9 8 2" xfId="22524"/>
    <cellStyle name="Input 9 8 3" xfId="22525"/>
    <cellStyle name="Input 9 9" xfId="22526"/>
    <cellStyle name="Input 9 9 2" xfId="22527"/>
    <cellStyle name="Input 9 9 3" xfId="22528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29"/>
    <cellStyle name="Lien hypertexte 2 2 3" xfId="22530"/>
    <cellStyle name="Lien hypertexte 2 3" xfId="5327"/>
    <cellStyle name="Lien hypertexte 3" xfId="5328"/>
    <cellStyle name="Lien hypertexte 3 2" xfId="5329"/>
    <cellStyle name="Lien hypertexte 3 2 2" xfId="22531"/>
    <cellStyle name="Lien hypertexte 3 3" xfId="5330"/>
    <cellStyle name="Lien hypertexte 4" xfId="5331"/>
    <cellStyle name="Lien hypertexte 5" xfId="5332"/>
    <cellStyle name="Lien hypertexte visité" xfId="22532"/>
    <cellStyle name="Lien hypertexte visité 2" xfId="22533"/>
    <cellStyle name="Lien hypertexte visité 2 2" xfId="22534"/>
    <cellStyle name="Lien hypertexte visité 3" xfId="22535"/>
    <cellStyle name="Lien hypertexte visité 3 2" xfId="22536"/>
    <cellStyle name="Lien hypertexte visité 4" xfId="22537"/>
    <cellStyle name="Lien hypertexte_DAILYPOS" xfId="22538"/>
    <cellStyle name="LineTableCell" xfId="5333"/>
    <cellStyle name="Linked Cell" xfId="5334"/>
    <cellStyle name="Linked Cell 2" xfId="5335"/>
    <cellStyle name="Linked Cell 2 2" xfId="5336"/>
    <cellStyle name="Linked Cell 2 2 2" xfId="22539"/>
    <cellStyle name="Linked Cell 2 2 2 2" xfId="22540"/>
    <cellStyle name="Linked Cell 2 2 2 2 2" xfId="22541"/>
    <cellStyle name="Linked Cell 2 2 2 3" xfId="22542"/>
    <cellStyle name="Linked Cell 2 2 2 3 2" xfId="22543"/>
    <cellStyle name="Linked Cell 2 2 2 3 2 2" xfId="22544"/>
    <cellStyle name="Linked Cell 2 2 2 4" xfId="22545"/>
    <cellStyle name="Linked Cell 2 2 2 4 2" xfId="22546"/>
    <cellStyle name="Linked Cell 2 2 3" xfId="22547"/>
    <cellStyle name="Linked Cell 2 2 3 2" xfId="22548"/>
    <cellStyle name="Linked Cell 2 2 3 2 2" xfId="22549"/>
    <cellStyle name="Linked Cell 2 2 4" xfId="22550"/>
    <cellStyle name="Linked Cell 2 2 4 2" xfId="22551"/>
    <cellStyle name="Linked Cell 2 2 4 2 2" xfId="22552"/>
    <cellStyle name="Linked Cell 2 2 5" xfId="22553"/>
    <cellStyle name="Linked Cell 2 2 5 2" xfId="22554"/>
    <cellStyle name="Linked Cell 2 2 6" xfId="22555"/>
    <cellStyle name="Linked Cell 2 3" xfId="5337"/>
    <cellStyle name="Linked Cell 2 3 2" xfId="22556"/>
    <cellStyle name="Linked Cell 2 3 2 2" xfId="22557"/>
    <cellStyle name="Linked Cell 2 3 3" xfId="22558"/>
    <cellStyle name="Linked Cell 2 3 4" xfId="22559"/>
    <cellStyle name="Linked Cell 2 4" xfId="22560"/>
    <cellStyle name="Linked Cell 2 4 2" xfId="22561"/>
    <cellStyle name="Linked Cell 2 4 2 2" xfId="22562"/>
    <cellStyle name="Linked Cell 2 5" xfId="22563"/>
    <cellStyle name="Linked Cell 2 5 2" xfId="22564"/>
    <cellStyle name="Linked Cell 2 6" xfId="22565"/>
    <cellStyle name="Linked Cell 2 7" xfId="22566"/>
    <cellStyle name="Linked Cell 3" xfId="5338"/>
    <cellStyle name="Linked Cell 3 2" xfId="5339"/>
    <cellStyle name="Linked Cell 3 2 2" xfId="22567"/>
    <cellStyle name="Linked Cell 3 3" xfId="5340"/>
    <cellStyle name="Linked Cell 3 3 2" xfId="22568"/>
    <cellStyle name="Linked Cell 3 3 2 2" xfId="22569"/>
    <cellStyle name="Linked Cell 3 4" xfId="22570"/>
    <cellStyle name="Linked Cell 3 4 2" xfId="22571"/>
    <cellStyle name="Linked Cell 3 5" xfId="22572"/>
    <cellStyle name="Linked Cell 4" xfId="5341"/>
    <cellStyle name="Linked Cell 4 2" xfId="5342"/>
    <cellStyle name="Linked Cell 4 2 2" xfId="22573"/>
    <cellStyle name="Linked Cell 4 2 2 2" xfId="22574"/>
    <cellStyle name="Linked Cell 4 2 3" xfId="22575"/>
    <cellStyle name="Linked Cell 4 2 3 2" xfId="22576"/>
    <cellStyle name="Linked Cell 4 2 3 2 2" xfId="22577"/>
    <cellStyle name="Linked Cell 4 2 4" xfId="22578"/>
    <cellStyle name="Linked Cell 4 2 4 2" xfId="22579"/>
    <cellStyle name="Linked Cell 4 3" xfId="5343"/>
    <cellStyle name="Linked Cell 4 3 2" xfId="22580"/>
    <cellStyle name="Linked Cell 4 4" xfId="22581"/>
    <cellStyle name="Linked Cell 4 4 2" xfId="22582"/>
    <cellStyle name="Linked Cell 4 4 2 2" xfId="22583"/>
    <cellStyle name="Linked Cell 4 5" xfId="22584"/>
    <cellStyle name="Linked Cell 4 5 2" xfId="22585"/>
    <cellStyle name="Linked Cell 4 6" xfId="22586"/>
    <cellStyle name="Linked Cell 4 7" xfId="22587"/>
    <cellStyle name="Linked Cell 5" xfId="5344"/>
    <cellStyle name="Linked Cell 5 2" xfId="5345"/>
    <cellStyle name="Linked Cell 5 3" xfId="5346"/>
    <cellStyle name="Linked Cell 5 4" xfId="22588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89"/>
    <cellStyle name="Milliers 2 8 2" xfId="22590"/>
    <cellStyle name="Milliers 2 8 2 2" xfId="22591"/>
    <cellStyle name="Milliers 2 8 2 2 2" xfId="22592"/>
    <cellStyle name="Milliers 2 8 2 3" xfId="22593"/>
    <cellStyle name="Milliers 2 8 3" xfId="22594"/>
    <cellStyle name="Milliers 2 8 3 2" xfId="22595"/>
    <cellStyle name="Milliers 2 8 4" xfId="22596"/>
    <cellStyle name="Milliers 5" xfId="22597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8"/>
    <cellStyle name="Mon閠aire_AR1194" xfId="22599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0"/>
    <cellStyle name="Neutral 2 2 2 2" xfId="22601"/>
    <cellStyle name="Neutral 2 2 2 2 2" xfId="22602"/>
    <cellStyle name="Neutral 2 2 2 2 3" xfId="22603"/>
    <cellStyle name="Neutral 2 2 2 3" xfId="22604"/>
    <cellStyle name="Neutral 2 2 2 3 2" xfId="22605"/>
    <cellStyle name="Neutral 2 2 2 3 2 2" xfId="22606"/>
    <cellStyle name="Neutral 2 2 2 3 3" xfId="22607"/>
    <cellStyle name="Neutral 2 2 2 4" xfId="22608"/>
    <cellStyle name="Neutral 2 2 2 4 2" xfId="22609"/>
    <cellStyle name="Neutral 2 2 2 5" xfId="22610"/>
    <cellStyle name="Neutral 2 2 3" xfId="22611"/>
    <cellStyle name="Neutral 2 2 3 2" xfId="22612"/>
    <cellStyle name="Neutral 2 2 3 2 2" xfId="22613"/>
    <cellStyle name="Neutral 2 2 3 3" xfId="22614"/>
    <cellStyle name="Neutral 2 2 4" xfId="22615"/>
    <cellStyle name="Neutral 2 2 4 2" xfId="22616"/>
    <cellStyle name="Neutral 2 2 4 2 2" xfId="22617"/>
    <cellStyle name="Neutral 2 2 4 3" xfId="22618"/>
    <cellStyle name="Neutral 2 2 5" xfId="22619"/>
    <cellStyle name="Neutral 2 2 5 2" xfId="22620"/>
    <cellStyle name="Neutral 2 2 6" xfId="22621"/>
    <cellStyle name="Neutral 2 2 7" xfId="22622"/>
    <cellStyle name="Neutral 2 3" xfId="5394"/>
    <cellStyle name="Neutral 2 3 2" xfId="22623"/>
    <cellStyle name="Neutral 2 3 2 2" xfId="22624"/>
    <cellStyle name="Neutral 2 3 3" xfId="22625"/>
    <cellStyle name="Neutral 2 3 4" xfId="22626"/>
    <cellStyle name="Neutral 2 4" xfId="22627"/>
    <cellStyle name="Neutral 2 4 2" xfId="22628"/>
    <cellStyle name="Neutral 2 4 2 2" xfId="22629"/>
    <cellStyle name="Neutral 2 4 3" xfId="22630"/>
    <cellStyle name="Neutral 2 5" xfId="22631"/>
    <cellStyle name="Neutral 2 5 2" xfId="22632"/>
    <cellStyle name="Neutral 2 6" xfId="22633"/>
    <cellStyle name="Neutral 2 6 2" xfId="22634"/>
    <cellStyle name="Neutral 2 7" xfId="22635"/>
    <cellStyle name="Neutral 3" xfId="5395"/>
    <cellStyle name="Neutral 3 2" xfId="5396"/>
    <cellStyle name="Neutral 3 2 2" xfId="22636"/>
    <cellStyle name="Neutral 3 2 3" xfId="22637"/>
    <cellStyle name="Neutral 3 3" xfId="5397"/>
    <cellStyle name="Neutral 3 3 2" xfId="22638"/>
    <cellStyle name="Neutral 3 3 2 2" xfId="22639"/>
    <cellStyle name="Neutral 3 3 3" xfId="22640"/>
    <cellStyle name="Neutral 3 4" xfId="22641"/>
    <cellStyle name="Neutral 3 4 2" xfId="22642"/>
    <cellStyle name="Neutral 3 5" xfId="22643"/>
    <cellStyle name="Neutral 3 6" xfId="22644"/>
    <cellStyle name="Neutral 4" xfId="5398"/>
    <cellStyle name="Neutral 4 2" xfId="5399"/>
    <cellStyle name="Neutral 4 2 2" xfId="22645"/>
    <cellStyle name="Neutral 4 2 2 2" xfId="22646"/>
    <cellStyle name="Neutral 4 2 2 3" xfId="22647"/>
    <cellStyle name="Neutral 4 2 3" xfId="22648"/>
    <cellStyle name="Neutral 4 2 3 2" xfId="22649"/>
    <cellStyle name="Neutral 4 2 3 2 2" xfId="22650"/>
    <cellStyle name="Neutral 4 2 3 3" xfId="22651"/>
    <cellStyle name="Neutral 4 2 4" xfId="22652"/>
    <cellStyle name="Neutral 4 2 4 2" xfId="22653"/>
    <cellStyle name="Neutral 4 2 5" xfId="22654"/>
    <cellStyle name="Neutral 4 3" xfId="5400"/>
    <cellStyle name="Neutral 4 3 2" xfId="22655"/>
    <cellStyle name="Neutral 4 3 3" xfId="22656"/>
    <cellStyle name="Neutral 4 4" xfId="22657"/>
    <cellStyle name="Neutral 4 4 2" xfId="22658"/>
    <cellStyle name="Neutral 4 4 2 2" xfId="22659"/>
    <cellStyle name="Neutral 4 4 3" xfId="22660"/>
    <cellStyle name="Neutral 4 5" xfId="22661"/>
    <cellStyle name="Neutral 4 5 2" xfId="22662"/>
    <cellStyle name="Neutral 4 6" xfId="22663"/>
    <cellStyle name="Neutral 4 7" xfId="22664"/>
    <cellStyle name="Neutral 5" xfId="5401"/>
    <cellStyle name="Neutral 5 2" xfId="5402"/>
    <cellStyle name="Neutral 5 3" xfId="5403"/>
    <cellStyle name="Neutral 5 4" xfId="22665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6"/>
    <cellStyle name="Normal - Style1 2 2 2" xfId="22667"/>
    <cellStyle name="Normal - Style1 2 3" xfId="22668"/>
    <cellStyle name="Normal - Style1 2 3 2" xfId="22669"/>
    <cellStyle name="Normal - Style1 2 4" xfId="22670"/>
    <cellStyle name="Normal - Style1 2 4 2" xfId="22671"/>
    <cellStyle name="Normal - Style1 2 5" xfId="22672"/>
    <cellStyle name="Normal - Style1 2 6" xfId="22673"/>
    <cellStyle name="Normal - Style1 3" xfId="5411"/>
    <cellStyle name="Normal - Style1 3 2" xfId="22674"/>
    <cellStyle name="Normal - Style1 3 2 2" xfId="22675"/>
    <cellStyle name="Normal - Style1 3 2 3" xfId="22676"/>
    <cellStyle name="Normal - Style1 3 3" xfId="22677"/>
    <cellStyle name="Normal - Style1 3 3 2" xfId="22678"/>
    <cellStyle name="Normal - Style1 3 3 3" xfId="22679"/>
    <cellStyle name="Normal - Style1 3 4" xfId="22680"/>
    <cellStyle name="Normal - Style1 4" xfId="5412"/>
    <cellStyle name="Normal - Style1 4 2" xfId="22681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2"/>
    <cellStyle name="Normal 10 10" xfId="22683"/>
    <cellStyle name="Normal 10 11" xfId="22684"/>
    <cellStyle name="Normal 10 12" xfId="22685"/>
    <cellStyle name="Normal 10 13" xfId="22686"/>
    <cellStyle name="Normal 10 2" xfId="22687"/>
    <cellStyle name="Normal 10 2 10" xfId="22688"/>
    <cellStyle name="Normal 10 2 11" xfId="22689"/>
    <cellStyle name="Normal 10 2 12" xfId="22690"/>
    <cellStyle name="Normal 10 2 2" xfId="22691"/>
    <cellStyle name="Normal 10 2 2 2" xfId="22692"/>
    <cellStyle name="Normal 10 2 2 2 2" xfId="22693"/>
    <cellStyle name="Normal 10 2 2 2 2 2" xfId="22694"/>
    <cellStyle name="Normal 10 2 2 2 2 3" xfId="22695"/>
    <cellStyle name="Normal 10 2 2 2 2 4" xfId="22696"/>
    <cellStyle name="Normal 10 2 2 2 3" xfId="22697"/>
    <cellStyle name="Normal 10 2 2 2 4" xfId="22698"/>
    <cellStyle name="Normal 10 2 2 2 5" xfId="22699"/>
    <cellStyle name="Normal 10 2 2 3" xfId="22700"/>
    <cellStyle name="Normal 10 2 2 3 2" xfId="22701"/>
    <cellStyle name="Normal 10 2 2 3 2 2" xfId="22702"/>
    <cellStyle name="Normal 10 2 2 3 3" xfId="22703"/>
    <cellStyle name="Normal 10 2 2 3 4" xfId="22704"/>
    <cellStyle name="Normal 10 2 2 3 5" xfId="22705"/>
    <cellStyle name="Normal 10 2 2 4" xfId="22706"/>
    <cellStyle name="Normal 10 2 2 4 2" xfId="22707"/>
    <cellStyle name="Normal 10 2 2 5" xfId="22708"/>
    <cellStyle name="Normal 10 2 2 6" xfId="22709"/>
    <cellStyle name="Normal 10 2 2 7" xfId="22710"/>
    <cellStyle name="Normal 10 2 2 8" xfId="22711"/>
    <cellStyle name="Normal 10 2 3" xfId="22712"/>
    <cellStyle name="Normal 10 2 3 2" xfId="22713"/>
    <cellStyle name="Normal 10 2 3 2 2" xfId="22714"/>
    <cellStyle name="Normal 10 2 3 2 3" xfId="22715"/>
    <cellStyle name="Normal 10 2 3 2 4" xfId="22716"/>
    <cellStyle name="Normal 10 2 3 3" xfId="22717"/>
    <cellStyle name="Normal 10 2 3 4" xfId="22718"/>
    <cellStyle name="Normal 10 2 3 5" xfId="22719"/>
    <cellStyle name="Normal 10 2 3 6" xfId="22720"/>
    <cellStyle name="Normal 10 2 4" xfId="22721"/>
    <cellStyle name="Normal 10 2 4 2" xfId="22722"/>
    <cellStyle name="Normal 10 2 4 2 2" xfId="22723"/>
    <cellStyle name="Normal 10 2 4 2 3" xfId="22724"/>
    <cellStyle name="Normal 10 2 4 2 4" xfId="22725"/>
    <cellStyle name="Normal 10 2 4 3" xfId="22726"/>
    <cellStyle name="Normal 10 2 4 4" xfId="22727"/>
    <cellStyle name="Normal 10 2 4 5" xfId="22728"/>
    <cellStyle name="Normal 10 2 5" xfId="22729"/>
    <cellStyle name="Normal 10 2 5 2" xfId="22730"/>
    <cellStyle name="Normal 10 2 5 3" xfId="22731"/>
    <cellStyle name="Normal 10 2 5 4" xfId="22732"/>
    <cellStyle name="Normal 10 2 6" xfId="22733"/>
    <cellStyle name="Normal 10 2 7" xfId="22734"/>
    <cellStyle name="Normal 10 2 8" xfId="22735"/>
    <cellStyle name="Normal 10 2 9" xfId="22736"/>
    <cellStyle name="Normal 10 3" xfId="22737"/>
    <cellStyle name="Normal 10 3 2" xfId="22738"/>
    <cellStyle name="Normal 10 3 2 2" xfId="22739"/>
    <cellStyle name="Normal 10 3 2 2 2" xfId="22740"/>
    <cellStyle name="Normal 10 3 2 3" xfId="22741"/>
    <cellStyle name="Normal 10 3 2 4" xfId="22742"/>
    <cellStyle name="Normal 10 3 3" xfId="22743"/>
    <cellStyle name="Normal 10 3 3 2" xfId="22744"/>
    <cellStyle name="Normal 10 3 3 2 2" xfId="22745"/>
    <cellStyle name="Normal 10 3 3 3" xfId="22746"/>
    <cellStyle name="Normal 10 3 4" xfId="22747"/>
    <cellStyle name="Normal 10 3 4 2" xfId="22748"/>
    <cellStyle name="Normal 10 3 5" xfId="22749"/>
    <cellStyle name="Normal 10 3 6" xfId="22750"/>
    <cellStyle name="Normal 10 3 7" xfId="22751"/>
    <cellStyle name="Normal 10 3 8" xfId="22752"/>
    <cellStyle name="Normal 10 3 9" xfId="22753"/>
    <cellStyle name="Normal 10 4" xfId="22754"/>
    <cellStyle name="Normal 10 4 2" xfId="22755"/>
    <cellStyle name="Normal 10 4 2 2" xfId="22756"/>
    <cellStyle name="Normal 10 4 3" xfId="22757"/>
    <cellStyle name="Normal 10 4 4" xfId="22758"/>
    <cellStyle name="Normal 10 5" xfId="22759"/>
    <cellStyle name="Normal 10 5 2" xfId="22760"/>
    <cellStyle name="Normal 10 5 2 2" xfId="22761"/>
    <cellStyle name="Normal 10 5 3" xfId="22762"/>
    <cellStyle name="Normal 10 5 4" xfId="22763"/>
    <cellStyle name="Normal 10 5 5" xfId="22764"/>
    <cellStyle name="Normal 10 6" xfId="22765"/>
    <cellStyle name="Normal 10 6 2" xfId="22766"/>
    <cellStyle name="Normal 10 6 3" xfId="22767"/>
    <cellStyle name="Normal 10 7" xfId="22768"/>
    <cellStyle name="Normal 10 8" xfId="22769"/>
    <cellStyle name="Normal 10 9" xfId="22770"/>
    <cellStyle name="Normal 11" xfId="22771"/>
    <cellStyle name="Normal 11 10" xfId="22772"/>
    <cellStyle name="Normal 11 11" xfId="22773"/>
    <cellStyle name="Normal 11 12" xfId="22774"/>
    <cellStyle name="Normal 11 13" xfId="22775"/>
    <cellStyle name="Normal 11 14" xfId="22776"/>
    <cellStyle name="Normal 11 2" xfId="5458"/>
    <cellStyle name="Normal 11 2 10" xfId="22777"/>
    <cellStyle name="Normal 11 2 11" xfId="22778"/>
    <cellStyle name="Normal 11 2 12" xfId="22779"/>
    <cellStyle name="Normal 11 2 2" xfId="5459"/>
    <cellStyle name="Normal 11 2 2 2" xfId="5460"/>
    <cellStyle name="Normal 11 2 2 2 2" xfId="22780"/>
    <cellStyle name="Normal 11 2 2 2 2 2" xfId="22781"/>
    <cellStyle name="Normal 11 2 2 2 3" xfId="22782"/>
    <cellStyle name="Normal 11 2 2 3" xfId="5461"/>
    <cellStyle name="Normal 11 2 2 3 2" xfId="22783"/>
    <cellStyle name="Normal 11 2 2 3 2 2" xfId="22784"/>
    <cellStyle name="Normal 11 2 2 3 3" xfId="22785"/>
    <cellStyle name="Normal 11 2 2 4" xfId="22786"/>
    <cellStyle name="Normal 11 2 2 4 2" xfId="22787"/>
    <cellStyle name="Normal 11 2 2 5" xfId="22788"/>
    <cellStyle name="Normal 11 2 2 6" xfId="22789"/>
    <cellStyle name="Normal 11 2 2 7" xfId="22790"/>
    <cellStyle name="Normal 11 2 3" xfId="5462"/>
    <cellStyle name="Normal 11 2 3 2" xfId="22791"/>
    <cellStyle name="Normal 11 2 3 2 2" xfId="22792"/>
    <cellStyle name="Normal 11 2 3 3" xfId="22793"/>
    <cellStyle name="Normal 11 2 3 4" xfId="22794"/>
    <cellStyle name="Normal 11 2 4" xfId="5463"/>
    <cellStyle name="Normal 11 2 4 2" xfId="22795"/>
    <cellStyle name="Normal 11 2 4 2 2" xfId="22796"/>
    <cellStyle name="Normal 11 2 4 3" xfId="22797"/>
    <cellStyle name="Normal 11 2 5" xfId="22798"/>
    <cellStyle name="Normal 11 2 5 2" xfId="22799"/>
    <cellStyle name="Normal 11 2 6" xfId="22800"/>
    <cellStyle name="Normal 11 2 7" xfId="22801"/>
    <cellStyle name="Normal 11 2 8" xfId="22802"/>
    <cellStyle name="Normal 11 2 9" xfId="22803"/>
    <cellStyle name="Normal 11 3" xfId="22804"/>
    <cellStyle name="Normal 11 3 2" xfId="22805"/>
    <cellStyle name="Normal 11 3 2 2" xfId="22806"/>
    <cellStyle name="Normal 11 3 2 2 2" xfId="22807"/>
    <cellStyle name="Normal 11 3 2 3" xfId="22808"/>
    <cellStyle name="Normal 11 3 3" xfId="22809"/>
    <cellStyle name="Normal 11 3 3 2" xfId="22810"/>
    <cellStyle name="Normal 11 3 3 2 2" xfId="22811"/>
    <cellStyle name="Normal 11 3 3 3" xfId="22812"/>
    <cellStyle name="Normal 11 3 4" xfId="22813"/>
    <cellStyle name="Normal 11 3 4 2" xfId="22814"/>
    <cellStyle name="Normal 11 3 5" xfId="22815"/>
    <cellStyle name="Normal 11 3 6" xfId="22816"/>
    <cellStyle name="Normal 11 3 7" xfId="22817"/>
    <cellStyle name="Normal 11 4" xfId="22818"/>
    <cellStyle name="Normal 11 4 2" xfId="22819"/>
    <cellStyle name="Normal 11 4 2 2" xfId="22820"/>
    <cellStyle name="Normal 11 4 3" xfId="22821"/>
    <cellStyle name="Normal 11 4 4" xfId="22822"/>
    <cellStyle name="Normal 11 5" xfId="22823"/>
    <cellStyle name="Normal 11 5 2" xfId="22824"/>
    <cellStyle name="Normal 11 5 2 2" xfId="22825"/>
    <cellStyle name="Normal 11 5 3" xfId="22826"/>
    <cellStyle name="Normal 11 6" xfId="22827"/>
    <cellStyle name="Normal 11 6 2" xfId="22828"/>
    <cellStyle name="Normal 11 7" xfId="22829"/>
    <cellStyle name="Normal 11 7 2" xfId="22830"/>
    <cellStyle name="Normal 11 8" xfId="22831"/>
    <cellStyle name="Normal 11 8 2" xfId="22832"/>
    <cellStyle name="Normal 11 9" xfId="22833"/>
    <cellStyle name="Normal 12" xfId="5464"/>
    <cellStyle name="Normal 12 2" xfId="12936"/>
    <cellStyle name="Normal 12 2 2" xfId="22834"/>
    <cellStyle name="Normal 12 2 3" xfId="22835"/>
    <cellStyle name="Normal 12 2 4" xfId="22836"/>
    <cellStyle name="Normal 12 2 5" xfId="22837"/>
    <cellStyle name="Normal 12 2 6" xfId="22838"/>
    <cellStyle name="Normal 12 3" xfId="12969"/>
    <cellStyle name="Normal 12 3 2" xfId="22839"/>
    <cellStyle name="Normal 12 3 2 2" xfId="22840"/>
    <cellStyle name="Normal 12 3 2 2 2" xfId="22841"/>
    <cellStyle name="Normal 12 3 2 3" xfId="22842"/>
    <cellStyle name="Normal 12 3 2 4" xfId="22843"/>
    <cellStyle name="Normal 12 3 3" xfId="22844"/>
    <cellStyle name="Normal 12 3 3 2" xfId="22845"/>
    <cellStyle name="Normal 12 3 4" xfId="22846"/>
    <cellStyle name="Normal 12 3 5" xfId="22847"/>
    <cellStyle name="Normal 12 3 6" xfId="22848"/>
    <cellStyle name="Normal 12 4" xfId="22849"/>
    <cellStyle name="Normal 12 4 2" xfId="22850"/>
    <cellStyle name="Normal 12 4 2 2" xfId="22851"/>
    <cellStyle name="Normal 12 4 3" xfId="22852"/>
    <cellStyle name="Normal 12 4 4" xfId="22853"/>
    <cellStyle name="Normal 12 5" xfId="22854"/>
    <cellStyle name="Normal 12 6" xfId="22855"/>
    <cellStyle name="Normal 12 7" xfId="22856"/>
    <cellStyle name="Normal 12 8" xfId="22857"/>
    <cellStyle name="Normal 12 9" xfId="22858"/>
    <cellStyle name="Normal 13" xfId="22859"/>
    <cellStyle name="Normal 13 10" xfId="22860"/>
    <cellStyle name="Normal 13 11" xfId="22861"/>
    <cellStyle name="Normal 13 12" xfId="22862"/>
    <cellStyle name="Normal 13 2" xfId="22863"/>
    <cellStyle name="Normal 13 2 10" xfId="22864"/>
    <cellStyle name="Normal 13 2 11" xfId="22865"/>
    <cellStyle name="Normal 13 2 12" xfId="22866"/>
    <cellStyle name="Normal 13 2 2" xfId="22867"/>
    <cellStyle name="Normal 13 2 2 2" xfId="22868"/>
    <cellStyle name="Normal 13 2 2 2 2" xfId="22869"/>
    <cellStyle name="Normal 13 2 2 2 2 2" xfId="22870"/>
    <cellStyle name="Normal 13 2 2 2 3" xfId="22871"/>
    <cellStyle name="Normal 13 2 2 2 4" xfId="22872"/>
    <cellStyle name="Normal 13 2 2 2 5" xfId="22873"/>
    <cellStyle name="Normal 13 2 2 3" xfId="22874"/>
    <cellStyle name="Normal 13 2 2 3 2" xfId="22875"/>
    <cellStyle name="Normal 13 2 2 3 2 2" xfId="22876"/>
    <cellStyle name="Normal 13 2 2 3 3" xfId="22877"/>
    <cellStyle name="Normal 13 2 2 4" xfId="22878"/>
    <cellStyle name="Normal 13 2 2 4 2" xfId="22879"/>
    <cellStyle name="Normal 13 2 2 5" xfId="22880"/>
    <cellStyle name="Normal 13 2 2 6" xfId="22881"/>
    <cellStyle name="Normal 13 2 2 7" xfId="22882"/>
    <cellStyle name="Normal 13 2 3" xfId="22883"/>
    <cellStyle name="Normal 13 2 3 2" xfId="22884"/>
    <cellStyle name="Normal 13 2 3 2 2" xfId="22885"/>
    <cellStyle name="Normal 13 2 3 3" xfId="22886"/>
    <cellStyle name="Normal 13 2 3 4" xfId="22887"/>
    <cellStyle name="Normal 13 2 3 5" xfId="22888"/>
    <cellStyle name="Normal 13 2 4" xfId="22889"/>
    <cellStyle name="Normal 13 2 4 2" xfId="22890"/>
    <cellStyle name="Normal 13 2 4 2 2" xfId="22891"/>
    <cellStyle name="Normal 13 2 4 3" xfId="22892"/>
    <cellStyle name="Normal 13 2 5" xfId="22893"/>
    <cellStyle name="Normal 13 2 5 2" xfId="22894"/>
    <cellStyle name="Normal 13 2 6" xfId="22895"/>
    <cellStyle name="Normal 13 2 7" xfId="22896"/>
    <cellStyle name="Normal 13 2 8" xfId="22897"/>
    <cellStyle name="Normal 13 2 9" xfId="22898"/>
    <cellStyle name="Normal 13 3" xfId="22899"/>
    <cellStyle name="Normal 13 3 10" xfId="22900"/>
    <cellStyle name="Normal 13 3 2" xfId="22901"/>
    <cellStyle name="Normal 13 3 2 2" xfId="22902"/>
    <cellStyle name="Normal 13 3 2 2 2" xfId="22903"/>
    <cellStyle name="Normal 13 3 2 3" xfId="22904"/>
    <cellStyle name="Normal 13 3 2 4" xfId="22905"/>
    <cellStyle name="Normal 13 3 2 5" xfId="22906"/>
    <cellStyle name="Normal 13 3 3" xfId="22907"/>
    <cellStyle name="Normal 13 3 3 2" xfId="22908"/>
    <cellStyle name="Normal 13 3 3 2 2" xfId="22909"/>
    <cellStyle name="Normal 13 3 3 3" xfId="22910"/>
    <cellStyle name="Normal 13 3 4" xfId="22911"/>
    <cellStyle name="Normal 13 3 4 2" xfId="22912"/>
    <cellStyle name="Normal 13 3 5" xfId="22913"/>
    <cellStyle name="Normal 13 3 6" xfId="22914"/>
    <cellStyle name="Normal 13 3 7" xfId="22915"/>
    <cellStyle name="Normal 13 3 8" xfId="22916"/>
    <cellStyle name="Normal 13 3 9" xfId="22917"/>
    <cellStyle name="Normal 13 4" xfId="22918"/>
    <cellStyle name="Normal 13 4 2" xfId="22919"/>
    <cellStyle name="Normal 13 4 2 2" xfId="22920"/>
    <cellStyle name="Normal 13 4 3" xfId="22921"/>
    <cellStyle name="Normal 13 4 4" xfId="22922"/>
    <cellStyle name="Normal 13 5" xfId="22923"/>
    <cellStyle name="Normal 13 5 2" xfId="22924"/>
    <cellStyle name="Normal 13 5 2 2" xfId="22925"/>
    <cellStyle name="Normal 13 5 3" xfId="22926"/>
    <cellStyle name="Normal 13 6" xfId="22927"/>
    <cellStyle name="Normal 13 6 2" xfId="22928"/>
    <cellStyle name="Normal 13 7" xfId="22929"/>
    <cellStyle name="Normal 13 8" xfId="22930"/>
    <cellStyle name="Normal 13 9" xfId="22931"/>
    <cellStyle name="Normal 14" xfId="5465"/>
    <cellStyle name="Normal 14 10" xfId="22932"/>
    <cellStyle name="Normal 14 11" xfId="22933"/>
    <cellStyle name="Normal 14 12" xfId="22934"/>
    <cellStyle name="Normal 14 2" xfId="12937"/>
    <cellStyle name="Normal 14 2 2" xfId="22935"/>
    <cellStyle name="Normal 14 2 2 2" xfId="22936"/>
    <cellStyle name="Normal 14 2 2 2 2" xfId="22937"/>
    <cellStyle name="Normal 14 2 2 2 2 2" xfId="22938"/>
    <cellStyle name="Normal 14 2 2 2 3" xfId="22939"/>
    <cellStyle name="Normal 14 2 2 3" xfId="22940"/>
    <cellStyle name="Normal 14 2 2 3 2" xfId="22941"/>
    <cellStyle name="Normal 14 2 2 3 2 2" xfId="22942"/>
    <cellStyle name="Normal 14 2 2 3 3" xfId="22943"/>
    <cellStyle name="Normal 14 2 2 4" xfId="22944"/>
    <cellStyle name="Normal 14 2 2 4 2" xfId="22945"/>
    <cellStyle name="Normal 14 2 2 5" xfId="22946"/>
    <cellStyle name="Normal 14 2 3" xfId="22947"/>
    <cellStyle name="Normal 14 2 3 2" xfId="22948"/>
    <cellStyle name="Normal 14 2 3 2 2" xfId="22949"/>
    <cellStyle name="Normal 14 2 3 3" xfId="22950"/>
    <cellStyle name="Normal 14 2 4" xfId="22951"/>
    <cellStyle name="Normal 14 2 4 2" xfId="22952"/>
    <cellStyle name="Normal 14 2 4 2 2" xfId="22953"/>
    <cellStyle name="Normal 14 2 4 3" xfId="22954"/>
    <cellStyle name="Normal 14 2 5" xfId="22955"/>
    <cellStyle name="Normal 14 2 5 2" xfId="22956"/>
    <cellStyle name="Normal 14 2 6" xfId="22957"/>
    <cellStyle name="Normal 14 2 7" xfId="22958"/>
    <cellStyle name="Normal 14 2 8" xfId="22959"/>
    <cellStyle name="Normal 14 2 9" xfId="22960"/>
    <cellStyle name="Normal 14 3" xfId="12970"/>
    <cellStyle name="Normal 14 3 2" xfId="22961"/>
    <cellStyle name="Normal 14 3 2 2" xfId="22962"/>
    <cellStyle name="Normal 14 3 2 2 2" xfId="22963"/>
    <cellStyle name="Normal 14 3 2 3" xfId="22964"/>
    <cellStyle name="Normal 14 3 3" xfId="22965"/>
    <cellStyle name="Normal 14 3 3 2" xfId="22966"/>
    <cellStyle name="Normal 14 3 3 2 2" xfId="22967"/>
    <cellStyle name="Normal 14 3 3 3" xfId="22968"/>
    <cellStyle name="Normal 14 3 4" xfId="22969"/>
    <cellStyle name="Normal 14 3 4 2" xfId="22970"/>
    <cellStyle name="Normal 14 3 5" xfId="22971"/>
    <cellStyle name="Normal 14 3 6" xfId="22972"/>
    <cellStyle name="Normal 14 4" xfId="22973"/>
    <cellStyle name="Normal 14 4 2" xfId="22974"/>
    <cellStyle name="Normal 14 4 2 2" xfId="22975"/>
    <cellStyle name="Normal 14 4 3" xfId="22976"/>
    <cellStyle name="Normal 14 5" xfId="22977"/>
    <cellStyle name="Normal 14 5 2" xfId="22978"/>
    <cellStyle name="Normal 14 5 2 2" xfId="22979"/>
    <cellStyle name="Normal 14 5 3" xfId="22980"/>
    <cellStyle name="Normal 14 6" xfId="22981"/>
    <cellStyle name="Normal 14 6 2" xfId="22982"/>
    <cellStyle name="Normal 14 7" xfId="22983"/>
    <cellStyle name="Normal 14 8" xfId="22984"/>
    <cellStyle name="Normal 14 9" xfId="22985"/>
    <cellStyle name="Normal 15" xfId="22986"/>
    <cellStyle name="Normal 15 10" xfId="22987"/>
    <cellStyle name="Normal 15 11" xfId="22988"/>
    <cellStyle name="Normal 15 2" xfId="22989"/>
    <cellStyle name="Normal 15 2 2" xfId="22990"/>
    <cellStyle name="Normal 15 2 2 2" xfId="22991"/>
    <cellStyle name="Normal 15 2 2 2 2" xfId="22992"/>
    <cellStyle name="Normal 15 2 2 2 2 2" xfId="22993"/>
    <cellStyle name="Normal 15 2 2 2 3" xfId="22994"/>
    <cellStyle name="Normal 15 2 2 3" xfId="22995"/>
    <cellStyle name="Normal 15 2 2 3 2" xfId="22996"/>
    <cellStyle name="Normal 15 2 2 3 2 2" xfId="22997"/>
    <cellStyle name="Normal 15 2 2 3 3" xfId="22998"/>
    <cellStyle name="Normal 15 2 2 4" xfId="22999"/>
    <cellStyle name="Normal 15 2 2 4 2" xfId="23000"/>
    <cellStyle name="Normal 15 2 2 5" xfId="23001"/>
    <cellStyle name="Normal 15 2 2 6" xfId="23002"/>
    <cellStyle name="Normal 15 2 3" xfId="23003"/>
    <cellStyle name="Normal 15 2 3 2" xfId="23004"/>
    <cellStyle name="Normal 15 2 3 2 2" xfId="23005"/>
    <cellStyle name="Normal 15 2 3 3" xfId="23006"/>
    <cellStyle name="Normal 15 2 4" xfId="23007"/>
    <cellStyle name="Normal 15 2 4 2" xfId="23008"/>
    <cellStyle name="Normal 15 2 4 2 2" xfId="23009"/>
    <cellStyle name="Normal 15 2 4 3" xfId="23010"/>
    <cellStyle name="Normal 15 2 5" xfId="23011"/>
    <cellStyle name="Normal 15 2 5 2" xfId="23012"/>
    <cellStyle name="Normal 15 2 6" xfId="23013"/>
    <cellStyle name="Normal 15 2 7" xfId="23014"/>
    <cellStyle name="Normal 15 2 8" xfId="23015"/>
    <cellStyle name="Normal 15 3" xfId="23016"/>
    <cellStyle name="Normal 15 3 2" xfId="23017"/>
    <cellStyle name="Normal 15 3 2 2" xfId="23018"/>
    <cellStyle name="Normal 15 3 2 2 2" xfId="23019"/>
    <cellStyle name="Normal 15 3 2 3" xfId="23020"/>
    <cellStyle name="Normal 15 3 2 4" xfId="23021"/>
    <cellStyle name="Normal 15 3 3" xfId="23022"/>
    <cellStyle name="Normal 15 3 3 2" xfId="23023"/>
    <cellStyle name="Normal 15 3 3 2 2" xfId="23024"/>
    <cellStyle name="Normal 15 3 3 3" xfId="23025"/>
    <cellStyle name="Normal 15 3 4" xfId="23026"/>
    <cellStyle name="Normal 15 3 4 2" xfId="23027"/>
    <cellStyle name="Normal 15 3 5" xfId="23028"/>
    <cellStyle name="Normal 15 3 6" xfId="23029"/>
    <cellStyle name="Normal 15 4" xfId="23030"/>
    <cellStyle name="Normal 15 4 2" xfId="23031"/>
    <cellStyle name="Normal 15 4 2 2" xfId="23032"/>
    <cellStyle name="Normal 15 4 3" xfId="23033"/>
    <cellStyle name="Normal 15 4 4" xfId="23034"/>
    <cellStyle name="Normal 15 5" xfId="23035"/>
    <cellStyle name="Normal 15 5 2" xfId="23036"/>
    <cellStyle name="Normal 15 5 2 2" xfId="23037"/>
    <cellStyle name="Normal 15 5 3" xfId="23038"/>
    <cellStyle name="Normal 15 6" xfId="23039"/>
    <cellStyle name="Normal 15 6 2" xfId="23040"/>
    <cellStyle name="Normal 15 7" xfId="23041"/>
    <cellStyle name="Normal 15 7 2" xfId="23042"/>
    <cellStyle name="Normal 15 7 2 2" xfId="23043"/>
    <cellStyle name="Normal 15 7 2 2 2" xfId="23044"/>
    <cellStyle name="Normal 15 7 2 2 2 2" xfId="23045"/>
    <cellStyle name="Normal 15 7 2 2 2 2 2" xfId="23046"/>
    <cellStyle name="Normal 15 7 2 2 3" xfId="23047"/>
    <cellStyle name="Normal 15 7 2 2 3 2" xfId="23048"/>
    <cellStyle name="Normal 15 7 2 2 3 2 2" xfId="23049"/>
    <cellStyle name="Normal 15 7 2 3" xfId="23050"/>
    <cellStyle name="Normal 15 7 2 3 2" xfId="23051"/>
    <cellStyle name="Normal 15 7 2 3 2 2" xfId="23052"/>
    <cellStyle name="Normal 15 7 2 4" xfId="23053"/>
    <cellStyle name="Normal 15 7 2 4 2" xfId="23054"/>
    <cellStyle name="Normal 15 7 2 4 2 2" xfId="23055"/>
    <cellStyle name="Normal 15 7 2 4 2 2 2" xfId="23056"/>
    <cellStyle name="Normal 15 7 2 4 2 3" xfId="23057"/>
    <cellStyle name="Normal 15 7 2 4 3" xfId="23058"/>
    <cellStyle name="Normal 15 7 2 4 3 2" xfId="23059"/>
    <cellStyle name="Normal 15 7 2 4 4" xfId="23060"/>
    <cellStyle name="Normal 15 8" xfId="23061"/>
    <cellStyle name="Normal 15 9" xfId="23062"/>
    <cellStyle name="Normal 16" xfId="23063"/>
    <cellStyle name="Normal 16 10" xfId="23064"/>
    <cellStyle name="Normal 16 11" xfId="23065"/>
    <cellStyle name="Normal 16 12" xfId="23066"/>
    <cellStyle name="Normal 16 2" xfId="23067"/>
    <cellStyle name="Normal 16 2 10" xfId="23068"/>
    <cellStyle name="Normal 16 2 11" xfId="23069"/>
    <cellStyle name="Normal 16 2 2" xfId="23070"/>
    <cellStyle name="Normal 16 2 2 2" xfId="23071"/>
    <cellStyle name="Normal 16 2 2 2 2" xfId="23072"/>
    <cellStyle name="Normal 16 2 2 2 2 2" xfId="23073"/>
    <cellStyle name="Normal 16 2 2 2 3" xfId="23074"/>
    <cellStyle name="Normal 16 2 2 2 4" xfId="23075"/>
    <cellStyle name="Normal 16 2 2 2 5" xfId="23076"/>
    <cellStyle name="Normal 16 2 2 3" xfId="23077"/>
    <cellStyle name="Normal 16 2 2 3 2" xfId="23078"/>
    <cellStyle name="Normal 16 2 2 3 2 2" xfId="23079"/>
    <cellStyle name="Normal 16 2 2 3 3" xfId="23080"/>
    <cellStyle name="Normal 16 2 2 4" xfId="23081"/>
    <cellStyle name="Normal 16 2 2 4 2" xfId="23082"/>
    <cellStyle name="Normal 16 2 2 5" xfId="23083"/>
    <cellStyle name="Normal 16 2 2 6" xfId="23084"/>
    <cellStyle name="Normal 16 2 2 7" xfId="23085"/>
    <cellStyle name="Normal 16 2 2 8" xfId="23086"/>
    <cellStyle name="Normal 16 2 2 9" xfId="23087"/>
    <cellStyle name="Normal 16 2 3" xfId="23088"/>
    <cellStyle name="Normal 16 2 3 2" xfId="23089"/>
    <cellStyle name="Normal 16 2 3 2 2" xfId="23090"/>
    <cellStyle name="Normal 16 2 3 3" xfId="23091"/>
    <cellStyle name="Normal 16 2 3 4" xfId="23092"/>
    <cellStyle name="Normal 16 2 3 5" xfId="23093"/>
    <cellStyle name="Normal 16 2 4" xfId="23094"/>
    <cellStyle name="Normal 16 2 4 2" xfId="23095"/>
    <cellStyle name="Normal 16 2 4 2 2" xfId="23096"/>
    <cellStyle name="Normal 16 2 4 3" xfId="23097"/>
    <cellStyle name="Normal 16 2 5" xfId="23098"/>
    <cellStyle name="Normal 16 2 5 2" xfId="23099"/>
    <cellStyle name="Normal 16 2 6" xfId="23100"/>
    <cellStyle name="Normal 16 2 7" xfId="23101"/>
    <cellStyle name="Normal 16 2 8" xfId="23102"/>
    <cellStyle name="Normal 16 2 9" xfId="23103"/>
    <cellStyle name="Normal 16 3" xfId="23104"/>
    <cellStyle name="Normal 16 3 10" xfId="23105"/>
    <cellStyle name="Normal 16 3 2" xfId="23106"/>
    <cellStyle name="Normal 16 3 2 2" xfId="23107"/>
    <cellStyle name="Normal 16 3 2 2 2" xfId="23108"/>
    <cellStyle name="Normal 16 3 2 3" xfId="23109"/>
    <cellStyle name="Normal 16 3 2 4" xfId="23110"/>
    <cellStyle name="Normal 16 3 2 5" xfId="23111"/>
    <cellStyle name="Normal 16 3 3" xfId="23112"/>
    <cellStyle name="Normal 16 3 3 2" xfId="23113"/>
    <cellStyle name="Normal 16 3 3 2 2" xfId="23114"/>
    <cellStyle name="Normal 16 3 3 3" xfId="23115"/>
    <cellStyle name="Normal 16 3 4" xfId="23116"/>
    <cellStyle name="Normal 16 3 4 2" xfId="23117"/>
    <cellStyle name="Normal 16 3 5" xfId="23118"/>
    <cellStyle name="Normal 16 3 6" xfId="23119"/>
    <cellStyle name="Normal 16 3 7" xfId="23120"/>
    <cellStyle name="Normal 16 3 8" xfId="23121"/>
    <cellStyle name="Normal 16 3 9" xfId="23122"/>
    <cellStyle name="Normal 16 4" xfId="23123"/>
    <cellStyle name="Normal 16 4 2" xfId="23124"/>
    <cellStyle name="Normal 16 4 2 2" xfId="23125"/>
    <cellStyle name="Normal 16 4 2 3" xfId="23126"/>
    <cellStyle name="Normal 16 4 2 4" xfId="23127"/>
    <cellStyle name="Normal 16 4 3" xfId="23128"/>
    <cellStyle name="Normal 16 4 4" xfId="23129"/>
    <cellStyle name="Normal 16 4 5" xfId="23130"/>
    <cellStyle name="Normal 16 5" xfId="23131"/>
    <cellStyle name="Normal 16 5 2" xfId="23132"/>
    <cellStyle name="Normal 16 5 2 2" xfId="23133"/>
    <cellStyle name="Normal 16 5 3" xfId="23134"/>
    <cellStyle name="Normal 16 5 4" xfId="23135"/>
    <cellStyle name="Normal 16 5 5" xfId="23136"/>
    <cellStyle name="Normal 16 6" xfId="23137"/>
    <cellStyle name="Normal 16 6 2" xfId="23138"/>
    <cellStyle name="Normal 16 7" xfId="23139"/>
    <cellStyle name="Normal 16 8" xfId="23140"/>
    <cellStyle name="Normal 16 9" xfId="23141"/>
    <cellStyle name="Normal 17" xfId="23142"/>
    <cellStyle name="Normal 17 2" xfId="23143"/>
    <cellStyle name="Normal 17 2 2" xfId="23144"/>
    <cellStyle name="Normal 17 2 2 2" xfId="23145"/>
    <cellStyle name="Normal 17 2 3" xfId="23146"/>
    <cellStyle name="Normal 17 2 4" xfId="23147"/>
    <cellStyle name="Normal 17 2 4 2" xfId="23148"/>
    <cellStyle name="Normal 17 2 4 2 2" xfId="23149"/>
    <cellStyle name="Normal 17 2 4 2 2 2" xfId="23150"/>
    <cellStyle name="Normal 17 2 4 2 3" xfId="23151"/>
    <cellStyle name="Normal 17 2 4 3" xfId="23152"/>
    <cellStyle name="Normal 17 2 4 3 2" xfId="23153"/>
    <cellStyle name="Normal 17 2 4 4" xfId="23154"/>
    <cellStyle name="Normal 17 2 5" xfId="23155"/>
    <cellStyle name="Normal 17 2 6" xfId="23156"/>
    <cellStyle name="Normal 17 2 6 2" xfId="23157"/>
    <cellStyle name="Normal 17 2 7" xfId="23158"/>
    <cellStyle name="Normal 17 2 8" xfId="23159"/>
    <cellStyle name="Normal 17 2 9" xfId="23160"/>
    <cellStyle name="Normal 17 3" xfId="23161"/>
    <cellStyle name="Normal 17 3 2" xfId="23162"/>
    <cellStyle name="Normal 17 3 2 2" xfId="23163"/>
    <cellStyle name="Normal 17 3 3" xfId="23164"/>
    <cellStyle name="Normal 17 3 4" xfId="23165"/>
    <cellStyle name="Normal 17 4" xfId="23166"/>
    <cellStyle name="Normal 17 4 2" xfId="23167"/>
    <cellStyle name="Normal 17 4 3" xfId="23168"/>
    <cellStyle name="Normal 17 5" xfId="23169"/>
    <cellStyle name="Normal 17 6" xfId="23170"/>
    <cellStyle name="Normal 17 6 2" xfId="23171"/>
    <cellStyle name="Normal 17 7" xfId="23172"/>
    <cellStyle name="Normal 17 8" xfId="23173"/>
    <cellStyle name="Normal 17 9" xfId="23174"/>
    <cellStyle name="Normal 18" xfId="23175"/>
    <cellStyle name="Normal 18 2" xfId="23176"/>
    <cellStyle name="Normal 18 2 2" xfId="23177"/>
    <cellStyle name="Normal 18 2 3" xfId="23178"/>
    <cellStyle name="Normal 18 2 4" xfId="23179"/>
    <cellStyle name="Normal 18 3" xfId="23180"/>
    <cellStyle name="Normal 18 3 2" xfId="23181"/>
    <cellStyle name="Normal 18 4" xfId="23182"/>
    <cellStyle name="Normal 18 5" xfId="23183"/>
    <cellStyle name="Normal 18 6" xfId="23184"/>
    <cellStyle name="Normal 18 7" xfId="23185"/>
    <cellStyle name="Normal 19" xfId="23186"/>
    <cellStyle name="Normal 19 2" xfId="23187"/>
    <cellStyle name="Normal 19 2 2" xfId="23188"/>
    <cellStyle name="Normal 19 3" xfId="23189"/>
    <cellStyle name="Normal 19 3 2" xfId="23190"/>
    <cellStyle name="Normal 19 3 2 2" xfId="23191"/>
    <cellStyle name="Normal 19 3 2 2 2" xfId="23192"/>
    <cellStyle name="Normal 19 3 2 3" xfId="23193"/>
    <cellStyle name="Normal 19 3 3" xfId="23194"/>
    <cellStyle name="Normal 19 3 3 2" xfId="23195"/>
    <cellStyle name="Normal 19 3 4" xfId="23196"/>
    <cellStyle name="Normal 19 3 5" xfId="23197"/>
    <cellStyle name="Normal 19 4" xfId="23198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199"/>
    <cellStyle name="Normal 2 12 3" xfId="5475"/>
    <cellStyle name="Normal 2 12 3 2" xfId="23200"/>
    <cellStyle name="Normal 2 12 4" xfId="23201"/>
    <cellStyle name="Normal 2 12 4 2" xfId="23202"/>
    <cellStyle name="Normal 2 12 5" xfId="23203"/>
    <cellStyle name="Normal 2 12 5 2" xfId="23204"/>
    <cellStyle name="Normal 2 12 6" xfId="23205"/>
    <cellStyle name="Normal 2 12 6 2" xfId="23206"/>
    <cellStyle name="Normal 2 12 7" xfId="23207"/>
    <cellStyle name="Normal 2 12 7 2" xfId="23208"/>
    <cellStyle name="Normal 2 12 8" xfId="23209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0"/>
    <cellStyle name="Normal 2 2 2" xfId="5498"/>
    <cellStyle name="Normal 2 2 2 2" xfId="5499"/>
    <cellStyle name="Normal 2 2 2 2 2" xfId="5500"/>
    <cellStyle name="Normal 2 2 2 2 2 2" xfId="23211"/>
    <cellStyle name="Normal 2 2 2 2 2 2 2" xfId="23212"/>
    <cellStyle name="Normal 2 2 2 2 2 3" xfId="23213"/>
    <cellStyle name="Normal 2 2 2 2 2 4" xfId="23214"/>
    <cellStyle name="Normal 2 2 2 2 3" xfId="5501"/>
    <cellStyle name="Normal 2 2 2 2 3 2" xfId="23215"/>
    <cellStyle name="Normal 2 2 2 2 3 2 2" xfId="23216"/>
    <cellStyle name="Normal 2 2 2 2 3 3" xfId="23217"/>
    <cellStyle name="Normal 2 2 2 2 4" xfId="5502"/>
    <cellStyle name="Normal 2 2 2 2 4 2" xfId="23218"/>
    <cellStyle name="Normal 2 2 2 2 5" xfId="5503"/>
    <cellStyle name="Normal 2 2 2 2 6" xfId="23219"/>
    <cellStyle name="Normal 2 2 2 2 7" xfId="23220"/>
    <cellStyle name="Normal 2 2 2 3" xfId="5504"/>
    <cellStyle name="Normal 2 2 2 3 2" xfId="23221"/>
    <cellStyle name="Normal 2 2 2 3 2 2" xfId="23222"/>
    <cellStyle name="Normal 2 2 2 3 3" xfId="23223"/>
    <cellStyle name="Normal 2 2 2 3 4" xfId="23224"/>
    <cellStyle name="Normal 2 2 2 3 5" xfId="23225"/>
    <cellStyle name="Normal 2 2 2 4" xfId="5505"/>
    <cellStyle name="Normal 2 2 2 4 2" xfId="23226"/>
    <cellStyle name="Normal 2 2 2 4 2 2" xfId="23227"/>
    <cellStyle name="Normal 2 2 2 4 3" xfId="23228"/>
    <cellStyle name="Normal 2 2 2 4 4" xfId="23229"/>
    <cellStyle name="Normal 2 2 2 5" xfId="5506"/>
    <cellStyle name="Normal 2 2 2 5 2" xfId="23230"/>
    <cellStyle name="Normal 2 2 2 6" xfId="23231"/>
    <cellStyle name="Normal 2 2 2 7" xfId="23232"/>
    <cellStyle name="Normal 2 2 2 8" xfId="23233"/>
    <cellStyle name="Normal 2 2 2 9" xfId="23234"/>
    <cellStyle name="Normal 2 2 3" xfId="5507"/>
    <cellStyle name="Normal 2 2 3 10" xfId="23235"/>
    <cellStyle name="Normal 2 2 3 2" xfId="5508"/>
    <cellStyle name="Normal 2 2 3 2 2" xfId="23236"/>
    <cellStyle name="Normal 2 2 3 2 2 2" xfId="23237"/>
    <cellStyle name="Normal 2 2 3 2 3" xfId="23238"/>
    <cellStyle name="Normal 2 2 3 3" xfId="5509"/>
    <cellStyle name="Normal 2 2 3 3 2" xfId="23239"/>
    <cellStyle name="Normal 2 2 3 3 2 2" xfId="23240"/>
    <cellStyle name="Normal 2 2 3 3 3" xfId="23241"/>
    <cellStyle name="Normal 2 2 3 4" xfId="23242"/>
    <cellStyle name="Normal 2 2 3 4 2" xfId="23243"/>
    <cellStyle name="Normal 2 2 3 5" xfId="23244"/>
    <cellStyle name="Normal 2 2 3 6" xfId="23245"/>
    <cellStyle name="Normal 2 2 3 7" xfId="23246"/>
    <cellStyle name="Normal 2 2 3 8" xfId="23247"/>
    <cellStyle name="Normal 2 2 3 9" xfId="23248"/>
    <cellStyle name="Normal 2 2 4" xfId="5510"/>
    <cellStyle name="Normal 2 2 4 2" xfId="5511"/>
    <cellStyle name="Normal 2 2 4 2 2" xfId="23249"/>
    <cellStyle name="Normal 2 2 4 2 3" xfId="23250"/>
    <cellStyle name="Normal 2 2 4 3" xfId="5512"/>
    <cellStyle name="Normal 2 2 4 4" xfId="23251"/>
    <cellStyle name="Normal 2 2 4 5" xfId="23252"/>
    <cellStyle name="Normal 2 2 4 6" xfId="23253"/>
    <cellStyle name="Normal 2 2 5" xfId="5513"/>
    <cellStyle name="Normal 2 2 5 2" xfId="23254"/>
    <cellStyle name="Normal 2 2 5 2 2" xfId="23255"/>
    <cellStyle name="Normal 2 2 5 3" xfId="23256"/>
    <cellStyle name="Normal 2 2 5 4" xfId="23257"/>
    <cellStyle name="Normal 2 2 6" xfId="5514"/>
    <cellStyle name="Normal 2 2 6 2" xfId="23258"/>
    <cellStyle name="Normal 2 2 6 3" xfId="23259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0"/>
    <cellStyle name="Normal 2 3 11" xfId="23261"/>
    <cellStyle name="Normal 2 3 12" xfId="23262"/>
    <cellStyle name="Normal 2 3 13" xfId="23263"/>
    <cellStyle name="Normal 2 3 2" xfId="5520"/>
    <cellStyle name="Normal 2 3 2 10" xfId="23264"/>
    <cellStyle name="Normal 2 3 2 11" xfId="23265"/>
    <cellStyle name="Normal 2 3 2 12" xfId="23266"/>
    <cellStyle name="Normal 2 3 2 2" xfId="23267"/>
    <cellStyle name="Normal 2 3 2 2 2" xfId="23268"/>
    <cellStyle name="Normal 2 3 2 2 2 2" xfId="23269"/>
    <cellStyle name="Normal 2 3 2 2 2 2 2" xfId="23270"/>
    <cellStyle name="Normal 2 3 2 2 2 3" xfId="23271"/>
    <cellStyle name="Normal 2 3 2 2 2 4" xfId="23272"/>
    <cellStyle name="Normal 2 3 2 2 3" xfId="23273"/>
    <cellStyle name="Normal 2 3 2 2 3 2" xfId="23274"/>
    <cellStyle name="Normal 2 3 2 2 3 2 2" xfId="23275"/>
    <cellStyle name="Normal 2 3 2 2 3 3" xfId="23276"/>
    <cellStyle name="Normal 2 3 2 2 3 4" xfId="23277"/>
    <cellStyle name="Normal 2 3 2 2 4" xfId="23278"/>
    <cellStyle name="Normal 2 3 2 2 4 2" xfId="23279"/>
    <cellStyle name="Normal 2 3 2 2 5" xfId="23280"/>
    <cellStyle name="Normal 2 3 2 2 6" xfId="23281"/>
    <cellStyle name="Normal 2 3 2 2 7" xfId="23282"/>
    <cellStyle name="Normal 2 3 2 3" xfId="23283"/>
    <cellStyle name="Normal 2 3 2 3 2" xfId="23284"/>
    <cellStyle name="Normal 2 3 2 3 2 2" xfId="23285"/>
    <cellStyle name="Normal 2 3 2 3 3" xfId="23286"/>
    <cellStyle name="Normal 2 3 2 3 4" xfId="23287"/>
    <cellStyle name="Normal 2 3 2 3 5" xfId="23288"/>
    <cellStyle name="Normal 2 3 2 4" xfId="23289"/>
    <cellStyle name="Normal 2 3 2 4 2" xfId="23290"/>
    <cellStyle name="Normal 2 3 2 4 2 2" xfId="23291"/>
    <cellStyle name="Normal 2 3 2 4 3" xfId="23292"/>
    <cellStyle name="Normal 2 3 2 5" xfId="23293"/>
    <cellStyle name="Normal 2 3 2 5 2" xfId="23294"/>
    <cellStyle name="Normal 2 3 2 6" xfId="23295"/>
    <cellStyle name="Normal 2 3 2 7" xfId="23296"/>
    <cellStyle name="Normal 2 3 2 8" xfId="23297"/>
    <cellStyle name="Normal 2 3 2 9" xfId="23298"/>
    <cellStyle name="Normal 2 3 3" xfId="5521"/>
    <cellStyle name="Normal 2 3 3 2" xfId="23299"/>
    <cellStyle name="Normal 2 3 3 2 2" xfId="23300"/>
    <cellStyle name="Normal 2 3 3 2 2 2" xfId="23301"/>
    <cellStyle name="Normal 2 3 3 2 2 3" xfId="23302"/>
    <cellStyle name="Normal 2 3 3 2 3" xfId="23303"/>
    <cellStyle name="Normal 2 3 3 2 4" xfId="23304"/>
    <cellStyle name="Normal 2 3 3 3" xfId="23305"/>
    <cellStyle name="Normal 2 3 3 3 2" xfId="23306"/>
    <cellStyle name="Normal 2 3 3 3 2 2" xfId="23307"/>
    <cellStyle name="Normal 2 3 3 3 3" xfId="23308"/>
    <cellStyle name="Normal 2 3 3 3 4" xfId="23309"/>
    <cellStyle name="Normal 2 3 3 4" xfId="23310"/>
    <cellStyle name="Normal 2 3 3 4 2" xfId="23311"/>
    <cellStyle name="Normal 2 3 3 4 3" xfId="23312"/>
    <cellStyle name="Normal 2 3 3 5" xfId="23313"/>
    <cellStyle name="Normal 2 3 3 6" xfId="23314"/>
    <cellStyle name="Normal 2 3 3 7" xfId="23315"/>
    <cellStyle name="Normal 2 3 4" xfId="5522"/>
    <cellStyle name="Normal 2 3 4 2" xfId="23316"/>
    <cellStyle name="Normal 2 3 4 2 2" xfId="23317"/>
    <cellStyle name="Normal 2 3 4 2 3" xfId="23318"/>
    <cellStyle name="Normal 2 3 4 3" xfId="23319"/>
    <cellStyle name="Normal 2 3 4 4" xfId="23320"/>
    <cellStyle name="Normal 2 3 5" xfId="5523"/>
    <cellStyle name="Normal 2 3 5 2" xfId="23321"/>
    <cellStyle name="Normal 2 3 5 2 2" xfId="23322"/>
    <cellStyle name="Normal 2 3 5 3" xfId="23323"/>
    <cellStyle name="Normal 2 3 5 4" xfId="23324"/>
    <cellStyle name="Normal 2 3 6" xfId="23325"/>
    <cellStyle name="Normal 2 3 6 2" xfId="23326"/>
    <cellStyle name="Normal 2 3 6 3" xfId="23327"/>
    <cellStyle name="Normal 2 3 7" xfId="23328"/>
    <cellStyle name="Normal 2 3 7 2" xfId="23329"/>
    <cellStyle name="Normal 2 3 8" xfId="23330"/>
    <cellStyle name="Normal 2 3 9" xfId="23331"/>
    <cellStyle name="Normal 2 4" xfId="5524"/>
    <cellStyle name="Normal 2 4 10" xfId="23332"/>
    <cellStyle name="Normal 2 4 11" xfId="23333"/>
    <cellStyle name="Normal 2 4 12" xfId="23334"/>
    <cellStyle name="Normal 2 4 2" xfId="5525"/>
    <cellStyle name="Normal 2 4 2 10" xfId="23335"/>
    <cellStyle name="Normal 2 4 2 2" xfId="23336"/>
    <cellStyle name="Normal 2 4 2 2 2" xfId="23337"/>
    <cellStyle name="Normal 2 4 2 2 2 2" xfId="23338"/>
    <cellStyle name="Normal 2 4 2 2 2 2 2" xfId="23339"/>
    <cellStyle name="Normal 2 4 2 2 2 3" xfId="23340"/>
    <cellStyle name="Normal 2 4 2 2 3" xfId="23341"/>
    <cellStyle name="Normal 2 4 2 2 3 2" xfId="23342"/>
    <cellStyle name="Normal 2 4 2 2 3 2 2" xfId="23343"/>
    <cellStyle name="Normal 2 4 2 2 3 3" xfId="23344"/>
    <cellStyle name="Normal 2 4 2 2 4" xfId="23345"/>
    <cellStyle name="Normal 2 4 2 2 4 2" xfId="23346"/>
    <cellStyle name="Normal 2 4 2 2 5" xfId="23347"/>
    <cellStyle name="Normal 2 4 2 2 6" xfId="23348"/>
    <cellStyle name="Normal 2 4 2 3" xfId="23349"/>
    <cellStyle name="Normal 2 4 2 3 2" xfId="23350"/>
    <cellStyle name="Normal 2 4 2 3 2 2" xfId="23351"/>
    <cellStyle name="Normal 2 4 2 3 3" xfId="23352"/>
    <cellStyle name="Normal 2 4 2 4" xfId="23353"/>
    <cellStyle name="Normal 2 4 2 4 2" xfId="23354"/>
    <cellStyle name="Normal 2 4 2 4 2 2" xfId="23355"/>
    <cellStyle name="Normal 2 4 2 4 3" xfId="23356"/>
    <cellStyle name="Normal 2 4 2 5" xfId="23357"/>
    <cellStyle name="Normal 2 4 2 5 2" xfId="23358"/>
    <cellStyle name="Normal 2 4 2 6" xfId="23359"/>
    <cellStyle name="Normal 2 4 2 7" xfId="23360"/>
    <cellStyle name="Normal 2 4 2 8" xfId="23361"/>
    <cellStyle name="Normal 2 4 2 9" xfId="23362"/>
    <cellStyle name="Normal 2 4 3" xfId="5526"/>
    <cellStyle name="Normal 2 4 3 2" xfId="23363"/>
    <cellStyle name="Normal 2 4 3 2 2" xfId="23364"/>
    <cellStyle name="Normal 2 4 3 2 2 2" xfId="23365"/>
    <cellStyle name="Normal 2 4 3 2 3" xfId="23366"/>
    <cellStyle name="Normal 2 4 3 3" xfId="23367"/>
    <cellStyle name="Normal 2 4 3 3 2" xfId="23368"/>
    <cellStyle name="Normal 2 4 3 3 2 2" xfId="23369"/>
    <cellStyle name="Normal 2 4 3 3 3" xfId="23370"/>
    <cellStyle name="Normal 2 4 3 4" xfId="23371"/>
    <cellStyle name="Normal 2 4 3 4 2" xfId="23372"/>
    <cellStyle name="Normal 2 4 3 5" xfId="23373"/>
    <cellStyle name="Normal 2 4 3 6" xfId="23374"/>
    <cellStyle name="Normal 2 4 4" xfId="23375"/>
    <cellStyle name="Normal 2 4 4 2" xfId="23376"/>
    <cellStyle name="Normal 2 4 4 2 2" xfId="23377"/>
    <cellStyle name="Normal 2 4 4 3" xfId="23378"/>
    <cellStyle name="Normal 2 4 4 4" xfId="23379"/>
    <cellStyle name="Normal 2 4 5" xfId="23380"/>
    <cellStyle name="Normal 2 4 5 2" xfId="23381"/>
    <cellStyle name="Normal 2 4 5 2 2" xfId="23382"/>
    <cellStyle name="Normal 2 4 5 3" xfId="23383"/>
    <cellStyle name="Normal 2 4 5 4" xfId="23384"/>
    <cellStyle name="Normal 2 4 6" xfId="23385"/>
    <cellStyle name="Normal 2 4 6 2" xfId="23386"/>
    <cellStyle name="Normal 2 4 7" xfId="23387"/>
    <cellStyle name="Normal 2 4 8" xfId="23388"/>
    <cellStyle name="Normal 2 4 9" xfId="23389"/>
    <cellStyle name="Normal 2 5" xfId="5527"/>
    <cellStyle name="Normal 2 5 10" xfId="23390"/>
    <cellStyle name="Normal 2 5 11" xfId="23391"/>
    <cellStyle name="Normal 2 5 2" xfId="5528"/>
    <cellStyle name="Normal 2 5 2 10" xfId="23392"/>
    <cellStyle name="Normal 2 5 2 2" xfId="23393"/>
    <cellStyle name="Normal 2 5 2 2 2" xfId="23394"/>
    <cellStyle name="Normal 2 5 2 2 2 2" xfId="23395"/>
    <cellStyle name="Normal 2 5 2 2 2 3" xfId="23396"/>
    <cellStyle name="Normal 2 5 2 2 2 4" xfId="23397"/>
    <cellStyle name="Normal 2 5 2 2 3" xfId="23398"/>
    <cellStyle name="Normal 2 5 2 2 4" xfId="23399"/>
    <cellStyle name="Normal 2 5 2 2 5" xfId="23400"/>
    <cellStyle name="Normal 2 5 2 3" xfId="23401"/>
    <cellStyle name="Normal 2 5 2 3 2" xfId="23402"/>
    <cellStyle name="Normal 2 5 2 3 2 2" xfId="23403"/>
    <cellStyle name="Normal 2 5 2 3 2 2 2" xfId="23404"/>
    <cellStyle name="Normal 2 5 2 3 2 2 3" xfId="23405"/>
    <cellStyle name="Normal 2 5 2 3 2 3" xfId="23406"/>
    <cellStyle name="Normal 2 5 2 3 2 4" xfId="23407"/>
    <cellStyle name="Normal 2 5 2 3 3" xfId="23408"/>
    <cellStyle name="Normal 2 5 2 3 3 2" xfId="23409"/>
    <cellStyle name="Normal 2 5 2 3 3 3" xfId="23410"/>
    <cellStyle name="Normal 2 5 2 3 4" xfId="23411"/>
    <cellStyle name="Normal 2 5 2 3 5" xfId="23412"/>
    <cellStyle name="Normal 2 5 2 4" xfId="23413"/>
    <cellStyle name="Normal 2 5 2 4 2" xfId="23414"/>
    <cellStyle name="Normal 2 5 2 4 2 2" xfId="23415"/>
    <cellStyle name="Normal 2 5 2 4 2 2 2" xfId="23416"/>
    <cellStyle name="Normal 2 5 2 4 2 3" xfId="23417"/>
    <cellStyle name="Normal 2 5 2 4 2 4" xfId="23418"/>
    <cellStyle name="Normal 2 5 2 4 3" xfId="23419"/>
    <cellStyle name="Normal 2 5 2 4 3 2" xfId="23420"/>
    <cellStyle name="Normal 2 5 2 4 4" xfId="23421"/>
    <cellStyle name="Normal 2 5 2 4 5" xfId="23422"/>
    <cellStyle name="Normal 2 5 2 5" xfId="23423"/>
    <cellStyle name="Normal 2 5 2 5 2" xfId="23424"/>
    <cellStyle name="Normal 2 5 2 5 2 2" xfId="23425"/>
    <cellStyle name="Normal 2 5 2 5 3" xfId="23426"/>
    <cellStyle name="Normal 2 5 2 5 4" xfId="23427"/>
    <cellStyle name="Normal 2 5 2 6" xfId="23428"/>
    <cellStyle name="Normal 2 5 2 6 2" xfId="23429"/>
    <cellStyle name="Normal 2 5 2 6 3" xfId="23430"/>
    <cellStyle name="Normal 2 5 2 7" xfId="23431"/>
    <cellStyle name="Normal 2 5 2 8" xfId="23432"/>
    <cellStyle name="Normal 2 5 2 9" xfId="23433"/>
    <cellStyle name="Normal 2 5 3" xfId="5529"/>
    <cellStyle name="Normal 2 5 3 2" xfId="23434"/>
    <cellStyle name="Normal 2 5 3 2 2" xfId="23435"/>
    <cellStyle name="Normal 2 5 3 2 2 2" xfId="23436"/>
    <cellStyle name="Normal 2 5 3 2 2 3" xfId="23437"/>
    <cellStyle name="Normal 2 5 3 2 3" xfId="23438"/>
    <cellStyle name="Normal 2 5 3 2 4" xfId="23439"/>
    <cellStyle name="Normal 2 5 3 3" xfId="23440"/>
    <cellStyle name="Normal 2 5 3 3 2" xfId="23441"/>
    <cellStyle name="Normal 2 5 3 3 2 2" xfId="23442"/>
    <cellStyle name="Normal 2 5 3 3 2 2 2" xfId="23443"/>
    <cellStyle name="Normal 2 5 3 3 2 3" xfId="23444"/>
    <cellStyle name="Normal 2 5 3 3 3" xfId="23445"/>
    <cellStyle name="Normal 2 5 3 3 3 2" xfId="23446"/>
    <cellStyle name="Normal 2 5 3 3 4" xfId="23447"/>
    <cellStyle name="Normal 2 5 3 3 5" xfId="23448"/>
    <cellStyle name="Normal 2 5 3 4" xfId="23449"/>
    <cellStyle name="Normal 2 5 3 4 2" xfId="23450"/>
    <cellStyle name="Normal 2 5 3 5" xfId="23451"/>
    <cellStyle name="Normal 2 5 3 5 2" xfId="23452"/>
    <cellStyle name="Normal 2 5 3 5 2 2" xfId="23453"/>
    <cellStyle name="Normal 2 5 3 5 3" xfId="23454"/>
    <cellStyle name="Normal 2 5 3 6" xfId="23455"/>
    <cellStyle name="Normal 2 5 3 6 2" xfId="23456"/>
    <cellStyle name="Normal 2 5 3 7" xfId="23457"/>
    <cellStyle name="Normal 2 5 3 8" xfId="23458"/>
    <cellStyle name="Normal 2 5 4" xfId="23459"/>
    <cellStyle name="Normal 2 5 4 2" xfId="23460"/>
    <cellStyle name="Normal 2 5 4 2 2" xfId="23461"/>
    <cellStyle name="Normal 2 5 4 2 2 2" xfId="23462"/>
    <cellStyle name="Normal 2 5 4 2 2 3" xfId="23463"/>
    <cellStyle name="Normal 2 5 4 2 3" xfId="23464"/>
    <cellStyle name="Normal 2 5 4 2 4" xfId="23465"/>
    <cellStyle name="Normal 2 5 4 3" xfId="23466"/>
    <cellStyle name="Normal 2 5 4 3 2" xfId="23467"/>
    <cellStyle name="Normal 2 5 4 3 2 2" xfId="23468"/>
    <cellStyle name="Normal 2 5 4 3 2 2 2" xfId="23469"/>
    <cellStyle name="Normal 2 5 4 3 2 3" xfId="23470"/>
    <cellStyle name="Normal 2 5 4 3 3" xfId="23471"/>
    <cellStyle name="Normal 2 5 4 3 3 2" xfId="23472"/>
    <cellStyle name="Normal 2 5 4 3 4" xfId="23473"/>
    <cellStyle name="Normal 2 5 4 3 5" xfId="23474"/>
    <cellStyle name="Normal 2 5 4 4" xfId="23475"/>
    <cellStyle name="Normal 2 5 4 4 2" xfId="23476"/>
    <cellStyle name="Normal 2 5 4 4 2 2" xfId="23477"/>
    <cellStyle name="Normal 2 5 4 4 3" xfId="23478"/>
    <cellStyle name="Normal 2 5 4 5" xfId="23479"/>
    <cellStyle name="Normal 2 5 4 5 2" xfId="23480"/>
    <cellStyle name="Normal 2 5 4 6" xfId="23481"/>
    <cellStyle name="Normal 2 5 4 7" xfId="23482"/>
    <cellStyle name="Normal 2 5 5" xfId="23483"/>
    <cellStyle name="Normal 2 5 5 2" xfId="23484"/>
    <cellStyle name="Normal 2 5 5 2 2" xfId="23485"/>
    <cellStyle name="Normal 2 5 5 2 3" xfId="23486"/>
    <cellStyle name="Normal 2 5 5 3" xfId="23487"/>
    <cellStyle name="Normal 2 5 5 4" xfId="23488"/>
    <cellStyle name="Normal 2 5 6" xfId="23489"/>
    <cellStyle name="Normal 2 5 6 2" xfId="23490"/>
    <cellStyle name="Normal 2 5 6 2 2" xfId="23491"/>
    <cellStyle name="Normal 2 5 6 2 2 2" xfId="23492"/>
    <cellStyle name="Normal 2 5 6 2 3" xfId="23493"/>
    <cellStyle name="Normal 2 5 6 3" xfId="23494"/>
    <cellStyle name="Normal 2 5 6 3 2" xfId="23495"/>
    <cellStyle name="Normal 2 5 6 4" xfId="23496"/>
    <cellStyle name="Normal 2 5 6 5" xfId="23497"/>
    <cellStyle name="Normal 2 5 7" xfId="23498"/>
    <cellStyle name="Normal 2 5 7 2" xfId="23499"/>
    <cellStyle name="Normal 2 5 7 2 2" xfId="23500"/>
    <cellStyle name="Normal 2 5 7 3" xfId="23501"/>
    <cellStyle name="Normal 2 5 7 4" xfId="23502"/>
    <cellStyle name="Normal 2 5 8" xfId="23503"/>
    <cellStyle name="Normal 2 5 9" xfId="23504"/>
    <cellStyle name="Normal 2 6" xfId="5530"/>
    <cellStyle name="Normal 2 6 10" xfId="23505"/>
    <cellStyle name="Normal 2 6 2" xfId="5531"/>
    <cellStyle name="Normal 2 6 2 2" xfId="23506"/>
    <cellStyle name="Normal 2 6 2 2 2" xfId="23507"/>
    <cellStyle name="Normal 2 6 2 3" xfId="23508"/>
    <cellStyle name="Normal 2 6 2 4" xfId="23509"/>
    <cellStyle name="Normal 2 6 2 5" xfId="23510"/>
    <cellStyle name="Normal 2 6 2 6" xfId="23511"/>
    <cellStyle name="Normal 2 6 2 7" xfId="23512"/>
    <cellStyle name="Normal 2 6 3" xfId="5532"/>
    <cellStyle name="Normal 2 6 3 2" xfId="23513"/>
    <cellStyle name="Normal 2 6 3 2 2" xfId="23514"/>
    <cellStyle name="Normal 2 6 3 2 3" xfId="23515"/>
    <cellStyle name="Normal 2 6 3 2 4" xfId="23516"/>
    <cellStyle name="Normal 2 6 3 3" xfId="23517"/>
    <cellStyle name="Normal 2 6 3 4" xfId="23518"/>
    <cellStyle name="Normal 2 6 3 5" xfId="23519"/>
    <cellStyle name="Normal 2 6 4" xfId="23520"/>
    <cellStyle name="Normal 2 6 4 2" xfId="23521"/>
    <cellStyle name="Normal 2 6 4 3" xfId="23522"/>
    <cellStyle name="Normal 2 6 4 4" xfId="23523"/>
    <cellStyle name="Normal 2 6 5" xfId="23524"/>
    <cellStyle name="Normal 2 6 6" xfId="23525"/>
    <cellStyle name="Normal 2 6 7" xfId="23526"/>
    <cellStyle name="Normal 2 6 8" xfId="23527"/>
    <cellStyle name="Normal 2 6 9" xfId="23528"/>
    <cellStyle name="Normal 2 7" xfId="5533"/>
    <cellStyle name="Normal 2 7 10" xfId="23529"/>
    <cellStyle name="Normal 2 7 2" xfId="5534"/>
    <cellStyle name="Normal 2 7 2 2" xfId="23530"/>
    <cellStyle name="Normal 2 7 2 2 2" xfId="23531"/>
    <cellStyle name="Normal 2 7 2 2 2 2" xfId="23532"/>
    <cellStyle name="Normal 2 7 2 2 2 2 2" xfId="23533"/>
    <cellStyle name="Normal 2 7 2 2 2 3" xfId="23534"/>
    <cellStyle name="Normal 2 7 2 2 3" xfId="23535"/>
    <cellStyle name="Normal 2 7 2 2 3 2" xfId="23536"/>
    <cellStyle name="Normal 2 7 2 2 3 2 2" xfId="23537"/>
    <cellStyle name="Normal 2 7 2 2 3 3" xfId="23538"/>
    <cellStyle name="Normal 2 7 2 2 4" xfId="23539"/>
    <cellStyle name="Normal 2 7 2 2 4 2" xfId="23540"/>
    <cellStyle name="Normal 2 7 2 2 5" xfId="23541"/>
    <cellStyle name="Normal 2 7 2 3" xfId="23542"/>
    <cellStyle name="Normal 2 7 2 3 2" xfId="23543"/>
    <cellStyle name="Normal 2 7 2 3 2 2" xfId="23544"/>
    <cellStyle name="Normal 2 7 2 3 3" xfId="23545"/>
    <cellStyle name="Normal 2 7 2 4" xfId="23546"/>
    <cellStyle name="Normal 2 7 2 4 2" xfId="23547"/>
    <cellStyle name="Normal 2 7 2 4 2 2" xfId="23548"/>
    <cellStyle name="Normal 2 7 2 4 2 2 2" xfId="23549"/>
    <cellStyle name="Normal 2 7 2 4 2 3" xfId="23550"/>
    <cellStyle name="Normal 2 7 2 4 2 3 2" xfId="23551"/>
    <cellStyle name="Normal 2 7 2 4 2 4" xfId="23552"/>
    <cellStyle name="Normal 2 7 2 4 3" xfId="23553"/>
    <cellStyle name="Normal 2 7 2 4 3 2" xfId="23554"/>
    <cellStyle name="Normal 2 7 2 4 4" xfId="23555"/>
    <cellStyle name="Normal 2 7 2 5" xfId="23556"/>
    <cellStyle name="Normal 2 7 2 5 2" xfId="23557"/>
    <cellStyle name="Normal 2 7 2 5 2 2" xfId="23558"/>
    <cellStyle name="Normal 2 7 2 5 3" xfId="23559"/>
    <cellStyle name="Normal 2 7 2 6" xfId="23560"/>
    <cellStyle name="Normal 2 7 2 6 2" xfId="23561"/>
    <cellStyle name="Normal 2 7 2 7" xfId="23562"/>
    <cellStyle name="Normal 2 7 2 8" xfId="23563"/>
    <cellStyle name="Normal 2 7 3" xfId="5535"/>
    <cellStyle name="Normal 2 7 3 2" xfId="23564"/>
    <cellStyle name="Normal 2 7 3 2 2" xfId="23565"/>
    <cellStyle name="Normal 2 7 3 3" xfId="23566"/>
    <cellStyle name="Normal 2 7 3 4" xfId="23567"/>
    <cellStyle name="Normal 2 7 4" xfId="23568"/>
    <cellStyle name="Normal 2 7 4 2" xfId="23569"/>
    <cellStyle name="Normal 2 7 4 2 2" xfId="23570"/>
    <cellStyle name="Normal 2 7 4 3" xfId="23571"/>
    <cellStyle name="Normal 2 7 5" xfId="23572"/>
    <cellStyle name="Normal 2 7 5 2" xfId="23573"/>
    <cellStyle name="Normal 2 7 5 2 2" xfId="23574"/>
    <cellStyle name="Normal 2 7 5 3" xfId="23575"/>
    <cellStyle name="Normal 2 7 5 4" xfId="23576"/>
    <cellStyle name="Normal 2 7 6" xfId="23577"/>
    <cellStyle name="Normal 2 7 6 2" xfId="23578"/>
    <cellStyle name="Normal 2 7 7" xfId="23579"/>
    <cellStyle name="Normal 2 7 8" xfId="23580"/>
    <cellStyle name="Normal 2 7 9" xfId="23581"/>
    <cellStyle name="Normal 2 8" xfId="5536"/>
    <cellStyle name="Normal 2 8 2" xfId="5537"/>
    <cellStyle name="Normal 2 8 2 2" xfId="23582"/>
    <cellStyle name="Normal 2 8 2 2 2" xfId="23583"/>
    <cellStyle name="Normal 2 8 2 3" xfId="23584"/>
    <cellStyle name="Normal 2 8 3" xfId="5538"/>
    <cellStyle name="Normal 2 8 3 2" xfId="23585"/>
    <cellStyle name="Normal 2 8 4" xfId="23586"/>
    <cellStyle name="Normal 2 8 5" xfId="23587"/>
    <cellStyle name="Normal 2 8 6" xfId="23588"/>
    <cellStyle name="Normal 2 9" xfId="5539"/>
    <cellStyle name="Normal 2 9 2" xfId="5540"/>
    <cellStyle name="Normal 2 9 2 2" xfId="23589"/>
    <cellStyle name="Normal 2 9 2 3" xfId="23590"/>
    <cellStyle name="Normal 2 9 3" xfId="5541"/>
    <cellStyle name="Normal 2 9 3 2" xfId="23591"/>
    <cellStyle name="Normal 2 9 4" xfId="23592"/>
    <cellStyle name="Normal 2 9 5" xfId="23593"/>
    <cellStyle name="Normal 2_(RVS)中東線運價獲利分析-2013預估" xfId="5542"/>
    <cellStyle name="Normal 20" xfId="23594"/>
    <cellStyle name="Normal 20 2" xfId="23595"/>
    <cellStyle name="Normal 20 2 2" xfId="23596"/>
    <cellStyle name="Normal 20 3" xfId="23597"/>
    <cellStyle name="Normal 20 3 2" xfId="23598"/>
    <cellStyle name="Normal 20 4" xfId="23599"/>
    <cellStyle name="Normal 20 5" xfId="23600"/>
    <cellStyle name="Normal 21" xfId="23601"/>
    <cellStyle name="Normal 21 2" xfId="23602"/>
    <cellStyle name="Normal 21 3" xfId="23603"/>
    <cellStyle name="Normal 21 4" xfId="23604"/>
    <cellStyle name="Normal 22" xfId="23605"/>
    <cellStyle name="Normal 22 2" xfId="23606"/>
    <cellStyle name="Normal 22 3" xfId="23607"/>
    <cellStyle name="Normal 22 4" xfId="23608"/>
    <cellStyle name="Normal 23" xfId="23609"/>
    <cellStyle name="Normal 23 2" xfId="23610"/>
    <cellStyle name="Normal 23 3" xfId="23611"/>
    <cellStyle name="Normal 24" xfId="23612"/>
    <cellStyle name="Normal 24 2" xfId="23613"/>
    <cellStyle name="Normal 24 3" xfId="23614"/>
    <cellStyle name="Normal 24 4" xfId="23615"/>
    <cellStyle name="Normal 24 5" xfId="23616"/>
    <cellStyle name="Normal 24 6" xfId="23617"/>
    <cellStyle name="Normal 25" xfId="23618"/>
    <cellStyle name="Normal 25 2" xfId="23619"/>
    <cellStyle name="Normal 25 3" xfId="23620"/>
    <cellStyle name="Normal 25 4" xfId="23621"/>
    <cellStyle name="Normal 26" xfId="23622"/>
    <cellStyle name="Normal 26 2" xfId="23623"/>
    <cellStyle name="Normal 26 3" xfId="23624"/>
    <cellStyle name="Normal 26 4" xfId="23625"/>
    <cellStyle name="Normal 26 5" xfId="23626"/>
    <cellStyle name="Normal 27" xfId="23627"/>
    <cellStyle name="Normal 27 2" xfId="23628"/>
    <cellStyle name="Normal 27 3" xfId="23629"/>
    <cellStyle name="Normal 28" xfId="23630"/>
    <cellStyle name="Normal 28 2" xfId="23631"/>
    <cellStyle name="Normal 28 3" xfId="23632"/>
    <cellStyle name="Normal 29" xfId="23633"/>
    <cellStyle name="Normal 29 2" xfId="23634"/>
    <cellStyle name="Normal 294" xfId="23635"/>
    <cellStyle name="Normal 294 2" xfId="23636"/>
    <cellStyle name="Normal 294 2 2" xfId="23637"/>
    <cellStyle name="Normal 294 2 2 2" xfId="23638"/>
    <cellStyle name="Normal 294 2 3" xfId="23639"/>
    <cellStyle name="Normal 294 3" xfId="23640"/>
    <cellStyle name="Normal 294 3 2" xfId="23641"/>
    <cellStyle name="Normal 294 3 2 2" xfId="23642"/>
    <cellStyle name="Normal 294 3 3" xfId="23643"/>
    <cellStyle name="Normal 294 4" xfId="23644"/>
    <cellStyle name="Normal 294 4 2" xfId="23645"/>
    <cellStyle name="Normal 294 5" xfId="23646"/>
    <cellStyle name="Normal 294 5 2" xfId="23647"/>
    <cellStyle name="Normal 294 6" xfId="23648"/>
    <cellStyle name="Normal 3" xfId="5543"/>
    <cellStyle name="Normal 3 10" xfId="23649"/>
    <cellStyle name="Normal 3 10 2" xfId="23650"/>
    <cellStyle name="Normal 3 10 2 2" xfId="23651"/>
    <cellStyle name="Normal 3 10 2 2 2" xfId="23652"/>
    <cellStyle name="Normal 3 10 2 3" xfId="23653"/>
    <cellStyle name="Normal 3 10 3" xfId="23654"/>
    <cellStyle name="Normal 3 10 3 2" xfId="23655"/>
    <cellStyle name="Normal 3 10 4" xfId="23656"/>
    <cellStyle name="Normal 3 11" xfId="23657"/>
    <cellStyle name="Normal 3 11 2" xfId="23658"/>
    <cellStyle name="Normal 3 11 2 2" xfId="23659"/>
    <cellStyle name="Normal 3 11 2 3" xfId="23660"/>
    <cellStyle name="Normal 3 11 3" xfId="23661"/>
    <cellStyle name="Normal 3 12" xfId="23662"/>
    <cellStyle name="Normal 3 12 2" xfId="23663"/>
    <cellStyle name="Normal 3 12 2 2" xfId="23664"/>
    <cellStyle name="Normal 3 12 3" xfId="23665"/>
    <cellStyle name="Normal 3 13" xfId="23666"/>
    <cellStyle name="Normal 3 14" xfId="23667"/>
    <cellStyle name="Normal 3 2" xfId="5544"/>
    <cellStyle name="Normal 3 2 10" xfId="23668"/>
    <cellStyle name="Normal 3 2 10 2" xfId="23669"/>
    <cellStyle name="Normal 3 2 10 2 2" xfId="23670"/>
    <cellStyle name="Normal 3 2 10 3" xfId="23671"/>
    <cellStyle name="Normal 3 2 11" xfId="23672"/>
    <cellStyle name="Normal 3 2 11 2" xfId="23673"/>
    <cellStyle name="Normal 3 2 12" xfId="23674"/>
    <cellStyle name="Normal 3 2 2" xfId="5545"/>
    <cellStyle name="Normal 3 2 2 10" xfId="23675"/>
    <cellStyle name="Normal 3 2 2 10 2" xfId="23676"/>
    <cellStyle name="Normal 3 2 2 11" xfId="23677"/>
    <cellStyle name="Normal 3 2 2 2" xfId="23678"/>
    <cellStyle name="Normal 3 2 2 2 10" xfId="23679"/>
    <cellStyle name="Normal 3 2 2 2 2" xfId="23680"/>
    <cellStyle name="Normal 3 2 2 2 2 2" xfId="23681"/>
    <cellStyle name="Normal 3 2 2 2 2 2 2" xfId="23682"/>
    <cellStyle name="Normal 3 2 2 2 2 2 2 2" xfId="23683"/>
    <cellStyle name="Normal 3 2 2 2 2 2 2 2 2" xfId="23684"/>
    <cellStyle name="Normal 3 2 2 2 2 2 2 2 2 2" xfId="23685"/>
    <cellStyle name="Normal 3 2 2 2 2 2 2 2 2 2 2" xfId="23686"/>
    <cellStyle name="Normal 3 2 2 2 2 2 2 2 2 2 2 2" xfId="23687"/>
    <cellStyle name="Normal 3 2 2 2 2 2 2 2 2 3" xfId="23688"/>
    <cellStyle name="Normal 3 2 2 2 2 2 2 2 2 3 2" xfId="23689"/>
    <cellStyle name="Normal 3 2 2 2 2 2 2 2 3" xfId="23690"/>
    <cellStyle name="Normal 3 2 2 2 2 2 2 2 3 2" xfId="23691"/>
    <cellStyle name="Normal 3 2 2 2 2 2 2 2 3 2 2" xfId="23692"/>
    <cellStyle name="Normal 3 2 2 2 2 2 2 2 4" xfId="23693"/>
    <cellStyle name="Normal 3 2 2 2 2 2 2 2 4 2" xfId="23694"/>
    <cellStyle name="Normal 3 2 2 2 2 2 2 3" xfId="23695"/>
    <cellStyle name="Normal 3 2 2 2 2 2 2 3 2" xfId="23696"/>
    <cellStyle name="Normal 3 2 2 2 2 2 2 3 2 2" xfId="23697"/>
    <cellStyle name="Normal 3 2 2 2 2 2 2 3 2 2 2" xfId="23698"/>
    <cellStyle name="Normal 3 2 2 2 2 2 2 3 2 2 2 2" xfId="23699"/>
    <cellStyle name="Normal 3 2 2 2 2 2 2 3 2 3" xfId="23700"/>
    <cellStyle name="Normal 3 2 2 2 2 2 2 3 2 3 2" xfId="23701"/>
    <cellStyle name="Normal 3 2 2 2 2 2 2 3 3" xfId="23702"/>
    <cellStyle name="Normal 3 2 2 2 2 2 2 3 3 2" xfId="23703"/>
    <cellStyle name="Normal 3 2 2 2 2 2 2 3 3 2 2" xfId="23704"/>
    <cellStyle name="Normal 3 2 2 2 2 2 2 3 4" xfId="23705"/>
    <cellStyle name="Normal 3 2 2 2 2 2 2 3 4 2" xfId="23706"/>
    <cellStyle name="Normal 3 2 2 2 2 2 2 4" xfId="23707"/>
    <cellStyle name="Normal 3 2 2 2 2 2 2 4 2" xfId="23708"/>
    <cellStyle name="Normal 3 2 2 2 2 2 2 4 2 2" xfId="23709"/>
    <cellStyle name="Normal 3 2 2 2 2 2 2 4 2 2 2" xfId="23710"/>
    <cellStyle name="Normal 3 2 2 2 2 2 2 4 3" xfId="23711"/>
    <cellStyle name="Normal 3 2 2 2 2 2 2 4 3 2" xfId="23712"/>
    <cellStyle name="Normal 3 2 2 2 2 2 2 5" xfId="23713"/>
    <cellStyle name="Normal 3 2 2 2 2 2 2 5 2" xfId="23714"/>
    <cellStyle name="Normal 3 2 2 2 2 2 2 5 2 2" xfId="23715"/>
    <cellStyle name="Normal 3 2 2 2 2 2 2 6" xfId="23716"/>
    <cellStyle name="Normal 3 2 2 2 2 2 2 6 2" xfId="23717"/>
    <cellStyle name="Normal 3 2 2 2 2 2 2 7" xfId="23718"/>
    <cellStyle name="Normal 3 2 2 2 2 2 3" xfId="23719"/>
    <cellStyle name="Normal 3 2 2 2 2 2 3 2" xfId="23720"/>
    <cellStyle name="Normal 3 2 2 2 2 2 3 2 2" xfId="23721"/>
    <cellStyle name="Normal 3 2 2 2 2 2 3 2 2 2" xfId="23722"/>
    <cellStyle name="Normal 3 2 2 2 2 2 3 2 2 2 2" xfId="23723"/>
    <cellStyle name="Normal 3 2 2 2 2 2 3 2 3" xfId="23724"/>
    <cellStyle name="Normal 3 2 2 2 2 2 3 2 3 2" xfId="23725"/>
    <cellStyle name="Normal 3 2 2 2 2 2 3 3" xfId="23726"/>
    <cellStyle name="Normal 3 2 2 2 2 2 3 3 2" xfId="23727"/>
    <cellStyle name="Normal 3 2 2 2 2 2 3 3 2 2" xfId="23728"/>
    <cellStyle name="Normal 3 2 2 2 2 2 3 4" xfId="23729"/>
    <cellStyle name="Normal 3 2 2 2 2 2 3 4 2" xfId="23730"/>
    <cellStyle name="Normal 3 2 2 2 2 2 4" xfId="23731"/>
    <cellStyle name="Normal 3 2 2 2 2 2 4 2" xfId="23732"/>
    <cellStyle name="Normal 3 2 2 2 2 2 4 2 2" xfId="23733"/>
    <cellStyle name="Normal 3 2 2 2 2 2 4 2 2 2" xfId="23734"/>
    <cellStyle name="Normal 3 2 2 2 2 2 4 2 2 2 2" xfId="23735"/>
    <cellStyle name="Normal 3 2 2 2 2 2 4 2 3" xfId="23736"/>
    <cellStyle name="Normal 3 2 2 2 2 2 4 2 3 2" xfId="23737"/>
    <cellStyle name="Normal 3 2 2 2 2 2 4 3" xfId="23738"/>
    <cellStyle name="Normal 3 2 2 2 2 2 4 3 2" xfId="23739"/>
    <cellStyle name="Normal 3 2 2 2 2 2 4 3 2 2" xfId="23740"/>
    <cellStyle name="Normal 3 2 2 2 2 2 4 4" xfId="23741"/>
    <cellStyle name="Normal 3 2 2 2 2 2 4 4 2" xfId="23742"/>
    <cellStyle name="Normal 3 2 2 2 2 2 5" xfId="23743"/>
    <cellStyle name="Normal 3 2 2 2 2 2 5 2" xfId="23744"/>
    <cellStyle name="Normal 3 2 2 2 2 2 5 2 2" xfId="23745"/>
    <cellStyle name="Normal 3 2 2 2 2 2 5 2 2 2" xfId="23746"/>
    <cellStyle name="Normal 3 2 2 2 2 2 5 3" xfId="23747"/>
    <cellStyle name="Normal 3 2 2 2 2 2 5 3 2" xfId="23748"/>
    <cellStyle name="Normal 3 2 2 2 2 2 6" xfId="23749"/>
    <cellStyle name="Normal 3 2 2 2 2 2 6 2" xfId="23750"/>
    <cellStyle name="Normal 3 2 2 2 2 2 6 2 2" xfId="23751"/>
    <cellStyle name="Normal 3 2 2 2 2 2 7" xfId="23752"/>
    <cellStyle name="Normal 3 2 2 2 2 2 7 2" xfId="23753"/>
    <cellStyle name="Normal 3 2 2 2 2 2 8" xfId="23754"/>
    <cellStyle name="Normal 3 2 2 2 2 3" xfId="23755"/>
    <cellStyle name="Normal 3 2 2 2 2 3 2" xfId="23756"/>
    <cellStyle name="Normal 3 2 2 2 2 3 2 2" xfId="23757"/>
    <cellStyle name="Normal 3 2 2 2 2 3 2 2 2" xfId="23758"/>
    <cellStyle name="Normal 3 2 2 2 2 3 2 2 2 2" xfId="23759"/>
    <cellStyle name="Normal 3 2 2 2 2 3 2 2 2 2 2" xfId="23760"/>
    <cellStyle name="Normal 3 2 2 2 2 3 2 2 3" xfId="23761"/>
    <cellStyle name="Normal 3 2 2 2 2 3 2 2 3 2" xfId="23762"/>
    <cellStyle name="Normal 3 2 2 2 2 3 2 3" xfId="23763"/>
    <cellStyle name="Normal 3 2 2 2 2 3 2 3 2" xfId="23764"/>
    <cellStyle name="Normal 3 2 2 2 2 3 2 3 2 2" xfId="23765"/>
    <cellStyle name="Normal 3 2 2 2 2 3 2 4" xfId="23766"/>
    <cellStyle name="Normal 3 2 2 2 2 3 2 4 2" xfId="23767"/>
    <cellStyle name="Normal 3 2 2 2 2 3 3" xfId="23768"/>
    <cellStyle name="Normal 3 2 2 2 2 3 3 2" xfId="23769"/>
    <cellStyle name="Normal 3 2 2 2 2 3 3 2 2" xfId="23770"/>
    <cellStyle name="Normal 3 2 2 2 2 3 3 2 2 2" xfId="23771"/>
    <cellStyle name="Normal 3 2 2 2 2 3 3 2 2 2 2" xfId="23772"/>
    <cellStyle name="Normal 3 2 2 2 2 3 3 2 3" xfId="23773"/>
    <cellStyle name="Normal 3 2 2 2 2 3 3 2 3 2" xfId="23774"/>
    <cellStyle name="Normal 3 2 2 2 2 3 3 3" xfId="23775"/>
    <cellStyle name="Normal 3 2 2 2 2 3 3 3 2" xfId="23776"/>
    <cellStyle name="Normal 3 2 2 2 2 3 3 3 2 2" xfId="23777"/>
    <cellStyle name="Normal 3 2 2 2 2 3 3 4" xfId="23778"/>
    <cellStyle name="Normal 3 2 2 2 2 3 3 4 2" xfId="23779"/>
    <cellStyle name="Normal 3 2 2 2 2 3 4" xfId="23780"/>
    <cellStyle name="Normal 3 2 2 2 2 3 4 2" xfId="23781"/>
    <cellStyle name="Normal 3 2 2 2 2 3 4 2 2" xfId="23782"/>
    <cellStyle name="Normal 3 2 2 2 2 3 4 2 2 2" xfId="23783"/>
    <cellStyle name="Normal 3 2 2 2 2 3 4 3" xfId="23784"/>
    <cellStyle name="Normal 3 2 2 2 2 3 4 3 2" xfId="23785"/>
    <cellStyle name="Normal 3 2 2 2 2 3 5" xfId="23786"/>
    <cellStyle name="Normal 3 2 2 2 2 3 5 2" xfId="23787"/>
    <cellStyle name="Normal 3 2 2 2 2 3 5 2 2" xfId="23788"/>
    <cellStyle name="Normal 3 2 2 2 2 3 6" xfId="23789"/>
    <cellStyle name="Normal 3 2 2 2 2 3 6 2" xfId="23790"/>
    <cellStyle name="Normal 3 2 2 2 2 3 7" xfId="23791"/>
    <cellStyle name="Normal 3 2 2 2 2 4" xfId="23792"/>
    <cellStyle name="Normal 3 2 2 2 2 4 2" xfId="23793"/>
    <cellStyle name="Normal 3 2 2 2 2 4 2 2" xfId="23794"/>
    <cellStyle name="Normal 3 2 2 2 2 4 2 2 2" xfId="23795"/>
    <cellStyle name="Normal 3 2 2 2 2 4 2 2 2 2" xfId="23796"/>
    <cellStyle name="Normal 3 2 2 2 2 4 2 3" xfId="23797"/>
    <cellStyle name="Normal 3 2 2 2 2 4 2 3 2" xfId="23798"/>
    <cellStyle name="Normal 3 2 2 2 2 4 3" xfId="23799"/>
    <cellStyle name="Normal 3 2 2 2 2 4 3 2" xfId="23800"/>
    <cellStyle name="Normal 3 2 2 2 2 4 3 2 2" xfId="23801"/>
    <cellStyle name="Normal 3 2 2 2 2 4 4" xfId="23802"/>
    <cellStyle name="Normal 3 2 2 2 2 4 4 2" xfId="23803"/>
    <cellStyle name="Normal 3 2 2 2 2 4 5" xfId="23804"/>
    <cellStyle name="Normal 3 2 2 2 2 5" xfId="23805"/>
    <cellStyle name="Normal 3 2 2 2 2 5 2" xfId="23806"/>
    <cellStyle name="Normal 3 2 2 2 2 5 2 2" xfId="23807"/>
    <cellStyle name="Normal 3 2 2 2 2 5 2 2 2" xfId="23808"/>
    <cellStyle name="Normal 3 2 2 2 2 5 2 2 2 2" xfId="23809"/>
    <cellStyle name="Normal 3 2 2 2 2 5 2 3" xfId="23810"/>
    <cellStyle name="Normal 3 2 2 2 2 5 2 3 2" xfId="23811"/>
    <cellStyle name="Normal 3 2 2 2 2 5 3" xfId="23812"/>
    <cellStyle name="Normal 3 2 2 2 2 5 3 2" xfId="23813"/>
    <cellStyle name="Normal 3 2 2 2 2 5 3 2 2" xfId="23814"/>
    <cellStyle name="Normal 3 2 2 2 2 5 4" xfId="23815"/>
    <cellStyle name="Normal 3 2 2 2 2 5 4 2" xfId="23816"/>
    <cellStyle name="Normal 3 2 2 2 2 5 5" xfId="23817"/>
    <cellStyle name="Normal 3 2 2 2 2 6" xfId="23818"/>
    <cellStyle name="Normal 3 2 2 2 2 6 2" xfId="23819"/>
    <cellStyle name="Normal 3 2 2 2 2 6 2 2" xfId="23820"/>
    <cellStyle name="Normal 3 2 2 2 2 6 2 2 2" xfId="23821"/>
    <cellStyle name="Normal 3 2 2 2 2 6 3" xfId="23822"/>
    <cellStyle name="Normal 3 2 2 2 2 6 3 2" xfId="23823"/>
    <cellStyle name="Normal 3 2 2 2 2 7" xfId="23824"/>
    <cellStyle name="Normal 3 2 2 2 2 7 2" xfId="23825"/>
    <cellStyle name="Normal 3 2 2 2 2 7 2 2" xfId="23826"/>
    <cellStyle name="Normal 3 2 2 2 2 8" xfId="23827"/>
    <cellStyle name="Normal 3 2 2 2 2 8 2" xfId="23828"/>
    <cellStyle name="Normal 3 2 2 2 2 9" xfId="23829"/>
    <cellStyle name="Normal 3 2 2 2 3" xfId="23830"/>
    <cellStyle name="Normal 3 2 2 2 3 2" xfId="23831"/>
    <cellStyle name="Normal 3 2 2 2 3 2 2" xfId="23832"/>
    <cellStyle name="Normal 3 2 2 2 3 2 2 2" xfId="23833"/>
    <cellStyle name="Normal 3 2 2 2 3 2 2 2 2" xfId="23834"/>
    <cellStyle name="Normal 3 2 2 2 3 2 2 2 2 2" xfId="23835"/>
    <cellStyle name="Normal 3 2 2 2 3 2 2 2 2 2 2" xfId="23836"/>
    <cellStyle name="Normal 3 2 2 2 3 2 2 2 3" xfId="23837"/>
    <cellStyle name="Normal 3 2 2 2 3 2 2 2 3 2" xfId="23838"/>
    <cellStyle name="Normal 3 2 2 2 3 2 2 2 4" xfId="23839"/>
    <cellStyle name="Normal 3 2 2 2 3 2 2 3" xfId="23840"/>
    <cellStyle name="Normal 3 2 2 2 3 2 2 3 2" xfId="23841"/>
    <cellStyle name="Normal 3 2 2 2 3 2 2 3 2 2" xfId="23842"/>
    <cellStyle name="Normal 3 2 2 2 3 2 2 4" xfId="23843"/>
    <cellStyle name="Normal 3 2 2 2 3 2 2 4 2" xfId="23844"/>
    <cellStyle name="Normal 3 2 2 2 3 2 2 5" xfId="23845"/>
    <cellStyle name="Normal 3 2 2 2 3 2 3" xfId="23846"/>
    <cellStyle name="Normal 3 2 2 2 3 2 3 2" xfId="23847"/>
    <cellStyle name="Normal 3 2 2 2 3 2 3 2 2" xfId="23848"/>
    <cellStyle name="Normal 3 2 2 2 3 2 3 2 2 2" xfId="23849"/>
    <cellStyle name="Normal 3 2 2 2 3 2 3 2 2 2 2" xfId="23850"/>
    <cellStyle name="Normal 3 2 2 2 3 2 3 2 3" xfId="23851"/>
    <cellStyle name="Normal 3 2 2 2 3 2 3 2 3 2" xfId="23852"/>
    <cellStyle name="Normal 3 2 2 2 3 2 3 3" xfId="23853"/>
    <cellStyle name="Normal 3 2 2 2 3 2 3 3 2" xfId="23854"/>
    <cellStyle name="Normal 3 2 2 2 3 2 3 3 2 2" xfId="23855"/>
    <cellStyle name="Normal 3 2 2 2 3 2 3 4" xfId="23856"/>
    <cellStyle name="Normal 3 2 2 2 3 2 3 4 2" xfId="23857"/>
    <cellStyle name="Normal 3 2 2 2 3 2 3 5" xfId="23858"/>
    <cellStyle name="Normal 3 2 2 2 3 2 4" xfId="23859"/>
    <cellStyle name="Normal 3 2 2 2 3 2 4 2" xfId="23860"/>
    <cellStyle name="Normal 3 2 2 2 3 2 4 2 2" xfId="23861"/>
    <cellStyle name="Normal 3 2 2 2 3 2 4 2 2 2" xfId="23862"/>
    <cellStyle name="Normal 3 2 2 2 3 2 4 3" xfId="23863"/>
    <cellStyle name="Normal 3 2 2 2 3 2 4 3 2" xfId="23864"/>
    <cellStyle name="Normal 3 2 2 2 3 2 5" xfId="23865"/>
    <cellStyle name="Normal 3 2 2 2 3 2 5 2" xfId="23866"/>
    <cellStyle name="Normal 3 2 2 2 3 2 5 2 2" xfId="23867"/>
    <cellStyle name="Normal 3 2 2 2 3 2 6" xfId="23868"/>
    <cellStyle name="Normal 3 2 2 2 3 2 6 2" xfId="23869"/>
    <cellStyle name="Normal 3 2 2 2 3 2 7" xfId="23870"/>
    <cellStyle name="Normal 3 2 2 2 3 3" xfId="23871"/>
    <cellStyle name="Normal 3 2 2 2 3 3 2" xfId="23872"/>
    <cellStyle name="Normal 3 2 2 2 3 3 2 2" xfId="23873"/>
    <cellStyle name="Normal 3 2 2 2 3 3 2 2 2" xfId="23874"/>
    <cellStyle name="Normal 3 2 2 2 3 3 2 2 2 2" xfId="23875"/>
    <cellStyle name="Normal 3 2 2 2 3 3 2 3" xfId="23876"/>
    <cellStyle name="Normal 3 2 2 2 3 3 2 3 2" xfId="23877"/>
    <cellStyle name="Normal 3 2 2 2 3 3 2 4" xfId="23878"/>
    <cellStyle name="Normal 3 2 2 2 3 3 3" xfId="23879"/>
    <cellStyle name="Normal 3 2 2 2 3 3 3 2" xfId="23880"/>
    <cellStyle name="Normal 3 2 2 2 3 3 3 2 2" xfId="23881"/>
    <cellStyle name="Normal 3 2 2 2 3 3 4" xfId="23882"/>
    <cellStyle name="Normal 3 2 2 2 3 3 4 2" xfId="23883"/>
    <cellStyle name="Normal 3 2 2 2 3 3 5" xfId="23884"/>
    <cellStyle name="Normal 3 2 2 2 3 4" xfId="23885"/>
    <cellStyle name="Normal 3 2 2 2 3 4 2" xfId="23886"/>
    <cellStyle name="Normal 3 2 2 2 3 4 2 2" xfId="23887"/>
    <cellStyle name="Normal 3 2 2 2 3 4 2 2 2" xfId="23888"/>
    <cellStyle name="Normal 3 2 2 2 3 4 2 2 2 2" xfId="23889"/>
    <cellStyle name="Normal 3 2 2 2 3 4 2 3" xfId="23890"/>
    <cellStyle name="Normal 3 2 2 2 3 4 2 3 2" xfId="23891"/>
    <cellStyle name="Normal 3 2 2 2 3 4 3" xfId="23892"/>
    <cellStyle name="Normal 3 2 2 2 3 4 3 2" xfId="23893"/>
    <cellStyle name="Normal 3 2 2 2 3 4 3 2 2" xfId="23894"/>
    <cellStyle name="Normal 3 2 2 2 3 4 4" xfId="23895"/>
    <cellStyle name="Normal 3 2 2 2 3 4 4 2" xfId="23896"/>
    <cellStyle name="Normal 3 2 2 2 3 4 5" xfId="23897"/>
    <cellStyle name="Normal 3 2 2 2 3 5" xfId="23898"/>
    <cellStyle name="Normal 3 2 2 2 3 5 2" xfId="23899"/>
    <cellStyle name="Normal 3 2 2 2 3 5 2 2" xfId="23900"/>
    <cellStyle name="Normal 3 2 2 2 3 5 2 2 2" xfId="23901"/>
    <cellStyle name="Normal 3 2 2 2 3 5 3" xfId="23902"/>
    <cellStyle name="Normal 3 2 2 2 3 5 3 2" xfId="23903"/>
    <cellStyle name="Normal 3 2 2 2 3 5 4" xfId="23904"/>
    <cellStyle name="Normal 3 2 2 2 3 6" xfId="23905"/>
    <cellStyle name="Normal 3 2 2 2 3 6 2" xfId="23906"/>
    <cellStyle name="Normal 3 2 2 2 3 6 2 2" xfId="23907"/>
    <cellStyle name="Normal 3 2 2 2 3 7" xfId="23908"/>
    <cellStyle name="Normal 3 2 2 2 3 7 2" xfId="23909"/>
    <cellStyle name="Normal 3 2 2 2 3 8" xfId="23910"/>
    <cellStyle name="Normal 3 2 2 2 4" xfId="23911"/>
    <cellStyle name="Normal 3 2 2 2 4 2" xfId="23912"/>
    <cellStyle name="Normal 3 2 2 2 4 2 2" xfId="23913"/>
    <cellStyle name="Normal 3 2 2 2 4 2 2 2" xfId="23914"/>
    <cellStyle name="Normal 3 2 2 2 4 2 2 2 2" xfId="23915"/>
    <cellStyle name="Normal 3 2 2 2 4 2 2 2 2 2" xfId="23916"/>
    <cellStyle name="Normal 3 2 2 2 4 2 2 2 3" xfId="23917"/>
    <cellStyle name="Normal 3 2 2 2 4 2 2 3" xfId="23918"/>
    <cellStyle name="Normal 3 2 2 2 4 2 2 3 2" xfId="23919"/>
    <cellStyle name="Normal 3 2 2 2 4 2 2 4" xfId="23920"/>
    <cellStyle name="Normal 3 2 2 2 4 2 3" xfId="23921"/>
    <cellStyle name="Normal 3 2 2 2 4 2 3 2" xfId="23922"/>
    <cellStyle name="Normal 3 2 2 2 4 2 3 2 2" xfId="23923"/>
    <cellStyle name="Normal 3 2 2 2 4 2 3 3" xfId="23924"/>
    <cellStyle name="Normal 3 2 2 2 4 2 4" xfId="23925"/>
    <cellStyle name="Normal 3 2 2 2 4 2 4 2" xfId="23926"/>
    <cellStyle name="Normal 3 2 2 2 4 2 5" xfId="23927"/>
    <cellStyle name="Normal 3 2 2 2 4 3" xfId="23928"/>
    <cellStyle name="Normal 3 2 2 2 4 3 2" xfId="23929"/>
    <cellStyle name="Normal 3 2 2 2 4 3 2 2" xfId="23930"/>
    <cellStyle name="Normal 3 2 2 2 4 3 2 2 2" xfId="23931"/>
    <cellStyle name="Normal 3 2 2 2 4 3 2 2 2 2" xfId="23932"/>
    <cellStyle name="Normal 3 2 2 2 4 3 2 3" xfId="23933"/>
    <cellStyle name="Normal 3 2 2 2 4 3 2 3 2" xfId="23934"/>
    <cellStyle name="Normal 3 2 2 2 4 3 2 4" xfId="23935"/>
    <cellStyle name="Normal 3 2 2 2 4 3 3" xfId="23936"/>
    <cellStyle name="Normal 3 2 2 2 4 3 3 2" xfId="23937"/>
    <cellStyle name="Normal 3 2 2 2 4 3 3 2 2" xfId="23938"/>
    <cellStyle name="Normal 3 2 2 2 4 3 4" xfId="23939"/>
    <cellStyle name="Normal 3 2 2 2 4 3 4 2" xfId="23940"/>
    <cellStyle name="Normal 3 2 2 2 4 3 5" xfId="23941"/>
    <cellStyle name="Normal 3 2 2 2 4 4" xfId="23942"/>
    <cellStyle name="Normal 3 2 2 2 4 4 2" xfId="23943"/>
    <cellStyle name="Normal 3 2 2 2 4 4 2 2" xfId="23944"/>
    <cellStyle name="Normal 3 2 2 2 4 4 2 2 2" xfId="23945"/>
    <cellStyle name="Normal 3 2 2 2 4 4 3" xfId="23946"/>
    <cellStyle name="Normal 3 2 2 2 4 4 3 2" xfId="23947"/>
    <cellStyle name="Normal 3 2 2 2 4 4 4" xfId="23948"/>
    <cellStyle name="Normal 3 2 2 2 4 5" xfId="23949"/>
    <cellStyle name="Normal 3 2 2 2 4 5 2" xfId="23950"/>
    <cellStyle name="Normal 3 2 2 2 4 5 2 2" xfId="23951"/>
    <cellStyle name="Normal 3 2 2 2 4 6" xfId="23952"/>
    <cellStyle name="Normal 3 2 2 2 4 6 2" xfId="23953"/>
    <cellStyle name="Normal 3 2 2 2 4 7" xfId="23954"/>
    <cellStyle name="Normal 3 2 2 2 5" xfId="23955"/>
    <cellStyle name="Normal 3 2 2 2 5 2" xfId="23956"/>
    <cellStyle name="Normal 3 2 2 2 5 2 2" xfId="23957"/>
    <cellStyle name="Normal 3 2 2 2 5 2 2 2" xfId="23958"/>
    <cellStyle name="Normal 3 2 2 2 5 2 2 2 2" xfId="23959"/>
    <cellStyle name="Normal 3 2 2 2 5 2 2 3" xfId="23960"/>
    <cellStyle name="Normal 3 2 2 2 5 2 3" xfId="23961"/>
    <cellStyle name="Normal 3 2 2 2 5 2 3 2" xfId="23962"/>
    <cellStyle name="Normal 3 2 2 2 5 2 4" xfId="23963"/>
    <cellStyle name="Normal 3 2 2 2 5 3" xfId="23964"/>
    <cellStyle name="Normal 3 2 2 2 5 3 2" xfId="23965"/>
    <cellStyle name="Normal 3 2 2 2 5 3 2 2" xfId="23966"/>
    <cellStyle name="Normal 3 2 2 2 5 3 3" xfId="23967"/>
    <cellStyle name="Normal 3 2 2 2 5 4" xfId="23968"/>
    <cellStyle name="Normal 3 2 2 2 5 4 2" xfId="23969"/>
    <cellStyle name="Normal 3 2 2 2 5 5" xfId="23970"/>
    <cellStyle name="Normal 3 2 2 2 6" xfId="23971"/>
    <cellStyle name="Normal 3 2 2 2 6 2" xfId="23972"/>
    <cellStyle name="Normal 3 2 2 2 6 2 2" xfId="23973"/>
    <cellStyle name="Normal 3 2 2 2 6 2 2 2" xfId="23974"/>
    <cellStyle name="Normal 3 2 2 2 6 2 2 2 2" xfId="23975"/>
    <cellStyle name="Normal 3 2 2 2 6 2 3" xfId="23976"/>
    <cellStyle name="Normal 3 2 2 2 6 2 3 2" xfId="23977"/>
    <cellStyle name="Normal 3 2 2 2 6 2 4" xfId="23978"/>
    <cellStyle name="Normal 3 2 2 2 6 3" xfId="23979"/>
    <cellStyle name="Normal 3 2 2 2 6 3 2" xfId="23980"/>
    <cellStyle name="Normal 3 2 2 2 6 3 2 2" xfId="23981"/>
    <cellStyle name="Normal 3 2 2 2 6 4" xfId="23982"/>
    <cellStyle name="Normal 3 2 2 2 6 4 2" xfId="23983"/>
    <cellStyle name="Normal 3 2 2 2 6 5" xfId="23984"/>
    <cellStyle name="Normal 3 2 2 2 7" xfId="23985"/>
    <cellStyle name="Normal 3 2 2 2 7 2" xfId="23986"/>
    <cellStyle name="Normal 3 2 2 2 7 2 2" xfId="23987"/>
    <cellStyle name="Normal 3 2 2 2 7 2 2 2" xfId="23988"/>
    <cellStyle name="Normal 3 2 2 2 7 3" xfId="23989"/>
    <cellStyle name="Normal 3 2 2 2 7 3 2" xfId="23990"/>
    <cellStyle name="Normal 3 2 2 2 7 4" xfId="23991"/>
    <cellStyle name="Normal 3 2 2 2 8" xfId="23992"/>
    <cellStyle name="Normal 3 2 2 2 8 2" xfId="23993"/>
    <cellStyle name="Normal 3 2 2 2 8 2 2" xfId="23994"/>
    <cellStyle name="Normal 3 2 2 2 8 3" xfId="23995"/>
    <cellStyle name="Normal 3 2 2 2 9" xfId="23996"/>
    <cellStyle name="Normal 3 2 2 2 9 2" xfId="23997"/>
    <cellStyle name="Normal 3 2 2 3" xfId="23998"/>
    <cellStyle name="Normal 3 2 2 3 10" xfId="23999"/>
    <cellStyle name="Normal 3 2 2 3 2" xfId="24000"/>
    <cellStyle name="Normal 3 2 2 3 2 2" xfId="24001"/>
    <cellStyle name="Normal 3 2 2 3 2 2 2" xfId="24002"/>
    <cellStyle name="Normal 3 2 2 3 2 2 2 2" xfId="24003"/>
    <cellStyle name="Normal 3 2 2 3 2 2 2 2 2" xfId="24004"/>
    <cellStyle name="Normal 3 2 2 3 2 2 2 2 2 2" xfId="24005"/>
    <cellStyle name="Normal 3 2 2 3 2 2 2 2 2 2 2" xfId="24006"/>
    <cellStyle name="Normal 3 2 2 3 2 2 2 2 3" xfId="24007"/>
    <cellStyle name="Normal 3 2 2 3 2 2 2 2 3 2" xfId="24008"/>
    <cellStyle name="Normal 3 2 2 3 2 2 2 3" xfId="24009"/>
    <cellStyle name="Normal 3 2 2 3 2 2 2 3 2" xfId="24010"/>
    <cellStyle name="Normal 3 2 2 3 2 2 2 3 2 2" xfId="24011"/>
    <cellStyle name="Normal 3 2 2 3 2 2 2 4" xfId="24012"/>
    <cellStyle name="Normal 3 2 2 3 2 2 2 4 2" xfId="24013"/>
    <cellStyle name="Normal 3 2 2 3 2 2 2 5" xfId="24014"/>
    <cellStyle name="Normal 3 2 2 3 2 2 3" xfId="24015"/>
    <cellStyle name="Normal 3 2 2 3 2 2 3 2" xfId="24016"/>
    <cellStyle name="Normal 3 2 2 3 2 2 3 2 2" xfId="24017"/>
    <cellStyle name="Normal 3 2 2 3 2 2 3 2 2 2" xfId="24018"/>
    <cellStyle name="Normal 3 2 2 3 2 2 3 2 2 2 2" xfId="24019"/>
    <cellStyle name="Normal 3 2 2 3 2 2 3 2 3" xfId="24020"/>
    <cellStyle name="Normal 3 2 2 3 2 2 3 2 3 2" xfId="24021"/>
    <cellStyle name="Normal 3 2 2 3 2 2 3 3" xfId="24022"/>
    <cellStyle name="Normal 3 2 2 3 2 2 3 3 2" xfId="24023"/>
    <cellStyle name="Normal 3 2 2 3 2 2 3 3 2 2" xfId="24024"/>
    <cellStyle name="Normal 3 2 2 3 2 2 3 4" xfId="24025"/>
    <cellStyle name="Normal 3 2 2 3 2 2 3 4 2" xfId="24026"/>
    <cellStyle name="Normal 3 2 2 3 2 2 4" xfId="24027"/>
    <cellStyle name="Normal 3 2 2 3 2 2 4 2" xfId="24028"/>
    <cellStyle name="Normal 3 2 2 3 2 2 4 2 2" xfId="24029"/>
    <cellStyle name="Normal 3 2 2 3 2 2 4 2 2 2" xfId="24030"/>
    <cellStyle name="Normal 3 2 2 3 2 2 4 3" xfId="24031"/>
    <cellStyle name="Normal 3 2 2 3 2 2 4 3 2" xfId="24032"/>
    <cellStyle name="Normal 3 2 2 3 2 2 5" xfId="24033"/>
    <cellStyle name="Normal 3 2 2 3 2 2 5 2" xfId="24034"/>
    <cellStyle name="Normal 3 2 2 3 2 2 5 2 2" xfId="24035"/>
    <cellStyle name="Normal 3 2 2 3 2 2 6" xfId="24036"/>
    <cellStyle name="Normal 3 2 2 3 2 2 6 2" xfId="24037"/>
    <cellStyle name="Normal 3 2 2 3 2 2 7" xfId="24038"/>
    <cellStyle name="Normal 3 2 2 3 2 3" xfId="24039"/>
    <cellStyle name="Normal 3 2 2 3 2 3 2" xfId="24040"/>
    <cellStyle name="Normal 3 2 2 3 2 3 2 2" xfId="24041"/>
    <cellStyle name="Normal 3 2 2 3 2 3 2 2 2" xfId="24042"/>
    <cellStyle name="Normal 3 2 2 3 2 3 2 2 2 2" xfId="24043"/>
    <cellStyle name="Normal 3 2 2 3 2 3 2 3" xfId="24044"/>
    <cellStyle name="Normal 3 2 2 3 2 3 2 3 2" xfId="24045"/>
    <cellStyle name="Normal 3 2 2 3 2 3 3" xfId="24046"/>
    <cellStyle name="Normal 3 2 2 3 2 3 3 2" xfId="24047"/>
    <cellStyle name="Normal 3 2 2 3 2 3 3 2 2" xfId="24048"/>
    <cellStyle name="Normal 3 2 2 3 2 3 4" xfId="24049"/>
    <cellStyle name="Normal 3 2 2 3 2 3 4 2" xfId="24050"/>
    <cellStyle name="Normal 3 2 2 3 2 3 5" xfId="24051"/>
    <cellStyle name="Normal 3 2 2 3 2 4" xfId="24052"/>
    <cellStyle name="Normal 3 2 2 3 2 4 2" xfId="24053"/>
    <cellStyle name="Normal 3 2 2 3 2 4 2 2" xfId="24054"/>
    <cellStyle name="Normal 3 2 2 3 2 4 2 2 2" xfId="24055"/>
    <cellStyle name="Normal 3 2 2 3 2 4 2 2 2 2" xfId="24056"/>
    <cellStyle name="Normal 3 2 2 3 2 4 2 3" xfId="24057"/>
    <cellStyle name="Normal 3 2 2 3 2 4 2 3 2" xfId="24058"/>
    <cellStyle name="Normal 3 2 2 3 2 4 3" xfId="24059"/>
    <cellStyle name="Normal 3 2 2 3 2 4 3 2" xfId="24060"/>
    <cellStyle name="Normal 3 2 2 3 2 4 3 2 2" xfId="24061"/>
    <cellStyle name="Normal 3 2 2 3 2 4 4" xfId="24062"/>
    <cellStyle name="Normal 3 2 2 3 2 4 4 2" xfId="24063"/>
    <cellStyle name="Normal 3 2 2 3 2 4 5" xfId="24064"/>
    <cellStyle name="Normal 3 2 2 3 2 5" xfId="24065"/>
    <cellStyle name="Normal 3 2 2 3 2 5 2" xfId="24066"/>
    <cellStyle name="Normal 3 2 2 3 2 5 2 2" xfId="24067"/>
    <cellStyle name="Normal 3 2 2 3 2 5 2 2 2" xfId="24068"/>
    <cellStyle name="Normal 3 2 2 3 2 5 3" xfId="24069"/>
    <cellStyle name="Normal 3 2 2 3 2 5 3 2" xfId="24070"/>
    <cellStyle name="Normal 3 2 2 3 2 5 4" xfId="24071"/>
    <cellStyle name="Normal 3 2 2 3 2 6" xfId="24072"/>
    <cellStyle name="Normal 3 2 2 3 2 6 2" xfId="24073"/>
    <cellStyle name="Normal 3 2 2 3 2 6 2 2" xfId="24074"/>
    <cellStyle name="Normal 3 2 2 3 2 7" xfId="24075"/>
    <cellStyle name="Normal 3 2 2 3 2 7 2" xfId="24076"/>
    <cellStyle name="Normal 3 2 2 3 2 8" xfId="24077"/>
    <cellStyle name="Normal 3 2 2 3 3" xfId="24078"/>
    <cellStyle name="Normal 3 2 2 3 3 2" xfId="24079"/>
    <cellStyle name="Normal 3 2 2 3 3 2 2" xfId="24080"/>
    <cellStyle name="Normal 3 2 2 3 3 2 2 2" xfId="24081"/>
    <cellStyle name="Normal 3 2 2 3 3 2 2 2 2" xfId="24082"/>
    <cellStyle name="Normal 3 2 2 3 3 2 2 2 2 2" xfId="24083"/>
    <cellStyle name="Normal 3 2 2 3 3 2 2 2 3" xfId="24084"/>
    <cellStyle name="Normal 3 2 2 3 3 2 2 3" xfId="24085"/>
    <cellStyle name="Normal 3 2 2 3 3 2 2 3 2" xfId="24086"/>
    <cellStyle name="Normal 3 2 2 3 3 2 2 4" xfId="24087"/>
    <cellStyle name="Normal 3 2 2 3 3 2 3" xfId="24088"/>
    <cellStyle name="Normal 3 2 2 3 3 2 3 2" xfId="24089"/>
    <cellStyle name="Normal 3 2 2 3 3 2 3 2 2" xfId="24090"/>
    <cellStyle name="Normal 3 2 2 3 3 2 3 3" xfId="24091"/>
    <cellStyle name="Normal 3 2 2 3 3 2 4" xfId="24092"/>
    <cellStyle name="Normal 3 2 2 3 3 2 4 2" xfId="24093"/>
    <cellStyle name="Normal 3 2 2 3 3 2 5" xfId="24094"/>
    <cellStyle name="Normal 3 2 2 3 3 3" xfId="24095"/>
    <cellStyle name="Normal 3 2 2 3 3 3 2" xfId="24096"/>
    <cellStyle name="Normal 3 2 2 3 3 3 2 2" xfId="24097"/>
    <cellStyle name="Normal 3 2 2 3 3 3 2 2 2" xfId="24098"/>
    <cellStyle name="Normal 3 2 2 3 3 3 2 2 2 2" xfId="24099"/>
    <cellStyle name="Normal 3 2 2 3 3 3 2 3" xfId="24100"/>
    <cellStyle name="Normal 3 2 2 3 3 3 2 3 2" xfId="24101"/>
    <cellStyle name="Normal 3 2 2 3 3 3 2 4" xfId="24102"/>
    <cellStyle name="Normal 3 2 2 3 3 3 3" xfId="24103"/>
    <cellStyle name="Normal 3 2 2 3 3 3 3 2" xfId="24104"/>
    <cellStyle name="Normal 3 2 2 3 3 3 3 2 2" xfId="24105"/>
    <cellStyle name="Normal 3 2 2 3 3 3 4" xfId="24106"/>
    <cellStyle name="Normal 3 2 2 3 3 3 4 2" xfId="24107"/>
    <cellStyle name="Normal 3 2 2 3 3 3 5" xfId="24108"/>
    <cellStyle name="Normal 3 2 2 3 3 4" xfId="24109"/>
    <cellStyle name="Normal 3 2 2 3 3 4 2" xfId="24110"/>
    <cellStyle name="Normal 3 2 2 3 3 4 2 2" xfId="24111"/>
    <cellStyle name="Normal 3 2 2 3 3 4 2 2 2" xfId="24112"/>
    <cellStyle name="Normal 3 2 2 3 3 4 3" xfId="24113"/>
    <cellStyle name="Normal 3 2 2 3 3 4 3 2" xfId="24114"/>
    <cellStyle name="Normal 3 2 2 3 3 4 4" xfId="24115"/>
    <cellStyle name="Normal 3 2 2 3 3 5" xfId="24116"/>
    <cellStyle name="Normal 3 2 2 3 3 5 2" xfId="24117"/>
    <cellStyle name="Normal 3 2 2 3 3 5 2 2" xfId="24118"/>
    <cellStyle name="Normal 3 2 2 3 3 6" xfId="24119"/>
    <cellStyle name="Normal 3 2 2 3 3 6 2" xfId="24120"/>
    <cellStyle name="Normal 3 2 2 3 3 7" xfId="24121"/>
    <cellStyle name="Normal 3 2 2 3 4" xfId="24122"/>
    <cellStyle name="Normal 3 2 2 3 4 2" xfId="24123"/>
    <cellStyle name="Normal 3 2 2 3 4 2 2" xfId="24124"/>
    <cellStyle name="Normal 3 2 2 3 4 2 2 2" xfId="24125"/>
    <cellStyle name="Normal 3 2 2 3 4 2 2 2 2" xfId="24126"/>
    <cellStyle name="Normal 3 2 2 3 4 2 3" xfId="24127"/>
    <cellStyle name="Normal 3 2 2 3 4 2 3 2" xfId="24128"/>
    <cellStyle name="Normal 3 2 2 3 4 3" xfId="24129"/>
    <cellStyle name="Normal 3 2 2 3 4 3 2" xfId="24130"/>
    <cellStyle name="Normal 3 2 2 3 4 3 2 2" xfId="24131"/>
    <cellStyle name="Normal 3 2 2 3 4 4" xfId="24132"/>
    <cellStyle name="Normal 3 2 2 3 4 4 2" xfId="24133"/>
    <cellStyle name="Normal 3 2 2 3 4 5" xfId="24134"/>
    <cellStyle name="Normal 3 2 2 3 5" xfId="24135"/>
    <cellStyle name="Normal 3 2 2 3 5 2" xfId="24136"/>
    <cellStyle name="Normal 3 2 2 3 5 2 2" xfId="24137"/>
    <cellStyle name="Normal 3 2 2 3 5 2 2 2" xfId="24138"/>
    <cellStyle name="Normal 3 2 2 3 5 2 2 2 2" xfId="24139"/>
    <cellStyle name="Normal 3 2 2 3 5 2 2 3" xfId="24140"/>
    <cellStyle name="Normal 3 2 2 3 5 2 3" xfId="24141"/>
    <cellStyle name="Normal 3 2 2 3 5 2 3 2" xfId="24142"/>
    <cellStyle name="Normal 3 2 2 3 5 2 4" xfId="24143"/>
    <cellStyle name="Normal 3 2 2 3 5 3" xfId="24144"/>
    <cellStyle name="Normal 3 2 2 3 5 3 2" xfId="24145"/>
    <cellStyle name="Normal 3 2 2 3 5 3 2 2" xfId="24146"/>
    <cellStyle name="Normal 3 2 2 3 5 3 3" xfId="24147"/>
    <cellStyle name="Normal 3 2 2 3 5 4" xfId="24148"/>
    <cellStyle name="Normal 3 2 2 3 5 4 2" xfId="24149"/>
    <cellStyle name="Normal 3 2 2 3 5 5" xfId="24150"/>
    <cellStyle name="Normal 3 2 2 3 6" xfId="24151"/>
    <cellStyle name="Normal 3 2 2 3 6 2" xfId="24152"/>
    <cellStyle name="Normal 3 2 2 3 6 2 2" xfId="24153"/>
    <cellStyle name="Normal 3 2 2 3 6 2 2 2" xfId="24154"/>
    <cellStyle name="Normal 3 2 2 3 6 2 3" xfId="24155"/>
    <cellStyle name="Normal 3 2 2 3 6 3" xfId="24156"/>
    <cellStyle name="Normal 3 2 2 3 6 3 2" xfId="24157"/>
    <cellStyle name="Normal 3 2 2 3 6 4" xfId="24158"/>
    <cellStyle name="Normal 3 2 2 3 7" xfId="24159"/>
    <cellStyle name="Normal 3 2 2 3 7 2" xfId="24160"/>
    <cellStyle name="Normal 3 2 2 3 7 2 2" xfId="24161"/>
    <cellStyle name="Normal 3 2 2 3 7 3" xfId="24162"/>
    <cellStyle name="Normal 3 2 2 3 8" xfId="24163"/>
    <cellStyle name="Normal 3 2 2 3 8 2" xfId="24164"/>
    <cellStyle name="Normal 3 2 2 3 8 3" xfId="24165"/>
    <cellStyle name="Normal 3 2 2 3 9" xfId="24166"/>
    <cellStyle name="Normal 3 2 2 4" xfId="24167"/>
    <cellStyle name="Normal 3 2 2 4 2" xfId="24168"/>
    <cellStyle name="Normal 3 2 2 4 2 2" xfId="24169"/>
    <cellStyle name="Normal 3 2 2 4 2 2 2" xfId="24170"/>
    <cellStyle name="Normal 3 2 2 4 2 2 2 2" xfId="24171"/>
    <cellStyle name="Normal 3 2 2 4 2 2 2 2 2" xfId="24172"/>
    <cellStyle name="Normal 3 2 2 4 2 2 2 2 2 2" xfId="24173"/>
    <cellStyle name="Normal 3 2 2 4 2 2 2 3" xfId="24174"/>
    <cellStyle name="Normal 3 2 2 4 2 2 2 3 2" xfId="24175"/>
    <cellStyle name="Normal 3 2 2 4 2 2 2 4" xfId="24176"/>
    <cellStyle name="Normal 3 2 2 4 2 2 3" xfId="24177"/>
    <cellStyle name="Normal 3 2 2 4 2 2 3 2" xfId="24178"/>
    <cellStyle name="Normal 3 2 2 4 2 2 3 2 2" xfId="24179"/>
    <cellStyle name="Normal 3 2 2 4 2 2 4" xfId="24180"/>
    <cellStyle name="Normal 3 2 2 4 2 2 4 2" xfId="24181"/>
    <cellStyle name="Normal 3 2 2 4 2 2 5" xfId="24182"/>
    <cellStyle name="Normal 3 2 2 4 2 3" xfId="24183"/>
    <cellStyle name="Normal 3 2 2 4 2 3 2" xfId="24184"/>
    <cellStyle name="Normal 3 2 2 4 2 3 2 2" xfId="24185"/>
    <cellStyle name="Normal 3 2 2 4 2 3 2 2 2" xfId="24186"/>
    <cellStyle name="Normal 3 2 2 4 2 3 2 2 2 2" xfId="24187"/>
    <cellStyle name="Normal 3 2 2 4 2 3 2 3" xfId="24188"/>
    <cellStyle name="Normal 3 2 2 4 2 3 2 3 2" xfId="24189"/>
    <cellStyle name="Normal 3 2 2 4 2 3 3" xfId="24190"/>
    <cellStyle name="Normal 3 2 2 4 2 3 3 2" xfId="24191"/>
    <cellStyle name="Normal 3 2 2 4 2 3 3 2 2" xfId="24192"/>
    <cellStyle name="Normal 3 2 2 4 2 3 4" xfId="24193"/>
    <cellStyle name="Normal 3 2 2 4 2 3 4 2" xfId="24194"/>
    <cellStyle name="Normal 3 2 2 4 2 3 5" xfId="24195"/>
    <cellStyle name="Normal 3 2 2 4 2 4" xfId="24196"/>
    <cellStyle name="Normal 3 2 2 4 2 4 2" xfId="24197"/>
    <cellStyle name="Normal 3 2 2 4 2 4 2 2" xfId="24198"/>
    <cellStyle name="Normal 3 2 2 4 2 4 2 2 2" xfId="24199"/>
    <cellStyle name="Normal 3 2 2 4 2 4 3" xfId="24200"/>
    <cellStyle name="Normal 3 2 2 4 2 4 3 2" xfId="24201"/>
    <cellStyle name="Normal 3 2 2 4 2 5" xfId="24202"/>
    <cellStyle name="Normal 3 2 2 4 2 5 2" xfId="24203"/>
    <cellStyle name="Normal 3 2 2 4 2 5 2 2" xfId="24204"/>
    <cellStyle name="Normal 3 2 2 4 2 6" xfId="24205"/>
    <cellStyle name="Normal 3 2 2 4 2 6 2" xfId="24206"/>
    <cellStyle name="Normal 3 2 2 4 2 7" xfId="24207"/>
    <cellStyle name="Normal 3 2 2 4 3" xfId="24208"/>
    <cellStyle name="Normal 3 2 2 4 3 2" xfId="24209"/>
    <cellStyle name="Normal 3 2 2 4 3 2 2" xfId="24210"/>
    <cellStyle name="Normal 3 2 2 4 3 2 2 2" xfId="24211"/>
    <cellStyle name="Normal 3 2 2 4 3 2 2 2 2" xfId="24212"/>
    <cellStyle name="Normal 3 2 2 4 3 2 2 2 3" xfId="24213"/>
    <cellStyle name="Normal 3 2 2 4 3 2 2 3" xfId="24214"/>
    <cellStyle name="Normal 3 2 2 4 3 2 3" xfId="24215"/>
    <cellStyle name="Normal 3 2 2 4 3 2 3 2" xfId="24216"/>
    <cellStyle name="Normal 3 2 2 4 3 2 3 3" xfId="24217"/>
    <cellStyle name="Normal 3 2 2 4 3 2 4" xfId="24218"/>
    <cellStyle name="Normal 3 2 2 4 3 3" xfId="24219"/>
    <cellStyle name="Normal 3 2 2 4 3 3 2" xfId="24220"/>
    <cellStyle name="Normal 3 2 2 4 3 3 2 2" xfId="24221"/>
    <cellStyle name="Normal 3 2 2 4 3 3 2 3" xfId="24222"/>
    <cellStyle name="Normal 3 2 2 4 3 3 3" xfId="24223"/>
    <cellStyle name="Normal 3 2 2 4 3 4" xfId="24224"/>
    <cellStyle name="Normal 3 2 2 4 3 4 2" xfId="24225"/>
    <cellStyle name="Normal 3 2 2 4 3 4 3" xfId="24226"/>
    <cellStyle name="Normal 3 2 2 4 3 5" xfId="24227"/>
    <cellStyle name="Normal 3 2 2 4 4" xfId="24228"/>
    <cellStyle name="Normal 3 2 2 4 4 2" xfId="24229"/>
    <cellStyle name="Normal 3 2 2 4 4 2 2" xfId="24230"/>
    <cellStyle name="Normal 3 2 2 4 4 2 2 2" xfId="24231"/>
    <cellStyle name="Normal 3 2 2 4 4 2 2 2 2" xfId="24232"/>
    <cellStyle name="Normal 3 2 2 4 4 2 2 3" xfId="24233"/>
    <cellStyle name="Normal 3 2 2 4 4 2 3" xfId="24234"/>
    <cellStyle name="Normal 3 2 2 4 4 2 3 2" xfId="24235"/>
    <cellStyle name="Normal 3 2 2 4 4 2 4" xfId="24236"/>
    <cellStyle name="Normal 3 2 2 4 4 3" xfId="24237"/>
    <cellStyle name="Normal 3 2 2 4 4 3 2" xfId="24238"/>
    <cellStyle name="Normal 3 2 2 4 4 3 2 2" xfId="24239"/>
    <cellStyle name="Normal 3 2 2 4 4 3 3" xfId="24240"/>
    <cellStyle name="Normal 3 2 2 4 4 4" xfId="24241"/>
    <cellStyle name="Normal 3 2 2 4 4 4 2" xfId="24242"/>
    <cellStyle name="Normal 3 2 2 4 4 5" xfId="24243"/>
    <cellStyle name="Normal 3 2 2 4 5" xfId="24244"/>
    <cellStyle name="Normal 3 2 2 4 5 2" xfId="24245"/>
    <cellStyle name="Normal 3 2 2 4 5 2 2" xfId="24246"/>
    <cellStyle name="Normal 3 2 2 4 5 2 2 2" xfId="24247"/>
    <cellStyle name="Normal 3 2 2 4 5 2 3" xfId="24248"/>
    <cellStyle name="Normal 3 2 2 4 5 3" xfId="24249"/>
    <cellStyle name="Normal 3 2 2 4 5 3 2" xfId="24250"/>
    <cellStyle name="Normal 3 2 2 4 5 4" xfId="24251"/>
    <cellStyle name="Normal 3 2 2 4 6" xfId="24252"/>
    <cellStyle name="Normal 3 2 2 4 6 2" xfId="24253"/>
    <cellStyle name="Normal 3 2 2 4 6 2 2" xfId="24254"/>
    <cellStyle name="Normal 3 2 2 4 6 3" xfId="24255"/>
    <cellStyle name="Normal 3 2 2 4 7" xfId="24256"/>
    <cellStyle name="Normal 3 2 2 4 7 2" xfId="24257"/>
    <cellStyle name="Normal 3 2 2 4 7 3" xfId="24258"/>
    <cellStyle name="Normal 3 2 2 4 8" xfId="24259"/>
    <cellStyle name="Normal 3 2 2 4 9" xfId="24260"/>
    <cellStyle name="Normal 3 2 2 5" xfId="24261"/>
    <cellStyle name="Normal 3 2 2 5 2" xfId="24262"/>
    <cellStyle name="Normal 3 2 2 5 2 2" xfId="24263"/>
    <cellStyle name="Normal 3 2 2 5 2 2 2" xfId="24264"/>
    <cellStyle name="Normal 3 2 2 5 2 2 2 2" xfId="24265"/>
    <cellStyle name="Normal 3 2 2 5 2 2 2 2 2" xfId="24266"/>
    <cellStyle name="Normal 3 2 2 5 2 2 3" xfId="24267"/>
    <cellStyle name="Normal 3 2 2 5 2 2 3 2" xfId="24268"/>
    <cellStyle name="Normal 3 2 2 5 2 2 4" xfId="24269"/>
    <cellStyle name="Normal 3 2 2 5 2 3" xfId="24270"/>
    <cellStyle name="Normal 3 2 2 5 2 3 2" xfId="24271"/>
    <cellStyle name="Normal 3 2 2 5 2 3 2 2" xfId="24272"/>
    <cellStyle name="Normal 3 2 2 5 2 4" xfId="24273"/>
    <cellStyle name="Normal 3 2 2 5 2 4 2" xfId="24274"/>
    <cellStyle name="Normal 3 2 2 5 2 5" xfId="24275"/>
    <cellStyle name="Normal 3 2 2 5 3" xfId="24276"/>
    <cellStyle name="Normal 3 2 2 5 3 2" xfId="24277"/>
    <cellStyle name="Normal 3 2 2 5 3 2 2" xfId="24278"/>
    <cellStyle name="Normal 3 2 2 5 3 2 2 2" xfId="24279"/>
    <cellStyle name="Normal 3 2 2 5 3 2 2 2 2" xfId="24280"/>
    <cellStyle name="Normal 3 2 2 5 3 2 3" xfId="24281"/>
    <cellStyle name="Normal 3 2 2 5 3 2 3 2" xfId="24282"/>
    <cellStyle name="Normal 3 2 2 5 3 3" xfId="24283"/>
    <cellStyle name="Normal 3 2 2 5 3 3 2" xfId="24284"/>
    <cellStyle name="Normal 3 2 2 5 3 3 2 2" xfId="24285"/>
    <cellStyle name="Normal 3 2 2 5 3 4" xfId="24286"/>
    <cellStyle name="Normal 3 2 2 5 3 4 2" xfId="24287"/>
    <cellStyle name="Normal 3 2 2 5 3 5" xfId="24288"/>
    <cellStyle name="Normal 3 2 2 5 4" xfId="24289"/>
    <cellStyle name="Normal 3 2 2 5 4 2" xfId="24290"/>
    <cellStyle name="Normal 3 2 2 5 4 2 2" xfId="24291"/>
    <cellStyle name="Normal 3 2 2 5 4 2 2 2" xfId="24292"/>
    <cellStyle name="Normal 3 2 2 5 4 3" xfId="24293"/>
    <cellStyle name="Normal 3 2 2 5 4 3 2" xfId="24294"/>
    <cellStyle name="Normal 3 2 2 5 4 4" xfId="24295"/>
    <cellStyle name="Normal 3 2 2 5 5" xfId="24296"/>
    <cellStyle name="Normal 3 2 2 5 5 2" xfId="24297"/>
    <cellStyle name="Normal 3 2 2 5 5 2 2" xfId="24298"/>
    <cellStyle name="Normal 3 2 2 5 6" xfId="24299"/>
    <cellStyle name="Normal 3 2 2 5 6 2" xfId="24300"/>
    <cellStyle name="Normal 3 2 2 5 7" xfId="24301"/>
    <cellStyle name="Normal 3 2 2 6" xfId="24302"/>
    <cellStyle name="Normal 3 2 2 6 2" xfId="24303"/>
    <cellStyle name="Normal 3 2 2 6 2 2" xfId="24304"/>
    <cellStyle name="Normal 3 2 2 6 2 2 2" xfId="24305"/>
    <cellStyle name="Normal 3 2 2 6 2 2 2 2" xfId="24306"/>
    <cellStyle name="Normal 3 2 2 6 2 2 2 3" xfId="24307"/>
    <cellStyle name="Normal 3 2 2 6 2 2 3" xfId="24308"/>
    <cellStyle name="Normal 3 2 2 6 2 3" xfId="24309"/>
    <cellStyle name="Normal 3 2 2 6 2 3 2" xfId="24310"/>
    <cellStyle name="Normal 3 2 2 6 2 3 3" xfId="24311"/>
    <cellStyle name="Normal 3 2 2 6 2 4" xfId="24312"/>
    <cellStyle name="Normal 3 2 2 6 3" xfId="24313"/>
    <cellStyle name="Normal 3 2 2 6 3 2" xfId="24314"/>
    <cellStyle name="Normal 3 2 2 6 3 2 2" xfId="24315"/>
    <cellStyle name="Normal 3 2 2 6 3 2 3" xfId="24316"/>
    <cellStyle name="Normal 3 2 2 6 3 3" xfId="24317"/>
    <cellStyle name="Normal 3 2 2 6 4" xfId="24318"/>
    <cellStyle name="Normal 3 2 2 6 4 2" xfId="24319"/>
    <cellStyle name="Normal 3 2 2 6 4 3" xfId="24320"/>
    <cellStyle name="Normal 3 2 2 6 5" xfId="24321"/>
    <cellStyle name="Normal 3 2 2 7" xfId="24322"/>
    <cellStyle name="Normal 3 2 2 7 2" xfId="24323"/>
    <cellStyle name="Normal 3 2 2 7 2 2" xfId="24324"/>
    <cellStyle name="Normal 3 2 2 7 2 2 2" xfId="24325"/>
    <cellStyle name="Normal 3 2 2 7 2 2 2 2" xfId="24326"/>
    <cellStyle name="Normal 3 2 2 7 2 2 3" xfId="24327"/>
    <cellStyle name="Normal 3 2 2 7 2 3" xfId="24328"/>
    <cellStyle name="Normal 3 2 2 7 2 3 2" xfId="24329"/>
    <cellStyle name="Normal 3 2 2 7 2 4" xfId="24330"/>
    <cellStyle name="Normal 3 2 2 7 3" xfId="24331"/>
    <cellStyle name="Normal 3 2 2 7 3 2" xfId="24332"/>
    <cellStyle name="Normal 3 2 2 7 3 2 2" xfId="24333"/>
    <cellStyle name="Normal 3 2 2 7 3 3" xfId="24334"/>
    <cellStyle name="Normal 3 2 2 7 4" xfId="24335"/>
    <cellStyle name="Normal 3 2 2 7 4 2" xfId="24336"/>
    <cellStyle name="Normal 3 2 2 7 5" xfId="24337"/>
    <cellStyle name="Normal 3 2 2 8" xfId="24338"/>
    <cellStyle name="Normal 3 2 2 8 2" xfId="24339"/>
    <cellStyle name="Normal 3 2 2 8 2 2" xfId="24340"/>
    <cellStyle name="Normal 3 2 2 8 2 2 2" xfId="24341"/>
    <cellStyle name="Normal 3 2 2 8 3" xfId="24342"/>
    <cellStyle name="Normal 3 2 2 8 3 2" xfId="24343"/>
    <cellStyle name="Normal 3 2 2 8 4" xfId="24344"/>
    <cellStyle name="Normal 3 2 2 9" xfId="24345"/>
    <cellStyle name="Normal 3 2 2 9 2" xfId="24346"/>
    <cellStyle name="Normal 3 2 2 9 2 2" xfId="24347"/>
    <cellStyle name="Normal 3 2 2 9 3" xfId="24348"/>
    <cellStyle name="Normal 3 2 3" xfId="5546"/>
    <cellStyle name="Normal 3 2 3 10" xfId="24349"/>
    <cellStyle name="Normal 3 2 3 2" xfId="24350"/>
    <cellStyle name="Normal 3 2 3 2 2" xfId="24351"/>
    <cellStyle name="Normal 3 2 3 2 2 2" xfId="24352"/>
    <cellStyle name="Normal 3 2 3 2 2 2 2" xfId="24353"/>
    <cellStyle name="Normal 3 2 3 2 2 2 2 2" xfId="24354"/>
    <cellStyle name="Normal 3 2 3 2 2 2 2 2 2" xfId="24355"/>
    <cellStyle name="Normal 3 2 3 2 2 2 2 2 2 2" xfId="24356"/>
    <cellStyle name="Normal 3 2 3 2 2 2 2 2 2 2 2" xfId="24357"/>
    <cellStyle name="Normal 3 2 3 2 2 2 2 2 3" xfId="24358"/>
    <cellStyle name="Normal 3 2 3 2 2 2 2 2 3 2" xfId="24359"/>
    <cellStyle name="Normal 3 2 3 2 2 2 2 3" xfId="24360"/>
    <cellStyle name="Normal 3 2 3 2 2 2 2 3 2" xfId="24361"/>
    <cellStyle name="Normal 3 2 3 2 2 2 2 3 2 2" xfId="24362"/>
    <cellStyle name="Normal 3 2 3 2 2 2 2 4" xfId="24363"/>
    <cellStyle name="Normal 3 2 3 2 2 2 2 4 2" xfId="24364"/>
    <cellStyle name="Normal 3 2 3 2 2 2 3" xfId="24365"/>
    <cellStyle name="Normal 3 2 3 2 2 2 3 2" xfId="24366"/>
    <cellStyle name="Normal 3 2 3 2 2 2 3 2 2" xfId="24367"/>
    <cellStyle name="Normal 3 2 3 2 2 2 3 2 2 2" xfId="24368"/>
    <cellStyle name="Normal 3 2 3 2 2 2 3 2 2 2 2" xfId="24369"/>
    <cellStyle name="Normal 3 2 3 2 2 2 3 2 3" xfId="24370"/>
    <cellStyle name="Normal 3 2 3 2 2 2 3 2 3 2" xfId="24371"/>
    <cellStyle name="Normal 3 2 3 2 2 2 3 3" xfId="24372"/>
    <cellStyle name="Normal 3 2 3 2 2 2 3 3 2" xfId="24373"/>
    <cellStyle name="Normal 3 2 3 2 2 2 3 3 2 2" xfId="24374"/>
    <cellStyle name="Normal 3 2 3 2 2 2 3 4" xfId="24375"/>
    <cellStyle name="Normal 3 2 3 2 2 2 3 4 2" xfId="24376"/>
    <cellStyle name="Normal 3 2 3 2 2 2 4" xfId="24377"/>
    <cellStyle name="Normal 3 2 3 2 2 2 4 2" xfId="24378"/>
    <cellStyle name="Normal 3 2 3 2 2 2 4 2 2" xfId="24379"/>
    <cellStyle name="Normal 3 2 3 2 2 2 4 2 2 2" xfId="24380"/>
    <cellStyle name="Normal 3 2 3 2 2 2 4 3" xfId="24381"/>
    <cellStyle name="Normal 3 2 3 2 2 2 4 3 2" xfId="24382"/>
    <cellStyle name="Normal 3 2 3 2 2 2 5" xfId="24383"/>
    <cellStyle name="Normal 3 2 3 2 2 2 5 2" xfId="24384"/>
    <cellStyle name="Normal 3 2 3 2 2 2 5 2 2" xfId="24385"/>
    <cellStyle name="Normal 3 2 3 2 2 2 6" xfId="24386"/>
    <cellStyle name="Normal 3 2 3 2 2 2 6 2" xfId="24387"/>
    <cellStyle name="Normal 3 2 3 2 2 3" xfId="24388"/>
    <cellStyle name="Normal 3 2 3 2 2 3 2" xfId="24389"/>
    <cellStyle name="Normal 3 2 3 2 2 3 2 2" xfId="24390"/>
    <cellStyle name="Normal 3 2 3 2 2 3 2 2 2" xfId="24391"/>
    <cellStyle name="Normal 3 2 3 2 2 3 2 2 2 2" xfId="24392"/>
    <cellStyle name="Normal 3 2 3 2 2 3 2 3" xfId="24393"/>
    <cellStyle name="Normal 3 2 3 2 2 3 2 3 2" xfId="24394"/>
    <cellStyle name="Normal 3 2 3 2 2 3 3" xfId="24395"/>
    <cellStyle name="Normal 3 2 3 2 2 3 3 2" xfId="24396"/>
    <cellStyle name="Normal 3 2 3 2 2 3 3 2 2" xfId="24397"/>
    <cellStyle name="Normal 3 2 3 2 2 3 4" xfId="24398"/>
    <cellStyle name="Normal 3 2 3 2 2 3 4 2" xfId="24399"/>
    <cellStyle name="Normal 3 2 3 2 2 4" xfId="24400"/>
    <cellStyle name="Normal 3 2 3 2 2 4 2" xfId="24401"/>
    <cellStyle name="Normal 3 2 3 2 2 4 2 2" xfId="24402"/>
    <cellStyle name="Normal 3 2 3 2 2 4 2 2 2" xfId="24403"/>
    <cellStyle name="Normal 3 2 3 2 2 4 2 2 2 2" xfId="24404"/>
    <cellStyle name="Normal 3 2 3 2 2 4 2 3" xfId="24405"/>
    <cellStyle name="Normal 3 2 3 2 2 4 2 3 2" xfId="24406"/>
    <cellStyle name="Normal 3 2 3 2 2 4 3" xfId="24407"/>
    <cellStyle name="Normal 3 2 3 2 2 4 3 2" xfId="24408"/>
    <cellStyle name="Normal 3 2 3 2 2 4 3 2 2" xfId="24409"/>
    <cellStyle name="Normal 3 2 3 2 2 4 4" xfId="24410"/>
    <cellStyle name="Normal 3 2 3 2 2 4 4 2" xfId="24411"/>
    <cellStyle name="Normal 3 2 3 2 2 5" xfId="24412"/>
    <cellStyle name="Normal 3 2 3 2 2 5 2" xfId="24413"/>
    <cellStyle name="Normal 3 2 3 2 2 5 2 2" xfId="24414"/>
    <cellStyle name="Normal 3 2 3 2 2 5 2 2 2" xfId="24415"/>
    <cellStyle name="Normal 3 2 3 2 2 5 3" xfId="24416"/>
    <cellStyle name="Normal 3 2 3 2 2 5 3 2" xfId="24417"/>
    <cellStyle name="Normal 3 2 3 2 2 6" xfId="24418"/>
    <cellStyle name="Normal 3 2 3 2 2 6 2" xfId="24419"/>
    <cellStyle name="Normal 3 2 3 2 2 6 2 2" xfId="24420"/>
    <cellStyle name="Normal 3 2 3 2 2 7" xfId="24421"/>
    <cellStyle name="Normal 3 2 3 2 2 7 2" xfId="24422"/>
    <cellStyle name="Normal 3 2 3 2 2 8" xfId="24423"/>
    <cellStyle name="Normal 3 2 3 2 3" xfId="24424"/>
    <cellStyle name="Normal 3 2 3 2 3 2" xfId="24425"/>
    <cellStyle name="Normal 3 2 3 2 3 2 2" xfId="24426"/>
    <cellStyle name="Normal 3 2 3 2 3 2 2 2" xfId="24427"/>
    <cellStyle name="Normal 3 2 3 2 3 2 2 2 2" xfId="24428"/>
    <cellStyle name="Normal 3 2 3 2 3 2 2 2 2 2" xfId="24429"/>
    <cellStyle name="Normal 3 2 3 2 3 2 2 3" xfId="24430"/>
    <cellStyle name="Normal 3 2 3 2 3 2 2 3 2" xfId="24431"/>
    <cellStyle name="Normal 3 2 3 2 3 2 3" xfId="24432"/>
    <cellStyle name="Normal 3 2 3 2 3 2 3 2" xfId="24433"/>
    <cellStyle name="Normal 3 2 3 2 3 2 3 2 2" xfId="24434"/>
    <cellStyle name="Normal 3 2 3 2 3 2 4" xfId="24435"/>
    <cellStyle name="Normal 3 2 3 2 3 2 4 2" xfId="24436"/>
    <cellStyle name="Normal 3 2 3 2 3 3" xfId="24437"/>
    <cellStyle name="Normal 3 2 3 2 3 3 2" xfId="24438"/>
    <cellStyle name="Normal 3 2 3 2 3 3 2 2" xfId="24439"/>
    <cellStyle name="Normal 3 2 3 2 3 3 2 2 2" xfId="24440"/>
    <cellStyle name="Normal 3 2 3 2 3 3 2 2 2 2" xfId="24441"/>
    <cellStyle name="Normal 3 2 3 2 3 3 2 3" xfId="24442"/>
    <cellStyle name="Normal 3 2 3 2 3 3 2 3 2" xfId="24443"/>
    <cellStyle name="Normal 3 2 3 2 3 3 3" xfId="24444"/>
    <cellStyle name="Normal 3 2 3 2 3 3 3 2" xfId="24445"/>
    <cellStyle name="Normal 3 2 3 2 3 3 3 2 2" xfId="24446"/>
    <cellStyle name="Normal 3 2 3 2 3 3 4" xfId="24447"/>
    <cellStyle name="Normal 3 2 3 2 3 3 4 2" xfId="24448"/>
    <cellStyle name="Normal 3 2 3 2 3 4" xfId="24449"/>
    <cellStyle name="Normal 3 2 3 2 3 4 2" xfId="24450"/>
    <cellStyle name="Normal 3 2 3 2 3 4 2 2" xfId="24451"/>
    <cellStyle name="Normal 3 2 3 2 3 4 2 2 2" xfId="24452"/>
    <cellStyle name="Normal 3 2 3 2 3 4 3" xfId="24453"/>
    <cellStyle name="Normal 3 2 3 2 3 4 3 2" xfId="24454"/>
    <cellStyle name="Normal 3 2 3 2 3 5" xfId="24455"/>
    <cellStyle name="Normal 3 2 3 2 3 5 2" xfId="24456"/>
    <cellStyle name="Normal 3 2 3 2 3 5 2 2" xfId="24457"/>
    <cellStyle name="Normal 3 2 3 2 3 6" xfId="24458"/>
    <cellStyle name="Normal 3 2 3 2 3 6 2" xfId="24459"/>
    <cellStyle name="Normal 3 2 3 2 4" xfId="24460"/>
    <cellStyle name="Normal 3 2 3 2 4 2" xfId="24461"/>
    <cellStyle name="Normal 3 2 3 2 4 2 2" xfId="24462"/>
    <cellStyle name="Normal 3 2 3 2 4 2 2 2" xfId="24463"/>
    <cellStyle name="Normal 3 2 3 2 4 2 2 2 2" xfId="24464"/>
    <cellStyle name="Normal 3 2 3 2 4 2 3" xfId="24465"/>
    <cellStyle name="Normal 3 2 3 2 4 2 3 2" xfId="24466"/>
    <cellStyle name="Normal 3 2 3 2 4 3" xfId="24467"/>
    <cellStyle name="Normal 3 2 3 2 4 3 2" xfId="24468"/>
    <cellStyle name="Normal 3 2 3 2 4 3 2 2" xfId="24469"/>
    <cellStyle name="Normal 3 2 3 2 4 4" xfId="24470"/>
    <cellStyle name="Normal 3 2 3 2 4 4 2" xfId="24471"/>
    <cellStyle name="Normal 3 2 3 2 5" xfId="24472"/>
    <cellStyle name="Normal 3 2 3 2 5 2" xfId="24473"/>
    <cellStyle name="Normal 3 2 3 2 5 2 2" xfId="24474"/>
    <cellStyle name="Normal 3 2 3 2 5 2 2 2" xfId="24475"/>
    <cellStyle name="Normal 3 2 3 2 5 2 2 2 2" xfId="24476"/>
    <cellStyle name="Normal 3 2 3 2 5 2 3" xfId="24477"/>
    <cellStyle name="Normal 3 2 3 2 5 2 3 2" xfId="24478"/>
    <cellStyle name="Normal 3 2 3 2 5 3" xfId="24479"/>
    <cellStyle name="Normal 3 2 3 2 5 3 2" xfId="24480"/>
    <cellStyle name="Normal 3 2 3 2 5 3 2 2" xfId="24481"/>
    <cellStyle name="Normal 3 2 3 2 5 4" xfId="24482"/>
    <cellStyle name="Normal 3 2 3 2 5 4 2" xfId="24483"/>
    <cellStyle name="Normal 3 2 3 2 6" xfId="24484"/>
    <cellStyle name="Normal 3 2 3 2 6 2" xfId="24485"/>
    <cellStyle name="Normal 3 2 3 2 6 2 2" xfId="24486"/>
    <cellStyle name="Normal 3 2 3 2 6 2 2 2" xfId="24487"/>
    <cellStyle name="Normal 3 2 3 2 6 3" xfId="24488"/>
    <cellStyle name="Normal 3 2 3 2 6 3 2" xfId="24489"/>
    <cellStyle name="Normal 3 2 3 2 7" xfId="24490"/>
    <cellStyle name="Normal 3 2 3 2 7 2" xfId="24491"/>
    <cellStyle name="Normal 3 2 3 2 7 2 2" xfId="24492"/>
    <cellStyle name="Normal 3 2 3 2 8" xfId="24493"/>
    <cellStyle name="Normal 3 2 3 2 8 2" xfId="24494"/>
    <cellStyle name="Normal 3 2 3 2 9" xfId="24495"/>
    <cellStyle name="Normal 3 2 3 3" xfId="24496"/>
    <cellStyle name="Normal 3 2 3 3 2" xfId="24497"/>
    <cellStyle name="Normal 3 2 3 3 2 2" xfId="24498"/>
    <cellStyle name="Normal 3 2 3 3 2 2 2" xfId="24499"/>
    <cellStyle name="Normal 3 2 3 3 2 2 2 2" xfId="24500"/>
    <cellStyle name="Normal 3 2 3 3 2 2 2 2 2" xfId="24501"/>
    <cellStyle name="Normal 3 2 3 3 2 2 2 2 2 2" xfId="24502"/>
    <cellStyle name="Normal 3 2 3 3 2 2 2 3" xfId="24503"/>
    <cellStyle name="Normal 3 2 3 3 2 2 2 3 2" xfId="24504"/>
    <cellStyle name="Normal 3 2 3 3 2 2 3" xfId="24505"/>
    <cellStyle name="Normal 3 2 3 3 2 2 3 2" xfId="24506"/>
    <cellStyle name="Normal 3 2 3 3 2 2 3 2 2" xfId="24507"/>
    <cellStyle name="Normal 3 2 3 3 2 2 4" xfId="24508"/>
    <cellStyle name="Normal 3 2 3 3 2 2 4 2" xfId="24509"/>
    <cellStyle name="Normal 3 2 3 3 2 3" xfId="24510"/>
    <cellStyle name="Normal 3 2 3 3 2 3 2" xfId="24511"/>
    <cellStyle name="Normal 3 2 3 3 2 3 2 2" xfId="24512"/>
    <cellStyle name="Normal 3 2 3 3 2 3 2 2 2" xfId="24513"/>
    <cellStyle name="Normal 3 2 3 3 2 3 2 2 2 2" xfId="24514"/>
    <cellStyle name="Normal 3 2 3 3 2 3 2 3" xfId="24515"/>
    <cellStyle name="Normal 3 2 3 3 2 3 2 3 2" xfId="24516"/>
    <cellStyle name="Normal 3 2 3 3 2 3 3" xfId="24517"/>
    <cellStyle name="Normal 3 2 3 3 2 3 3 2" xfId="24518"/>
    <cellStyle name="Normal 3 2 3 3 2 3 3 2 2" xfId="24519"/>
    <cellStyle name="Normal 3 2 3 3 2 3 4" xfId="24520"/>
    <cellStyle name="Normal 3 2 3 3 2 3 4 2" xfId="24521"/>
    <cellStyle name="Normal 3 2 3 3 2 4" xfId="24522"/>
    <cellStyle name="Normal 3 2 3 3 2 4 2" xfId="24523"/>
    <cellStyle name="Normal 3 2 3 3 2 4 2 2" xfId="24524"/>
    <cellStyle name="Normal 3 2 3 3 2 4 2 2 2" xfId="24525"/>
    <cellStyle name="Normal 3 2 3 3 2 4 3" xfId="24526"/>
    <cellStyle name="Normal 3 2 3 3 2 4 3 2" xfId="24527"/>
    <cellStyle name="Normal 3 2 3 3 2 5" xfId="24528"/>
    <cellStyle name="Normal 3 2 3 3 2 5 2" xfId="24529"/>
    <cellStyle name="Normal 3 2 3 3 2 5 2 2" xfId="24530"/>
    <cellStyle name="Normal 3 2 3 3 2 6" xfId="24531"/>
    <cellStyle name="Normal 3 2 3 3 2 6 2" xfId="24532"/>
    <cellStyle name="Normal 3 2 3 3 3" xfId="24533"/>
    <cellStyle name="Normal 3 2 3 3 3 2" xfId="24534"/>
    <cellStyle name="Normal 3 2 3 3 3 2 2" xfId="24535"/>
    <cellStyle name="Normal 3 2 3 3 3 2 2 2" xfId="24536"/>
    <cellStyle name="Normal 3 2 3 3 3 2 2 2 2" xfId="24537"/>
    <cellStyle name="Normal 3 2 3 3 3 2 3" xfId="24538"/>
    <cellStyle name="Normal 3 2 3 3 3 2 3 2" xfId="24539"/>
    <cellStyle name="Normal 3 2 3 3 3 3" xfId="24540"/>
    <cellStyle name="Normal 3 2 3 3 3 3 2" xfId="24541"/>
    <cellStyle name="Normal 3 2 3 3 3 3 2 2" xfId="24542"/>
    <cellStyle name="Normal 3 2 3 3 3 4" xfId="24543"/>
    <cellStyle name="Normal 3 2 3 3 3 4 2" xfId="24544"/>
    <cellStyle name="Normal 3 2 3 3 4" xfId="24545"/>
    <cellStyle name="Normal 3 2 3 3 4 2" xfId="24546"/>
    <cellStyle name="Normal 3 2 3 3 4 2 2" xfId="24547"/>
    <cellStyle name="Normal 3 2 3 3 4 2 2 2" xfId="24548"/>
    <cellStyle name="Normal 3 2 3 3 4 2 2 2 2" xfId="24549"/>
    <cellStyle name="Normal 3 2 3 3 4 2 3" xfId="24550"/>
    <cellStyle name="Normal 3 2 3 3 4 2 3 2" xfId="24551"/>
    <cellStyle name="Normal 3 2 3 3 4 3" xfId="24552"/>
    <cellStyle name="Normal 3 2 3 3 4 3 2" xfId="24553"/>
    <cellStyle name="Normal 3 2 3 3 4 3 2 2" xfId="24554"/>
    <cellStyle name="Normal 3 2 3 3 4 4" xfId="24555"/>
    <cellStyle name="Normal 3 2 3 3 4 4 2" xfId="24556"/>
    <cellStyle name="Normal 3 2 3 3 5" xfId="24557"/>
    <cellStyle name="Normal 3 2 3 3 5 2" xfId="24558"/>
    <cellStyle name="Normal 3 2 3 3 5 2 2" xfId="24559"/>
    <cellStyle name="Normal 3 2 3 3 5 2 2 2" xfId="24560"/>
    <cellStyle name="Normal 3 2 3 3 5 3" xfId="24561"/>
    <cellStyle name="Normal 3 2 3 3 5 3 2" xfId="24562"/>
    <cellStyle name="Normal 3 2 3 3 6" xfId="24563"/>
    <cellStyle name="Normal 3 2 3 3 6 2" xfId="24564"/>
    <cellStyle name="Normal 3 2 3 3 6 2 2" xfId="24565"/>
    <cellStyle name="Normal 3 2 3 3 7" xfId="24566"/>
    <cellStyle name="Normal 3 2 3 3 7 2" xfId="24567"/>
    <cellStyle name="Normal 3 2 3 3 8" xfId="24568"/>
    <cellStyle name="Normal 3 2 3 4" xfId="24569"/>
    <cellStyle name="Normal 3 2 3 4 2" xfId="24570"/>
    <cellStyle name="Normal 3 2 3 4 2 2" xfId="24571"/>
    <cellStyle name="Normal 3 2 3 4 2 2 2" xfId="24572"/>
    <cellStyle name="Normal 3 2 3 4 2 2 2 2" xfId="24573"/>
    <cellStyle name="Normal 3 2 3 4 2 2 2 2 2" xfId="24574"/>
    <cellStyle name="Normal 3 2 3 4 2 2 3" xfId="24575"/>
    <cellStyle name="Normal 3 2 3 4 2 2 3 2" xfId="24576"/>
    <cellStyle name="Normal 3 2 3 4 2 3" xfId="24577"/>
    <cellStyle name="Normal 3 2 3 4 2 3 2" xfId="24578"/>
    <cellStyle name="Normal 3 2 3 4 2 3 2 2" xfId="24579"/>
    <cellStyle name="Normal 3 2 3 4 2 4" xfId="24580"/>
    <cellStyle name="Normal 3 2 3 4 2 4 2" xfId="24581"/>
    <cellStyle name="Normal 3 2 3 4 3" xfId="24582"/>
    <cellStyle name="Normal 3 2 3 4 3 2" xfId="24583"/>
    <cellStyle name="Normal 3 2 3 4 3 2 2" xfId="24584"/>
    <cellStyle name="Normal 3 2 3 4 3 2 2 2" xfId="24585"/>
    <cellStyle name="Normal 3 2 3 4 3 2 2 2 2" xfId="24586"/>
    <cellStyle name="Normal 3 2 3 4 3 2 3" xfId="24587"/>
    <cellStyle name="Normal 3 2 3 4 3 2 3 2" xfId="24588"/>
    <cellStyle name="Normal 3 2 3 4 3 3" xfId="24589"/>
    <cellStyle name="Normal 3 2 3 4 3 3 2" xfId="24590"/>
    <cellStyle name="Normal 3 2 3 4 3 3 2 2" xfId="24591"/>
    <cellStyle name="Normal 3 2 3 4 3 4" xfId="24592"/>
    <cellStyle name="Normal 3 2 3 4 3 4 2" xfId="24593"/>
    <cellStyle name="Normal 3 2 3 4 4" xfId="24594"/>
    <cellStyle name="Normal 3 2 3 4 4 2" xfId="24595"/>
    <cellStyle name="Normal 3 2 3 4 4 2 2" xfId="24596"/>
    <cellStyle name="Normal 3 2 3 4 4 2 2 2" xfId="24597"/>
    <cellStyle name="Normal 3 2 3 4 4 3" xfId="24598"/>
    <cellStyle name="Normal 3 2 3 4 4 3 2" xfId="24599"/>
    <cellStyle name="Normal 3 2 3 4 5" xfId="24600"/>
    <cellStyle name="Normal 3 2 3 4 5 2" xfId="24601"/>
    <cellStyle name="Normal 3 2 3 4 5 2 2" xfId="24602"/>
    <cellStyle name="Normal 3 2 3 4 6" xfId="24603"/>
    <cellStyle name="Normal 3 2 3 4 6 2" xfId="24604"/>
    <cellStyle name="Normal 3 2 3 4 7" xfId="24605"/>
    <cellStyle name="Normal 3 2 3 5" xfId="24606"/>
    <cellStyle name="Normal 3 2 3 5 2" xfId="24607"/>
    <cellStyle name="Normal 3 2 3 5 2 2" xfId="24608"/>
    <cellStyle name="Normal 3 2 3 5 2 2 2" xfId="24609"/>
    <cellStyle name="Normal 3 2 3 5 2 2 2 2" xfId="24610"/>
    <cellStyle name="Normal 3 2 3 5 2 3" xfId="24611"/>
    <cellStyle name="Normal 3 2 3 5 2 3 2" xfId="24612"/>
    <cellStyle name="Normal 3 2 3 5 3" xfId="24613"/>
    <cellStyle name="Normal 3 2 3 5 3 2" xfId="24614"/>
    <cellStyle name="Normal 3 2 3 5 3 2 2" xfId="24615"/>
    <cellStyle name="Normal 3 2 3 5 4" xfId="24616"/>
    <cellStyle name="Normal 3 2 3 5 4 2" xfId="24617"/>
    <cellStyle name="Normal 3 2 3 5 5" xfId="24618"/>
    <cellStyle name="Normal 3 2 3 6" xfId="24619"/>
    <cellStyle name="Normal 3 2 3 6 2" xfId="24620"/>
    <cellStyle name="Normal 3 2 3 6 2 2" xfId="24621"/>
    <cellStyle name="Normal 3 2 3 6 2 2 2" xfId="24622"/>
    <cellStyle name="Normal 3 2 3 6 2 2 2 2" xfId="24623"/>
    <cellStyle name="Normal 3 2 3 6 2 3" xfId="24624"/>
    <cellStyle name="Normal 3 2 3 6 2 3 2" xfId="24625"/>
    <cellStyle name="Normal 3 2 3 6 3" xfId="24626"/>
    <cellStyle name="Normal 3 2 3 6 3 2" xfId="24627"/>
    <cellStyle name="Normal 3 2 3 6 3 2 2" xfId="24628"/>
    <cellStyle name="Normal 3 2 3 6 4" xfId="24629"/>
    <cellStyle name="Normal 3 2 3 6 4 2" xfId="24630"/>
    <cellStyle name="Normal 3 2 3 6 5" xfId="24631"/>
    <cellStyle name="Normal 3 2 3 7" xfId="24632"/>
    <cellStyle name="Normal 3 2 3 7 2" xfId="24633"/>
    <cellStyle name="Normal 3 2 3 7 2 2" xfId="24634"/>
    <cellStyle name="Normal 3 2 3 7 2 2 2" xfId="24635"/>
    <cellStyle name="Normal 3 2 3 7 3" xfId="24636"/>
    <cellStyle name="Normal 3 2 3 7 3 2" xfId="24637"/>
    <cellStyle name="Normal 3 2 3 8" xfId="24638"/>
    <cellStyle name="Normal 3 2 3 8 2" xfId="24639"/>
    <cellStyle name="Normal 3 2 3 8 2 2" xfId="24640"/>
    <cellStyle name="Normal 3 2 3 9" xfId="24641"/>
    <cellStyle name="Normal 3 2 3 9 2" xfId="24642"/>
    <cellStyle name="Normal 3 2 4" xfId="5547"/>
    <cellStyle name="Normal 3 2 4 2" xfId="24643"/>
    <cellStyle name="Normal 3 2 4 2 2" xfId="24644"/>
    <cellStyle name="Normal 3 2 4 2 2 2" xfId="24645"/>
    <cellStyle name="Normal 3 2 4 2 2 2 2" xfId="24646"/>
    <cellStyle name="Normal 3 2 4 2 2 2 2 2" xfId="24647"/>
    <cellStyle name="Normal 3 2 4 2 2 2 2 2 2" xfId="24648"/>
    <cellStyle name="Normal 3 2 4 2 2 2 2 2 2 2" xfId="24649"/>
    <cellStyle name="Normal 3 2 4 2 2 2 2 3" xfId="24650"/>
    <cellStyle name="Normal 3 2 4 2 2 2 2 3 2" xfId="24651"/>
    <cellStyle name="Normal 3 2 4 2 2 2 3" xfId="24652"/>
    <cellStyle name="Normal 3 2 4 2 2 2 3 2" xfId="24653"/>
    <cellStyle name="Normal 3 2 4 2 2 2 3 2 2" xfId="24654"/>
    <cellStyle name="Normal 3 2 4 2 2 2 4" xfId="24655"/>
    <cellStyle name="Normal 3 2 4 2 2 2 4 2" xfId="24656"/>
    <cellStyle name="Normal 3 2 4 2 2 3" xfId="24657"/>
    <cellStyle name="Normal 3 2 4 2 2 3 2" xfId="24658"/>
    <cellStyle name="Normal 3 2 4 2 2 3 2 2" xfId="24659"/>
    <cellStyle name="Normal 3 2 4 2 2 3 2 2 2" xfId="24660"/>
    <cellStyle name="Normal 3 2 4 2 2 3 2 2 2 2" xfId="24661"/>
    <cellStyle name="Normal 3 2 4 2 2 3 2 3" xfId="24662"/>
    <cellStyle name="Normal 3 2 4 2 2 3 2 3 2" xfId="24663"/>
    <cellStyle name="Normal 3 2 4 2 2 3 3" xfId="24664"/>
    <cellStyle name="Normal 3 2 4 2 2 3 3 2" xfId="24665"/>
    <cellStyle name="Normal 3 2 4 2 2 3 3 2 2" xfId="24666"/>
    <cellStyle name="Normal 3 2 4 2 2 3 4" xfId="24667"/>
    <cellStyle name="Normal 3 2 4 2 2 3 4 2" xfId="24668"/>
    <cellStyle name="Normal 3 2 4 2 2 4" xfId="24669"/>
    <cellStyle name="Normal 3 2 4 2 2 4 2" xfId="24670"/>
    <cellStyle name="Normal 3 2 4 2 2 4 2 2" xfId="24671"/>
    <cellStyle name="Normal 3 2 4 2 2 4 2 2 2" xfId="24672"/>
    <cellStyle name="Normal 3 2 4 2 2 4 3" xfId="24673"/>
    <cellStyle name="Normal 3 2 4 2 2 4 3 2" xfId="24674"/>
    <cellStyle name="Normal 3 2 4 2 2 5" xfId="24675"/>
    <cellStyle name="Normal 3 2 4 2 2 5 2" xfId="24676"/>
    <cellStyle name="Normal 3 2 4 2 2 5 2 2" xfId="24677"/>
    <cellStyle name="Normal 3 2 4 2 2 6" xfId="24678"/>
    <cellStyle name="Normal 3 2 4 2 2 6 2" xfId="24679"/>
    <cellStyle name="Normal 3 2 4 2 2 7" xfId="24680"/>
    <cellStyle name="Normal 3 2 4 2 3" xfId="24681"/>
    <cellStyle name="Normal 3 2 4 2 3 2" xfId="24682"/>
    <cellStyle name="Normal 3 2 4 2 3 2 2" xfId="24683"/>
    <cellStyle name="Normal 3 2 4 2 3 2 2 2" xfId="24684"/>
    <cellStyle name="Normal 3 2 4 2 3 2 2 2 2" xfId="24685"/>
    <cellStyle name="Normal 3 2 4 2 3 2 3" xfId="24686"/>
    <cellStyle name="Normal 3 2 4 2 3 2 3 2" xfId="24687"/>
    <cellStyle name="Normal 3 2 4 2 3 3" xfId="24688"/>
    <cellStyle name="Normal 3 2 4 2 3 3 2" xfId="24689"/>
    <cellStyle name="Normal 3 2 4 2 3 3 2 2" xfId="24690"/>
    <cellStyle name="Normal 3 2 4 2 3 4" xfId="24691"/>
    <cellStyle name="Normal 3 2 4 2 3 4 2" xfId="24692"/>
    <cellStyle name="Normal 3 2 4 2 4" xfId="24693"/>
    <cellStyle name="Normal 3 2 4 2 4 2" xfId="24694"/>
    <cellStyle name="Normal 3 2 4 2 4 2 2" xfId="24695"/>
    <cellStyle name="Normal 3 2 4 2 4 2 2 2" xfId="24696"/>
    <cellStyle name="Normal 3 2 4 2 4 2 2 2 2" xfId="24697"/>
    <cellStyle name="Normal 3 2 4 2 4 2 3" xfId="24698"/>
    <cellStyle name="Normal 3 2 4 2 4 2 3 2" xfId="24699"/>
    <cellStyle name="Normal 3 2 4 2 4 3" xfId="24700"/>
    <cellStyle name="Normal 3 2 4 2 4 3 2" xfId="24701"/>
    <cellStyle name="Normal 3 2 4 2 4 3 2 2" xfId="24702"/>
    <cellStyle name="Normal 3 2 4 2 4 4" xfId="24703"/>
    <cellStyle name="Normal 3 2 4 2 4 4 2" xfId="24704"/>
    <cellStyle name="Normal 3 2 4 2 5" xfId="24705"/>
    <cellStyle name="Normal 3 2 4 2 5 2" xfId="24706"/>
    <cellStyle name="Normal 3 2 4 2 5 2 2" xfId="24707"/>
    <cellStyle name="Normal 3 2 4 2 5 2 2 2" xfId="24708"/>
    <cellStyle name="Normal 3 2 4 2 5 3" xfId="24709"/>
    <cellStyle name="Normal 3 2 4 2 5 3 2" xfId="24710"/>
    <cellStyle name="Normal 3 2 4 2 6" xfId="24711"/>
    <cellStyle name="Normal 3 2 4 2 6 2" xfId="24712"/>
    <cellStyle name="Normal 3 2 4 2 6 2 2" xfId="24713"/>
    <cellStyle name="Normal 3 2 4 2 7" xfId="24714"/>
    <cellStyle name="Normal 3 2 4 2 7 2" xfId="24715"/>
    <cellStyle name="Normal 3 2 4 2 8" xfId="24716"/>
    <cellStyle name="Normal 3 2 4 3" xfId="24717"/>
    <cellStyle name="Normal 3 2 4 3 2" xfId="24718"/>
    <cellStyle name="Normal 3 2 4 3 2 2" xfId="24719"/>
    <cellStyle name="Normal 3 2 4 3 2 2 2" xfId="24720"/>
    <cellStyle name="Normal 3 2 4 3 2 2 2 2" xfId="24721"/>
    <cellStyle name="Normal 3 2 4 3 2 2 2 2 2" xfId="24722"/>
    <cellStyle name="Normal 3 2 4 3 2 2 3" xfId="24723"/>
    <cellStyle name="Normal 3 2 4 3 2 2 3 2" xfId="24724"/>
    <cellStyle name="Normal 3 2 4 3 2 3" xfId="24725"/>
    <cellStyle name="Normal 3 2 4 3 2 3 2" xfId="24726"/>
    <cellStyle name="Normal 3 2 4 3 2 3 2 2" xfId="24727"/>
    <cellStyle name="Normal 3 2 4 3 2 4" xfId="24728"/>
    <cellStyle name="Normal 3 2 4 3 2 4 2" xfId="24729"/>
    <cellStyle name="Normal 3 2 4 3 3" xfId="24730"/>
    <cellStyle name="Normal 3 2 4 3 3 2" xfId="24731"/>
    <cellStyle name="Normal 3 2 4 3 3 2 2" xfId="24732"/>
    <cellStyle name="Normal 3 2 4 3 3 2 2 2" xfId="24733"/>
    <cellStyle name="Normal 3 2 4 3 3 2 2 2 2" xfId="24734"/>
    <cellStyle name="Normal 3 2 4 3 3 2 3" xfId="24735"/>
    <cellStyle name="Normal 3 2 4 3 3 2 3 2" xfId="24736"/>
    <cellStyle name="Normal 3 2 4 3 3 3" xfId="24737"/>
    <cellStyle name="Normal 3 2 4 3 3 3 2" xfId="24738"/>
    <cellStyle name="Normal 3 2 4 3 3 3 2 2" xfId="24739"/>
    <cellStyle name="Normal 3 2 4 3 3 4" xfId="24740"/>
    <cellStyle name="Normal 3 2 4 3 3 4 2" xfId="24741"/>
    <cellStyle name="Normal 3 2 4 3 4" xfId="24742"/>
    <cellStyle name="Normal 3 2 4 3 4 2" xfId="24743"/>
    <cellStyle name="Normal 3 2 4 3 4 2 2" xfId="24744"/>
    <cellStyle name="Normal 3 2 4 3 4 2 2 2" xfId="24745"/>
    <cellStyle name="Normal 3 2 4 3 4 3" xfId="24746"/>
    <cellStyle name="Normal 3 2 4 3 4 3 2" xfId="24747"/>
    <cellStyle name="Normal 3 2 4 3 5" xfId="24748"/>
    <cellStyle name="Normal 3 2 4 3 5 2" xfId="24749"/>
    <cellStyle name="Normal 3 2 4 3 5 2 2" xfId="24750"/>
    <cellStyle name="Normal 3 2 4 3 6" xfId="24751"/>
    <cellStyle name="Normal 3 2 4 3 6 2" xfId="24752"/>
    <cellStyle name="Normal 3 2 4 3 7" xfId="24753"/>
    <cellStyle name="Normal 3 2 4 4" xfId="24754"/>
    <cellStyle name="Normal 3 2 4 4 2" xfId="24755"/>
    <cellStyle name="Normal 3 2 4 4 2 2" xfId="24756"/>
    <cellStyle name="Normal 3 2 4 4 2 2 2" xfId="24757"/>
    <cellStyle name="Normal 3 2 4 4 2 2 2 2" xfId="24758"/>
    <cellStyle name="Normal 3 2 4 4 2 3" xfId="24759"/>
    <cellStyle name="Normal 3 2 4 4 2 3 2" xfId="24760"/>
    <cellStyle name="Normal 3 2 4 4 3" xfId="24761"/>
    <cellStyle name="Normal 3 2 4 4 3 2" xfId="24762"/>
    <cellStyle name="Normal 3 2 4 4 3 2 2" xfId="24763"/>
    <cellStyle name="Normal 3 2 4 4 4" xfId="24764"/>
    <cellStyle name="Normal 3 2 4 4 4 2" xfId="24765"/>
    <cellStyle name="Normal 3 2 4 5" xfId="24766"/>
    <cellStyle name="Normal 3 2 4 5 2" xfId="24767"/>
    <cellStyle name="Normal 3 2 4 5 2 2" xfId="24768"/>
    <cellStyle name="Normal 3 2 4 5 2 2 2" xfId="24769"/>
    <cellStyle name="Normal 3 2 4 5 2 2 2 2" xfId="24770"/>
    <cellStyle name="Normal 3 2 4 5 2 3" xfId="24771"/>
    <cellStyle name="Normal 3 2 4 5 2 3 2" xfId="24772"/>
    <cellStyle name="Normal 3 2 4 5 3" xfId="24773"/>
    <cellStyle name="Normal 3 2 4 5 3 2" xfId="24774"/>
    <cellStyle name="Normal 3 2 4 5 3 2 2" xfId="24775"/>
    <cellStyle name="Normal 3 2 4 5 4" xfId="24776"/>
    <cellStyle name="Normal 3 2 4 5 4 2" xfId="24777"/>
    <cellStyle name="Normal 3 2 4 6" xfId="24778"/>
    <cellStyle name="Normal 3 2 4 6 2" xfId="24779"/>
    <cellStyle name="Normal 3 2 4 6 2 2" xfId="24780"/>
    <cellStyle name="Normal 3 2 4 6 2 2 2" xfId="24781"/>
    <cellStyle name="Normal 3 2 4 6 3" xfId="24782"/>
    <cellStyle name="Normal 3 2 4 6 3 2" xfId="24783"/>
    <cellStyle name="Normal 3 2 4 7" xfId="24784"/>
    <cellStyle name="Normal 3 2 4 7 2" xfId="24785"/>
    <cellStyle name="Normal 3 2 4 7 2 2" xfId="24786"/>
    <cellStyle name="Normal 3 2 4 8" xfId="24787"/>
    <cellStyle name="Normal 3 2 4 8 2" xfId="24788"/>
    <cellStyle name="Normal 3 2 4 9" xfId="24789"/>
    <cellStyle name="Normal 3 2 5" xfId="5548"/>
    <cellStyle name="Normal 3 2 5 2" xfId="24790"/>
    <cellStyle name="Normal 3 2 5 2 2" xfId="24791"/>
    <cellStyle name="Normal 3 2 5 2 2 2" xfId="24792"/>
    <cellStyle name="Normal 3 2 5 2 2 2 2" xfId="24793"/>
    <cellStyle name="Normal 3 2 5 2 2 2 2 2" xfId="24794"/>
    <cellStyle name="Normal 3 2 5 2 2 2 2 2 2" xfId="24795"/>
    <cellStyle name="Normal 3 2 5 2 2 2 3" xfId="24796"/>
    <cellStyle name="Normal 3 2 5 2 2 2 3 2" xfId="24797"/>
    <cellStyle name="Normal 3 2 5 2 2 3" xfId="24798"/>
    <cellStyle name="Normal 3 2 5 2 2 3 2" xfId="24799"/>
    <cellStyle name="Normal 3 2 5 2 2 3 2 2" xfId="24800"/>
    <cellStyle name="Normal 3 2 5 2 2 4" xfId="24801"/>
    <cellStyle name="Normal 3 2 5 2 2 4 2" xfId="24802"/>
    <cellStyle name="Normal 3 2 5 2 3" xfId="24803"/>
    <cellStyle name="Normal 3 2 5 2 3 2" xfId="24804"/>
    <cellStyle name="Normal 3 2 5 2 3 2 2" xfId="24805"/>
    <cellStyle name="Normal 3 2 5 2 3 2 2 2" xfId="24806"/>
    <cellStyle name="Normal 3 2 5 2 3 2 2 2 2" xfId="24807"/>
    <cellStyle name="Normal 3 2 5 2 3 2 3" xfId="24808"/>
    <cellStyle name="Normal 3 2 5 2 3 2 3 2" xfId="24809"/>
    <cellStyle name="Normal 3 2 5 2 3 3" xfId="24810"/>
    <cellStyle name="Normal 3 2 5 2 3 3 2" xfId="24811"/>
    <cellStyle name="Normal 3 2 5 2 3 3 2 2" xfId="24812"/>
    <cellStyle name="Normal 3 2 5 2 3 4" xfId="24813"/>
    <cellStyle name="Normal 3 2 5 2 3 4 2" xfId="24814"/>
    <cellStyle name="Normal 3 2 5 2 4" xfId="24815"/>
    <cellStyle name="Normal 3 2 5 2 4 2" xfId="24816"/>
    <cellStyle name="Normal 3 2 5 2 4 2 2" xfId="24817"/>
    <cellStyle name="Normal 3 2 5 2 4 2 2 2" xfId="24818"/>
    <cellStyle name="Normal 3 2 5 2 4 3" xfId="24819"/>
    <cellStyle name="Normal 3 2 5 2 4 3 2" xfId="24820"/>
    <cellStyle name="Normal 3 2 5 2 5" xfId="24821"/>
    <cellStyle name="Normal 3 2 5 2 5 2" xfId="24822"/>
    <cellStyle name="Normal 3 2 5 2 5 2 2" xfId="24823"/>
    <cellStyle name="Normal 3 2 5 2 6" xfId="24824"/>
    <cellStyle name="Normal 3 2 5 2 6 2" xfId="24825"/>
    <cellStyle name="Normal 3 2 5 2 7" xfId="24826"/>
    <cellStyle name="Normal 3 2 5 3" xfId="24827"/>
    <cellStyle name="Normal 3 2 5 3 2" xfId="24828"/>
    <cellStyle name="Normal 3 2 5 3 2 2" xfId="24829"/>
    <cellStyle name="Normal 3 2 5 3 2 2 2" xfId="24830"/>
    <cellStyle name="Normal 3 2 5 3 2 2 2 2" xfId="24831"/>
    <cellStyle name="Normal 3 2 5 3 2 3" xfId="24832"/>
    <cellStyle name="Normal 3 2 5 3 2 3 2" xfId="24833"/>
    <cellStyle name="Normal 3 2 5 3 3" xfId="24834"/>
    <cellStyle name="Normal 3 2 5 3 3 2" xfId="24835"/>
    <cellStyle name="Normal 3 2 5 3 3 2 2" xfId="24836"/>
    <cellStyle name="Normal 3 2 5 3 4" xfId="24837"/>
    <cellStyle name="Normal 3 2 5 3 4 2" xfId="24838"/>
    <cellStyle name="Normal 3 2 5 4" xfId="24839"/>
    <cellStyle name="Normal 3 2 5 4 2" xfId="24840"/>
    <cellStyle name="Normal 3 2 5 4 2 2" xfId="24841"/>
    <cellStyle name="Normal 3 2 5 4 2 2 2" xfId="24842"/>
    <cellStyle name="Normal 3 2 5 4 2 2 2 2" xfId="24843"/>
    <cellStyle name="Normal 3 2 5 4 2 3" xfId="24844"/>
    <cellStyle name="Normal 3 2 5 4 2 3 2" xfId="24845"/>
    <cellStyle name="Normal 3 2 5 4 3" xfId="24846"/>
    <cellStyle name="Normal 3 2 5 4 3 2" xfId="24847"/>
    <cellStyle name="Normal 3 2 5 4 3 2 2" xfId="24848"/>
    <cellStyle name="Normal 3 2 5 4 4" xfId="24849"/>
    <cellStyle name="Normal 3 2 5 4 4 2" xfId="24850"/>
    <cellStyle name="Normal 3 2 5 5" xfId="24851"/>
    <cellStyle name="Normal 3 2 5 5 2" xfId="24852"/>
    <cellStyle name="Normal 3 2 5 5 2 2" xfId="24853"/>
    <cellStyle name="Normal 3 2 5 5 2 2 2" xfId="24854"/>
    <cellStyle name="Normal 3 2 5 5 3" xfId="24855"/>
    <cellStyle name="Normal 3 2 5 5 3 2" xfId="24856"/>
    <cellStyle name="Normal 3 2 5 6" xfId="24857"/>
    <cellStyle name="Normal 3 2 5 6 2" xfId="24858"/>
    <cellStyle name="Normal 3 2 5 6 2 2" xfId="24859"/>
    <cellStyle name="Normal 3 2 5 7" xfId="24860"/>
    <cellStyle name="Normal 3 2 5 7 2" xfId="24861"/>
    <cellStyle name="Normal 3 2 5 8" xfId="24862"/>
    <cellStyle name="Normal 3 2 6" xfId="12941"/>
    <cellStyle name="Normal 3 2 6 2" xfId="24863"/>
    <cellStyle name="Normal 3 2 6 2 2" xfId="24864"/>
    <cellStyle name="Normal 3 2 6 2 2 2" xfId="24865"/>
    <cellStyle name="Normal 3 2 6 2 2 2 2" xfId="24866"/>
    <cellStyle name="Normal 3 2 6 2 2 2 2 2" xfId="24867"/>
    <cellStyle name="Normal 3 2 6 2 2 3" xfId="24868"/>
    <cellStyle name="Normal 3 2 6 2 2 3 2" xfId="24869"/>
    <cellStyle name="Normal 3 2 6 2 3" xfId="24870"/>
    <cellStyle name="Normal 3 2 6 2 3 2" xfId="24871"/>
    <cellStyle name="Normal 3 2 6 2 3 2 2" xfId="24872"/>
    <cellStyle name="Normal 3 2 6 2 4" xfId="24873"/>
    <cellStyle name="Normal 3 2 6 2 4 2" xfId="24874"/>
    <cellStyle name="Normal 3 2 6 3" xfId="24875"/>
    <cellStyle name="Normal 3 2 6 3 2" xfId="24876"/>
    <cellStyle name="Normal 3 2 6 3 2 2" xfId="24877"/>
    <cellStyle name="Normal 3 2 6 3 2 2 2" xfId="24878"/>
    <cellStyle name="Normal 3 2 6 3 2 2 2 2" xfId="24879"/>
    <cellStyle name="Normal 3 2 6 3 2 3" xfId="24880"/>
    <cellStyle name="Normal 3 2 6 3 2 3 2" xfId="24881"/>
    <cellStyle name="Normal 3 2 6 3 3" xfId="24882"/>
    <cellStyle name="Normal 3 2 6 3 3 2" xfId="24883"/>
    <cellStyle name="Normal 3 2 6 3 3 2 2" xfId="24884"/>
    <cellStyle name="Normal 3 2 6 3 4" xfId="24885"/>
    <cellStyle name="Normal 3 2 6 3 4 2" xfId="24886"/>
    <cellStyle name="Normal 3 2 6 4" xfId="24887"/>
    <cellStyle name="Normal 3 2 6 4 2" xfId="24888"/>
    <cellStyle name="Normal 3 2 6 4 2 2" xfId="24889"/>
    <cellStyle name="Normal 3 2 6 4 2 2 2" xfId="24890"/>
    <cellStyle name="Normal 3 2 6 4 3" xfId="24891"/>
    <cellStyle name="Normal 3 2 6 4 3 2" xfId="24892"/>
    <cellStyle name="Normal 3 2 6 5" xfId="24893"/>
    <cellStyle name="Normal 3 2 6 5 2" xfId="24894"/>
    <cellStyle name="Normal 3 2 6 5 2 2" xfId="24895"/>
    <cellStyle name="Normal 3 2 6 6" xfId="24896"/>
    <cellStyle name="Normal 3 2 6 6 2" xfId="24897"/>
    <cellStyle name="Normal 3 2 6 7" xfId="24898"/>
    <cellStyle name="Normal 3 2 7" xfId="12974"/>
    <cellStyle name="Normal 3 2 7 2" xfId="24899"/>
    <cellStyle name="Normal 3 2 7 2 2" xfId="24900"/>
    <cellStyle name="Normal 3 2 7 2 2 2" xfId="24901"/>
    <cellStyle name="Normal 3 2 7 2 2 2 2" xfId="24902"/>
    <cellStyle name="Normal 3 2 7 2 3" xfId="24903"/>
    <cellStyle name="Normal 3 2 7 2 3 2" xfId="24904"/>
    <cellStyle name="Normal 3 2 7 3" xfId="24905"/>
    <cellStyle name="Normal 3 2 7 3 2" xfId="24906"/>
    <cellStyle name="Normal 3 2 7 3 2 2" xfId="24907"/>
    <cellStyle name="Normal 3 2 7 4" xfId="24908"/>
    <cellStyle name="Normal 3 2 7 4 2" xfId="24909"/>
    <cellStyle name="Normal 3 2 7 5" xfId="24910"/>
    <cellStyle name="Normal 3 2 8" xfId="24911"/>
    <cellStyle name="Normal 3 2 8 2" xfId="24912"/>
    <cellStyle name="Normal 3 2 8 2 2" xfId="24913"/>
    <cellStyle name="Normal 3 2 8 2 2 2" xfId="24914"/>
    <cellStyle name="Normal 3 2 8 2 2 2 2" xfId="24915"/>
    <cellStyle name="Normal 3 2 8 2 3" xfId="24916"/>
    <cellStyle name="Normal 3 2 8 2 3 2" xfId="24917"/>
    <cellStyle name="Normal 3 2 8 3" xfId="24918"/>
    <cellStyle name="Normal 3 2 8 3 2" xfId="24919"/>
    <cellStyle name="Normal 3 2 8 3 2 2" xfId="24920"/>
    <cellStyle name="Normal 3 2 8 4" xfId="24921"/>
    <cellStyle name="Normal 3 2 8 4 2" xfId="24922"/>
    <cellStyle name="Normal 3 2 8 5" xfId="24923"/>
    <cellStyle name="Normal 3 2 9" xfId="24924"/>
    <cellStyle name="Normal 3 2 9 2" xfId="24925"/>
    <cellStyle name="Normal 3 2 9 2 2" xfId="24926"/>
    <cellStyle name="Normal 3 2 9 2 2 2" xfId="24927"/>
    <cellStyle name="Normal 3 2 9 3" xfId="24928"/>
    <cellStyle name="Normal 3 2 9 3 2" xfId="24929"/>
    <cellStyle name="Normal 3 2 9 4" xfId="24930"/>
    <cellStyle name="Normal 3 3" xfId="5549"/>
    <cellStyle name="Normal 3 3 10" xfId="24931"/>
    <cellStyle name="Normal 3 3 10 2" xfId="24932"/>
    <cellStyle name="Normal 3 3 10 3" xfId="24933"/>
    <cellStyle name="Normal 3 3 11" xfId="24934"/>
    <cellStyle name="Normal 3 3 12" xfId="24935"/>
    <cellStyle name="Normal 3 3 2" xfId="5550"/>
    <cellStyle name="Normal 3 3 2 10" xfId="24936"/>
    <cellStyle name="Normal 3 3 2 2" xfId="24937"/>
    <cellStyle name="Normal 3 3 2 2 2" xfId="24938"/>
    <cellStyle name="Normal 3 3 2 2 2 2" xfId="24939"/>
    <cellStyle name="Normal 3 3 2 2 2 2 2" xfId="24940"/>
    <cellStyle name="Normal 3 3 2 2 2 2 2 2" xfId="24941"/>
    <cellStyle name="Normal 3 3 2 2 2 2 2 2 2" xfId="24942"/>
    <cellStyle name="Normal 3 3 2 2 2 2 2 2 2 2" xfId="24943"/>
    <cellStyle name="Normal 3 3 2 2 2 2 2 2 2 2 2" xfId="24944"/>
    <cellStyle name="Normal 3 3 2 2 2 2 2 2 3" xfId="24945"/>
    <cellStyle name="Normal 3 3 2 2 2 2 2 2 3 2" xfId="24946"/>
    <cellStyle name="Normal 3 3 2 2 2 2 2 3" xfId="24947"/>
    <cellStyle name="Normal 3 3 2 2 2 2 2 3 2" xfId="24948"/>
    <cellStyle name="Normal 3 3 2 2 2 2 2 3 2 2" xfId="24949"/>
    <cellStyle name="Normal 3 3 2 2 2 2 2 4" xfId="24950"/>
    <cellStyle name="Normal 3 3 2 2 2 2 2 4 2" xfId="24951"/>
    <cellStyle name="Normal 3 3 2 2 2 2 3" xfId="24952"/>
    <cellStyle name="Normal 3 3 2 2 2 2 3 2" xfId="24953"/>
    <cellStyle name="Normal 3 3 2 2 2 2 3 2 2" xfId="24954"/>
    <cellStyle name="Normal 3 3 2 2 2 2 3 2 2 2" xfId="24955"/>
    <cellStyle name="Normal 3 3 2 2 2 2 3 2 2 2 2" xfId="24956"/>
    <cellStyle name="Normal 3 3 2 2 2 2 3 2 3" xfId="24957"/>
    <cellStyle name="Normal 3 3 2 2 2 2 3 2 3 2" xfId="24958"/>
    <cellStyle name="Normal 3 3 2 2 2 2 3 3" xfId="24959"/>
    <cellStyle name="Normal 3 3 2 2 2 2 3 3 2" xfId="24960"/>
    <cellStyle name="Normal 3 3 2 2 2 2 3 3 2 2" xfId="24961"/>
    <cellStyle name="Normal 3 3 2 2 2 2 3 4" xfId="24962"/>
    <cellStyle name="Normal 3 3 2 2 2 2 3 4 2" xfId="24963"/>
    <cellStyle name="Normal 3 3 2 2 2 2 4" xfId="24964"/>
    <cellStyle name="Normal 3 3 2 2 2 2 4 2" xfId="24965"/>
    <cellStyle name="Normal 3 3 2 2 2 2 4 2 2" xfId="24966"/>
    <cellStyle name="Normal 3 3 2 2 2 2 4 2 2 2" xfId="24967"/>
    <cellStyle name="Normal 3 3 2 2 2 2 4 3" xfId="24968"/>
    <cellStyle name="Normal 3 3 2 2 2 2 4 3 2" xfId="24969"/>
    <cellStyle name="Normal 3 3 2 2 2 2 5" xfId="24970"/>
    <cellStyle name="Normal 3 3 2 2 2 2 5 2" xfId="24971"/>
    <cellStyle name="Normal 3 3 2 2 2 2 5 2 2" xfId="24972"/>
    <cellStyle name="Normal 3 3 2 2 2 2 6" xfId="24973"/>
    <cellStyle name="Normal 3 3 2 2 2 2 6 2" xfId="24974"/>
    <cellStyle name="Normal 3 3 2 2 2 2 7" xfId="24975"/>
    <cellStyle name="Normal 3 3 2 2 2 3" xfId="24976"/>
    <cellStyle name="Normal 3 3 2 2 2 3 2" xfId="24977"/>
    <cellStyle name="Normal 3 3 2 2 2 3 2 2" xfId="24978"/>
    <cellStyle name="Normal 3 3 2 2 2 3 2 2 2" xfId="24979"/>
    <cellStyle name="Normal 3 3 2 2 2 3 2 2 2 2" xfId="24980"/>
    <cellStyle name="Normal 3 3 2 2 2 3 2 3" xfId="24981"/>
    <cellStyle name="Normal 3 3 2 2 2 3 2 3 2" xfId="24982"/>
    <cellStyle name="Normal 3 3 2 2 2 3 3" xfId="24983"/>
    <cellStyle name="Normal 3 3 2 2 2 3 3 2" xfId="24984"/>
    <cellStyle name="Normal 3 3 2 2 2 3 3 2 2" xfId="24985"/>
    <cellStyle name="Normal 3 3 2 2 2 3 4" xfId="24986"/>
    <cellStyle name="Normal 3 3 2 2 2 3 4 2" xfId="24987"/>
    <cellStyle name="Normal 3 3 2 2 2 4" xfId="24988"/>
    <cellStyle name="Normal 3 3 2 2 2 4 2" xfId="24989"/>
    <cellStyle name="Normal 3 3 2 2 2 4 2 2" xfId="24990"/>
    <cellStyle name="Normal 3 3 2 2 2 4 2 2 2" xfId="24991"/>
    <cellStyle name="Normal 3 3 2 2 2 4 2 2 2 2" xfId="24992"/>
    <cellStyle name="Normal 3 3 2 2 2 4 2 3" xfId="24993"/>
    <cellStyle name="Normal 3 3 2 2 2 4 2 3 2" xfId="24994"/>
    <cellStyle name="Normal 3 3 2 2 2 4 3" xfId="24995"/>
    <cellStyle name="Normal 3 3 2 2 2 4 3 2" xfId="24996"/>
    <cellStyle name="Normal 3 3 2 2 2 4 3 2 2" xfId="24997"/>
    <cellStyle name="Normal 3 3 2 2 2 4 4" xfId="24998"/>
    <cellStyle name="Normal 3 3 2 2 2 4 4 2" xfId="24999"/>
    <cellStyle name="Normal 3 3 2 2 2 5" xfId="25000"/>
    <cellStyle name="Normal 3 3 2 2 2 5 2" xfId="25001"/>
    <cellStyle name="Normal 3 3 2 2 2 5 2 2" xfId="25002"/>
    <cellStyle name="Normal 3 3 2 2 2 5 2 2 2" xfId="25003"/>
    <cellStyle name="Normal 3 3 2 2 2 5 3" xfId="25004"/>
    <cellStyle name="Normal 3 3 2 2 2 5 3 2" xfId="25005"/>
    <cellStyle name="Normal 3 3 2 2 2 6" xfId="25006"/>
    <cellStyle name="Normal 3 3 2 2 2 6 2" xfId="25007"/>
    <cellStyle name="Normal 3 3 2 2 2 6 2 2" xfId="25008"/>
    <cellStyle name="Normal 3 3 2 2 2 7" xfId="25009"/>
    <cellStyle name="Normal 3 3 2 2 2 7 2" xfId="25010"/>
    <cellStyle name="Normal 3 3 2 2 2 8" xfId="25011"/>
    <cellStyle name="Normal 3 3 2 2 3" xfId="25012"/>
    <cellStyle name="Normal 3 3 2 2 3 2" xfId="25013"/>
    <cellStyle name="Normal 3 3 2 2 3 2 2" xfId="25014"/>
    <cellStyle name="Normal 3 3 2 2 3 2 2 2" xfId="25015"/>
    <cellStyle name="Normal 3 3 2 2 3 2 2 2 2" xfId="25016"/>
    <cellStyle name="Normal 3 3 2 2 3 2 2 2 2 2" xfId="25017"/>
    <cellStyle name="Normal 3 3 2 2 3 2 2 3" xfId="25018"/>
    <cellStyle name="Normal 3 3 2 2 3 2 2 3 2" xfId="25019"/>
    <cellStyle name="Normal 3 3 2 2 3 2 3" xfId="25020"/>
    <cellStyle name="Normal 3 3 2 2 3 2 3 2" xfId="25021"/>
    <cellStyle name="Normal 3 3 2 2 3 2 3 2 2" xfId="25022"/>
    <cellStyle name="Normal 3 3 2 2 3 2 4" xfId="25023"/>
    <cellStyle name="Normal 3 3 2 2 3 2 4 2" xfId="25024"/>
    <cellStyle name="Normal 3 3 2 2 3 3" xfId="25025"/>
    <cellStyle name="Normal 3 3 2 2 3 3 2" xfId="25026"/>
    <cellStyle name="Normal 3 3 2 2 3 3 2 2" xfId="25027"/>
    <cellStyle name="Normal 3 3 2 2 3 3 2 2 2" xfId="25028"/>
    <cellStyle name="Normal 3 3 2 2 3 3 2 2 2 2" xfId="25029"/>
    <cellStyle name="Normal 3 3 2 2 3 3 2 3" xfId="25030"/>
    <cellStyle name="Normal 3 3 2 2 3 3 2 3 2" xfId="25031"/>
    <cellStyle name="Normal 3 3 2 2 3 3 3" xfId="25032"/>
    <cellStyle name="Normal 3 3 2 2 3 3 3 2" xfId="25033"/>
    <cellStyle name="Normal 3 3 2 2 3 3 3 2 2" xfId="25034"/>
    <cellStyle name="Normal 3 3 2 2 3 3 4" xfId="25035"/>
    <cellStyle name="Normal 3 3 2 2 3 3 4 2" xfId="25036"/>
    <cellStyle name="Normal 3 3 2 2 3 4" xfId="25037"/>
    <cellStyle name="Normal 3 3 2 2 3 4 2" xfId="25038"/>
    <cellStyle name="Normal 3 3 2 2 3 4 2 2" xfId="25039"/>
    <cellStyle name="Normal 3 3 2 2 3 4 2 2 2" xfId="25040"/>
    <cellStyle name="Normal 3 3 2 2 3 4 3" xfId="25041"/>
    <cellStyle name="Normal 3 3 2 2 3 4 3 2" xfId="25042"/>
    <cellStyle name="Normal 3 3 2 2 3 5" xfId="25043"/>
    <cellStyle name="Normal 3 3 2 2 3 5 2" xfId="25044"/>
    <cellStyle name="Normal 3 3 2 2 3 5 2 2" xfId="25045"/>
    <cellStyle name="Normal 3 3 2 2 3 6" xfId="25046"/>
    <cellStyle name="Normal 3 3 2 2 3 6 2" xfId="25047"/>
    <cellStyle name="Normal 3 3 2 2 4" xfId="25048"/>
    <cellStyle name="Normal 3 3 2 2 4 2" xfId="25049"/>
    <cellStyle name="Normal 3 3 2 2 4 2 2" xfId="25050"/>
    <cellStyle name="Normal 3 3 2 2 4 2 2 2" xfId="25051"/>
    <cellStyle name="Normal 3 3 2 2 4 2 2 2 2" xfId="25052"/>
    <cellStyle name="Normal 3 3 2 2 4 2 3" xfId="25053"/>
    <cellStyle name="Normal 3 3 2 2 4 2 3 2" xfId="25054"/>
    <cellStyle name="Normal 3 3 2 2 4 3" xfId="25055"/>
    <cellStyle name="Normal 3 3 2 2 4 3 2" xfId="25056"/>
    <cellStyle name="Normal 3 3 2 2 4 3 2 2" xfId="25057"/>
    <cellStyle name="Normal 3 3 2 2 4 4" xfId="25058"/>
    <cellStyle name="Normal 3 3 2 2 4 4 2" xfId="25059"/>
    <cellStyle name="Normal 3 3 2 2 5" xfId="25060"/>
    <cellStyle name="Normal 3 3 2 2 5 2" xfId="25061"/>
    <cellStyle name="Normal 3 3 2 2 5 2 2" xfId="25062"/>
    <cellStyle name="Normal 3 3 2 2 5 2 2 2" xfId="25063"/>
    <cellStyle name="Normal 3 3 2 2 5 2 2 2 2" xfId="25064"/>
    <cellStyle name="Normal 3 3 2 2 5 2 3" xfId="25065"/>
    <cellStyle name="Normal 3 3 2 2 5 2 3 2" xfId="25066"/>
    <cellStyle name="Normal 3 3 2 2 5 3" xfId="25067"/>
    <cellStyle name="Normal 3 3 2 2 5 3 2" xfId="25068"/>
    <cellStyle name="Normal 3 3 2 2 5 3 2 2" xfId="25069"/>
    <cellStyle name="Normal 3 3 2 2 5 4" xfId="25070"/>
    <cellStyle name="Normal 3 3 2 2 5 4 2" xfId="25071"/>
    <cellStyle name="Normal 3 3 2 2 6" xfId="25072"/>
    <cellStyle name="Normal 3 3 2 2 6 2" xfId="25073"/>
    <cellStyle name="Normal 3 3 2 2 6 2 2" xfId="25074"/>
    <cellStyle name="Normal 3 3 2 2 6 2 2 2" xfId="25075"/>
    <cellStyle name="Normal 3 3 2 2 6 3" xfId="25076"/>
    <cellStyle name="Normal 3 3 2 2 6 3 2" xfId="25077"/>
    <cellStyle name="Normal 3 3 2 2 7" xfId="25078"/>
    <cellStyle name="Normal 3 3 2 2 7 2" xfId="25079"/>
    <cellStyle name="Normal 3 3 2 2 7 2 2" xfId="25080"/>
    <cellStyle name="Normal 3 3 2 2 8" xfId="25081"/>
    <cellStyle name="Normal 3 3 2 2 8 2" xfId="25082"/>
    <cellStyle name="Normal 3 3 2 2 9" xfId="25083"/>
    <cellStyle name="Normal 3 3 2 3" xfId="25084"/>
    <cellStyle name="Normal 3 3 2 3 2" xfId="25085"/>
    <cellStyle name="Normal 3 3 2 3 2 2" xfId="25086"/>
    <cellStyle name="Normal 3 3 2 3 2 2 2" xfId="25087"/>
    <cellStyle name="Normal 3 3 2 3 2 2 2 2" xfId="25088"/>
    <cellStyle name="Normal 3 3 2 3 2 2 2 2 2" xfId="25089"/>
    <cellStyle name="Normal 3 3 2 3 2 2 2 2 2 2" xfId="25090"/>
    <cellStyle name="Normal 3 3 2 3 2 2 2 3" xfId="25091"/>
    <cellStyle name="Normal 3 3 2 3 2 2 2 3 2" xfId="25092"/>
    <cellStyle name="Normal 3 3 2 3 2 2 3" xfId="25093"/>
    <cellStyle name="Normal 3 3 2 3 2 2 3 2" xfId="25094"/>
    <cellStyle name="Normal 3 3 2 3 2 2 3 2 2" xfId="25095"/>
    <cellStyle name="Normal 3 3 2 3 2 2 4" xfId="25096"/>
    <cellStyle name="Normal 3 3 2 3 2 2 4 2" xfId="25097"/>
    <cellStyle name="Normal 3 3 2 3 2 2 5" xfId="25098"/>
    <cellStyle name="Normal 3 3 2 3 2 3" xfId="25099"/>
    <cellStyle name="Normal 3 3 2 3 2 3 2" xfId="25100"/>
    <cellStyle name="Normal 3 3 2 3 2 3 2 2" xfId="25101"/>
    <cellStyle name="Normal 3 3 2 3 2 3 2 2 2" xfId="25102"/>
    <cellStyle name="Normal 3 3 2 3 2 3 2 2 2 2" xfId="25103"/>
    <cellStyle name="Normal 3 3 2 3 2 3 2 3" xfId="25104"/>
    <cellStyle name="Normal 3 3 2 3 2 3 2 3 2" xfId="25105"/>
    <cellStyle name="Normal 3 3 2 3 2 3 3" xfId="25106"/>
    <cellStyle name="Normal 3 3 2 3 2 3 3 2" xfId="25107"/>
    <cellStyle name="Normal 3 3 2 3 2 3 3 2 2" xfId="25108"/>
    <cellStyle name="Normal 3 3 2 3 2 3 4" xfId="25109"/>
    <cellStyle name="Normal 3 3 2 3 2 3 4 2" xfId="25110"/>
    <cellStyle name="Normal 3 3 2 3 2 4" xfId="25111"/>
    <cellStyle name="Normal 3 3 2 3 2 4 2" xfId="25112"/>
    <cellStyle name="Normal 3 3 2 3 2 4 2 2" xfId="25113"/>
    <cellStyle name="Normal 3 3 2 3 2 4 2 2 2" xfId="25114"/>
    <cellStyle name="Normal 3 3 2 3 2 4 3" xfId="25115"/>
    <cellStyle name="Normal 3 3 2 3 2 4 3 2" xfId="25116"/>
    <cellStyle name="Normal 3 3 2 3 2 5" xfId="25117"/>
    <cellStyle name="Normal 3 3 2 3 2 5 2" xfId="25118"/>
    <cellStyle name="Normal 3 3 2 3 2 5 2 2" xfId="25119"/>
    <cellStyle name="Normal 3 3 2 3 2 6" xfId="25120"/>
    <cellStyle name="Normal 3 3 2 3 2 6 2" xfId="25121"/>
    <cellStyle name="Normal 3 3 2 3 2 7" xfId="25122"/>
    <cellStyle name="Normal 3 3 2 3 3" xfId="25123"/>
    <cellStyle name="Normal 3 3 2 3 3 2" xfId="25124"/>
    <cellStyle name="Normal 3 3 2 3 3 2 2" xfId="25125"/>
    <cellStyle name="Normal 3 3 2 3 3 2 2 2" xfId="25126"/>
    <cellStyle name="Normal 3 3 2 3 3 2 2 2 2" xfId="25127"/>
    <cellStyle name="Normal 3 3 2 3 3 2 3" xfId="25128"/>
    <cellStyle name="Normal 3 3 2 3 3 2 3 2" xfId="25129"/>
    <cellStyle name="Normal 3 3 2 3 3 3" xfId="25130"/>
    <cellStyle name="Normal 3 3 2 3 3 3 2" xfId="25131"/>
    <cellStyle name="Normal 3 3 2 3 3 3 2 2" xfId="25132"/>
    <cellStyle name="Normal 3 3 2 3 3 4" xfId="25133"/>
    <cellStyle name="Normal 3 3 2 3 3 4 2" xfId="25134"/>
    <cellStyle name="Normal 3 3 2 3 4" xfId="25135"/>
    <cellStyle name="Normal 3 3 2 3 4 2" xfId="25136"/>
    <cellStyle name="Normal 3 3 2 3 4 2 2" xfId="25137"/>
    <cellStyle name="Normal 3 3 2 3 4 2 2 2" xfId="25138"/>
    <cellStyle name="Normal 3 3 2 3 4 2 2 2 2" xfId="25139"/>
    <cellStyle name="Normal 3 3 2 3 4 2 3" xfId="25140"/>
    <cellStyle name="Normal 3 3 2 3 4 2 3 2" xfId="25141"/>
    <cellStyle name="Normal 3 3 2 3 4 3" xfId="25142"/>
    <cellStyle name="Normal 3 3 2 3 4 3 2" xfId="25143"/>
    <cellStyle name="Normal 3 3 2 3 4 3 2 2" xfId="25144"/>
    <cellStyle name="Normal 3 3 2 3 4 4" xfId="25145"/>
    <cellStyle name="Normal 3 3 2 3 4 4 2" xfId="25146"/>
    <cellStyle name="Normal 3 3 2 3 5" xfId="25147"/>
    <cellStyle name="Normal 3 3 2 3 5 2" xfId="25148"/>
    <cellStyle name="Normal 3 3 2 3 5 2 2" xfId="25149"/>
    <cellStyle name="Normal 3 3 2 3 5 2 2 2" xfId="25150"/>
    <cellStyle name="Normal 3 3 2 3 5 3" xfId="25151"/>
    <cellStyle name="Normal 3 3 2 3 5 3 2" xfId="25152"/>
    <cellStyle name="Normal 3 3 2 3 6" xfId="25153"/>
    <cellStyle name="Normal 3 3 2 3 6 2" xfId="25154"/>
    <cellStyle name="Normal 3 3 2 3 6 2 2" xfId="25155"/>
    <cellStyle name="Normal 3 3 2 3 7" xfId="25156"/>
    <cellStyle name="Normal 3 3 2 3 7 2" xfId="25157"/>
    <cellStyle name="Normal 3 3 2 3 8" xfId="25158"/>
    <cellStyle name="Normal 3 3 2 4" xfId="25159"/>
    <cellStyle name="Normal 3 3 2 4 2" xfId="25160"/>
    <cellStyle name="Normal 3 3 2 4 2 2" xfId="25161"/>
    <cellStyle name="Normal 3 3 2 4 2 2 2" xfId="25162"/>
    <cellStyle name="Normal 3 3 2 4 2 2 2 2" xfId="25163"/>
    <cellStyle name="Normal 3 3 2 4 2 2 2 2 2" xfId="25164"/>
    <cellStyle name="Normal 3 3 2 4 2 2 3" xfId="25165"/>
    <cellStyle name="Normal 3 3 2 4 2 2 3 2" xfId="25166"/>
    <cellStyle name="Normal 3 3 2 4 2 3" xfId="25167"/>
    <cellStyle name="Normal 3 3 2 4 2 3 2" xfId="25168"/>
    <cellStyle name="Normal 3 3 2 4 2 3 2 2" xfId="25169"/>
    <cellStyle name="Normal 3 3 2 4 2 4" xfId="25170"/>
    <cellStyle name="Normal 3 3 2 4 2 4 2" xfId="25171"/>
    <cellStyle name="Normal 3 3 2 4 2 5" xfId="25172"/>
    <cellStyle name="Normal 3 3 2 4 3" xfId="25173"/>
    <cellStyle name="Normal 3 3 2 4 3 2" xfId="25174"/>
    <cellStyle name="Normal 3 3 2 4 3 2 2" xfId="25175"/>
    <cellStyle name="Normal 3 3 2 4 3 2 2 2" xfId="25176"/>
    <cellStyle name="Normal 3 3 2 4 3 2 2 2 2" xfId="25177"/>
    <cellStyle name="Normal 3 3 2 4 3 2 3" xfId="25178"/>
    <cellStyle name="Normal 3 3 2 4 3 2 3 2" xfId="25179"/>
    <cellStyle name="Normal 3 3 2 4 3 3" xfId="25180"/>
    <cellStyle name="Normal 3 3 2 4 3 3 2" xfId="25181"/>
    <cellStyle name="Normal 3 3 2 4 3 3 2 2" xfId="25182"/>
    <cellStyle name="Normal 3 3 2 4 3 4" xfId="25183"/>
    <cellStyle name="Normal 3 3 2 4 3 4 2" xfId="25184"/>
    <cellStyle name="Normal 3 3 2 4 4" xfId="25185"/>
    <cellStyle name="Normal 3 3 2 4 4 2" xfId="25186"/>
    <cellStyle name="Normal 3 3 2 4 4 2 2" xfId="25187"/>
    <cellStyle name="Normal 3 3 2 4 4 2 2 2" xfId="25188"/>
    <cellStyle name="Normal 3 3 2 4 4 3" xfId="25189"/>
    <cellStyle name="Normal 3 3 2 4 4 3 2" xfId="25190"/>
    <cellStyle name="Normal 3 3 2 4 5" xfId="25191"/>
    <cellStyle name="Normal 3 3 2 4 5 2" xfId="25192"/>
    <cellStyle name="Normal 3 3 2 4 5 2 2" xfId="25193"/>
    <cellStyle name="Normal 3 3 2 4 6" xfId="25194"/>
    <cellStyle name="Normal 3 3 2 4 6 2" xfId="25195"/>
    <cellStyle name="Normal 3 3 2 4 7" xfId="25196"/>
    <cellStyle name="Normal 3 3 2 5" xfId="25197"/>
    <cellStyle name="Normal 3 3 2 5 2" xfId="25198"/>
    <cellStyle name="Normal 3 3 2 5 2 2" xfId="25199"/>
    <cellStyle name="Normal 3 3 2 5 2 2 2" xfId="25200"/>
    <cellStyle name="Normal 3 3 2 5 2 2 2 2" xfId="25201"/>
    <cellStyle name="Normal 3 3 2 5 2 3" xfId="25202"/>
    <cellStyle name="Normal 3 3 2 5 2 3 2" xfId="25203"/>
    <cellStyle name="Normal 3 3 2 5 3" xfId="25204"/>
    <cellStyle name="Normal 3 3 2 5 3 2" xfId="25205"/>
    <cellStyle name="Normal 3 3 2 5 3 2 2" xfId="25206"/>
    <cellStyle name="Normal 3 3 2 5 4" xfId="25207"/>
    <cellStyle name="Normal 3 3 2 5 4 2" xfId="25208"/>
    <cellStyle name="Normal 3 3 2 5 5" xfId="25209"/>
    <cellStyle name="Normal 3 3 2 6" xfId="25210"/>
    <cellStyle name="Normal 3 3 2 6 2" xfId="25211"/>
    <cellStyle name="Normal 3 3 2 6 2 2" xfId="25212"/>
    <cellStyle name="Normal 3 3 2 6 2 2 2" xfId="25213"/>
    <cellStyle name="Normal 3 3 2 6 2 2 2 2" xfId="25214"/>
    <cellStyle name="Normal 3 3 2 6 2 3" xfId="25215"/>
    <cellStyle name="Normal 3 3 2 6 2 3 2" xfId="25216"/>
    <cellStyle name="Normal 3 3 2 6 3" xfId="25217"/>
    <cellStyle name="Normal 3 3 2 6 3 2" xfId="25218"/>
    <cellStyle name="Normal 3 3 2 6 3 2 2" xfId="25219"/>
    <cellStyle name="Normal 3 3 2 6 4" xfId="25220"/>
    <cellStyle name="Normal 3 3 2 6 4 2" xfId="25221"/>
    <cellStyle name="Normal 3 3 2 6 5" xfId="25222"/>
    <cellStyle name="Normal 3 3 2 7" xfId="25223"/>
    <cellStyle name="Normal 3 3 2 7 2" xfId="25224"/>
    <cellStyle name="Normal 3 3 2 7 2 2" xfId="25225"/>
    <cellStyle name="Normal 3 3 2 7 2 2 2" xfId="25226"/>
    <cellStyle name="Normal 3 3 2 7 3" xfId="25227"/>
    <cellStyle name="Normal 3 3 2 7 3 2" xfId="25228"/>
    <cellStyle name="Normal 3 3 2 8" xfId="25229"/>
    <cellStyle name="Normal 3 3 2 8 2" xfId="25230"/>
    <cellStyle name="Normal 3 3 2 8 2 2" xfId="25231"/>
    <cellStyle name="Normal 3 3 2 9" xfId="25232"/>
    <cellStyle name="Normal 3 3 2 9 2" xfId="25233"/>
    <cellStyle name="Normal 3 3 3" xfId="5551"/>
    <cellStyle name="Normal 3 3 3 2" xfId="25234"/>
    <cellStyle name="Normal 3 3 3 2 2" xfId="25235"/>
    <cellStyle name="Normal 3 3 3 2 2 2" xfId="25236"/>
    <cellStyle name="Normal 3 3 3 2 2 2 2" xfId="25237"/>
    <cellStyle name="Normal 3 3 3 2 2 2 2 2" xfId="25238"/>
    <cellStyle name="Normal 3 3 3 2 2 2 2 2 2" xfId="25239"/>
    <cellStyle name="Normal 3 3 3 2 2 2 2 2 2 2" xfId="25240"/>
    <cellStyle name="Normal 3 3 3 2 2 2 2 3" xfId="25241"/>
    <cellStyle name="Normal 3 3 3 2 2 2 2 3 2" xfId="25242"/>
    <cellStyle name="Normal 3 3 3 2 2 2 3" xfId="25243"/>
    <cellStyle name="Normal 3 3 3 2 2 2 3 2" xfId="25244"/>
    <cellStyle name="Normal 3 3 3 2 2 2 3 2 2" xfId="25245"/>
    <cellStyle name="Normal 3 3 3 2 2 2 4" xfId="25246"/>
    <cellStyle name="Normal 3 3 3 2 2 2 4 2" xfId="25247"/>
    <cellStyle name="Normal 3 3 3 2 2 3" xfId="25248"/>
    <cellStyle name="Normal 3 3 3 2 2 3 2" xfId="25249"/>
    <cellStyle name="Normal 3 3 3 2 2 3 2 2" xfId="25250"/>
    <cellStyle name="Normal 3 3 3 2 2 3 2 2 2" xfId="25251"/>
    <cellStyle name="Normal 3 3 3 2 2 3 2 2 2 2" xfId="25252"/>
    <cellStyle name="Normal 3 3 3 2 2 3 2 3" xfId="25253"/>
    <cellStyle name="Normal 3 3 3 2 2 3 2 3 2" xfId="25254"/>
    <cellStyle name="Normal 3 3 3 2 2 3 3" xfId="25255"/>
    <cellStyle name="Normal 3 3 3 2 2 3 3 2" xfId="25256"/>
    <cellStyle name="Normal 3 3 3 2 2 3 3 2 2" xfId="25257"/>
    <cellStyle name="Normal 3 3 3 2 2 3 4" xfId="25258"/>
    <cellStyle name="Normal 3 3 3 2 2 3 4 2" xfId="25259"/>
    <cellStyle name="Normal 3 3 3 2 2 4" xfId="25260"/>
    <cellStyle name="Normal 3 3 3 2 2 4 2" xfId="25261"/>
    <cellStyle name="Normal 3 3 3 2 2 4 2 2" xfId="25262"/>
    <cellStyle name="Normal 3 3 3 2 2 4 2 2 2" xfId="25263"/>
    <cellStyle name="Normal 3 3 3 2 2 4 3" xfId="25264"/>
    <cellStyle name="Normal 3 3 3 2 2 4 3 2" xfId="25265"/>
    <cellStyle name="Normal 3 3 3 2 2 5" xfId="25266"/>
    <cellStyle name="Normal 3 3 3 2 2 5 2" xfId="25267"/>
    <cellStyle name="Normal 3 3 3 2 2 5 2 2" xfId="25268"/>
    <cellStyle name="Normal 3 3 3 2 2 6" xfId="25269"/>
    <cellStyle name="Normal 3 3 3 2 2 6 2" xfId="25270"/>
    <cellStyle name="Normal 3 3 3 2 2 7" xfId="25271"/>
    <cellStyle name="Normal 3 3 3 2 3" xfId="25272"/>
    <cellStyle name="Normal 3 3 3 2 3 2" xfId="25273"/>
    <cellStyle name="Normal 3 3 3 2 3 2 2" xfId="25274"/>
    <cellStyle name="Normal 3 3 3 2 3 2 2 2" xfId="25275"/>
    <cellStyle name="Normal 3 3 3 2 3 2 2 2 2" xfId="25276"/>
    <cellStyle name="Normal 3 3 3 2 3 2 3" xfId="25277"/>
    <cellStyle name="Normal 3 3 3 2 3 2 3 2" xfId="25278"/>
    <cellStyle name="Normal 3 3 3 2 3 3" xfId="25279"/>
    <cellStyle name="Normal 3 3 3 2 3 3 2" xfId="25280"/>
    <cellStyle name="Normal 3 3 3 2 3 3 2 2" xfId="25281"/>
    <cellStyle name="Normal 3 3 3 2 3 4" xfId="25282"/>
    <cellStyle name="Normal 3 3 3 2 3 4 2" xfId="25283"/>
    <cellStyle name="Normal 3 3 3 2 3 5" xfId="25284"/>
    <cellStyle name="Normal 3 3 3 2 4" xfId="25285"/>
    <cellStyle name="Normal 3 3 3 2 4 2" xfId="25286"/>
    <cellStyle name="Normal 3 3 3 2 4 2 2" xfId="25287"/>
    <cellStyle name="Normal 3 3 3 2 4 2 2 2" xfId="25288"/>
    <cellStyle name="Normal 3 3 3 2 4 2 2 2 2" xfId="25289"/>
    <cellStyle name="Normal 3 3 3 2 4 2 3" xfId="25290"/>
    <cellStyle name="Normal 3 3 3 2 4 2 3 2" xfId="25291"/>
    <cellStyle name="Normal 3 3 3 2 4 3" xfId="25292"/>
    <cellStyle name="Normal 3 3 3 2 4 3 2" xfId="25293"/>
    <cellStyle name="Normal 3 3 3 2 4 3 2 2" xfId="25294"/>
    <cellStyle name="Normal 3 3 3 2 4 4" xfId="25295"/>
    <cellStyle name="Normal 3 3 3 2 4 4 2" xfId="25296"/>
    <cellStyle name="Normal 3 3 3 2 4 5" xfId="25297"/>
    <cellStyle name="Normal 3 3 3 2 5" xfId="25298"/>
    <cellStyle name="Normal 3 3 3 2 5 2" xfId="25299"/>
    <cellStyle name="Normal 3 3 3 2 5 2 2" xfId="25300"/>
    <cellStyle name="Normal 3 3 3 2 5 2 2 2" xfId="25301"/>
    <cellStyle name="Normal 3 3 3 2 5 3" xfId="25302"/>
    <cellStyle name="Normal 3 3 3 2 5 3 2" xfId="25303"/>
    <cellStyle name="Normal 3 3 3 2 6" xfId="25304"/>
    <cellStyle name="Normal 3 3 3 2 6 2" xfId="25305"/>
    <cellStyle name="Normal 3 3 3 2 6 2 2" xfId="25306"/>
    <cellStyle name="Normal 3 3 3 2 7" xfId="25307"/>
    <cellStyle name="Normal 3 3 3 2 7 2" xfId="25308"/>
    <cellStyle name="Normal 3 3 3 2 8" xfId="25309"/>
    <cellStyle name="Normal 3 3 3 3" xfId="25310"/>
    <cellStyle name="Normal 3 3 3 3 2" xfId="25311"/>
    <cellStyle name="Normal 3 3 3 3 2 2" xfId="25312"/>
    <cellStyle name="Normal 3 3 3 3 2 2 2" xfId="25313"/>
    <cellStyle name="Normal 3 3 3 3 2 2 2 2" xfId="25314"/>
    <cellStyle name="Normal 3 3 3 3 2 2 2 2 2" xfId="25315"/>
    <cellStyle name="Normal 3 3 3 3 2 2 3" xfId="25316"/>
    <cellStyle name="Normal 3 3 3 3 2 2 3 2" xfId="25317"/>
    <cellStyle name="Normal 3 3 3 3 2 3" xfId="25318"/>
    <cellStyle name="Normal 3 3 3 3 2 3 2" xfId="25319"/>
    <cellStyle name="Normal 3 3 3 3 2 3 2 2" xfId="25320"/>
    <cellStyle name="Normal 3 3 3 3 2 4" xfId="25321"/>
    <cellStyle name="Normal 3 3 3 3 2 4 2" xfId="25322"/>
    <cellStyle name="Normal 3 3 3 3 3" xfId="25323"/>
    <cellStyle name="Normal 3 3 3 3 3 2" xfId="25324"/>
    <cellStyle name="Normal 3 3 3 3 3 2 2" xfId="25325"/>
    <cellStyle name="Normal 3 3 3 3 3 2 2 2" xfId="25326"/>
    <cellStyle name="Normal 3 3 3 3 3 2 2 2 2" xfId="25327"/>
    <cellStyle name="Normal 3 3 3 3 3 2 3" xfId="25328"/>
    <cellStyle name="Normal 3 3 3 3 3 2 3 2" xfId="25329"/>
    <cellStyle name="Normal 3 3 3 3 3 3" xfId="25330"/>
    <cellStyle name="Normal 3 3 3 3 3 3 2" xfId="25331"/>
    <cellStyle name="Normal 3 3 3 3 3 3 2 2" xfId="25332"/>
    <cellStyle name="Normal 3 3 3 3 3 4" xfId="25333"/>
    <cellStyle name="Normal 3 3 3 3 3 4 2" xfId="25334"/>
    <cellStyle name="Normal 3 3 3 3 4" xfId="25335"/>
    <cellStyle name="Normal 3 3 3 3 4 2" xfId="25336"/>
    <cellStyle name="Normal 3 3 3 3 4 2 2" xfId="25337"/>
    <cellStyle name="Normal 3 3 3 3 4 2 2 2" xfId="25338"/>
    <cellStyle name="Normal 3 3 3 3 4 3" xfId="25339"/>
    <cellStyle name="Normal 3 3 3 3 4 3 2" xfId="25340"/>
    <cellStyle name="Normal 3 3 3 3 5" xfId="25341"/>
    <cellStyle name="Normal 3 3 3 3 5 2" xfId="25342"/>
    <cellStyle name="Normal 3 3 3 3 5 2 2" xfId="25343"/>
    <cellStyle name="Normal 3 3 3 3 6" xfId="25344"/>
    <cellStyle name="Normal 3 3 3 3 6 2" xfId="25345"/>
    <cellStyle name="Normal 3 3 3 3 7" xfId="25346"/>
    <cellStyle name="Normal 3 3 3 4" xfId="25347"/>
    <cellStyle name="Normal 3 3 3 4 2" xfId="25348"/>
    <cellStyle name="Normal 3 3 3 4 2 2" xfId="25349"/>
    <cellStyle name="Normal 3 3 3 4 2 2 2" xfId="25350"/>
    <cellStyle name="Normal 3 3 3 4 2 2 2 2" xfId="25351"/>
    <cellStyle name="Normal 3 3 3 4 2 3" xfId="25352"/>
    <cellStyle name="Normal 3 3 3 4 2 3 2" xfId="25353"/>
    <cellStyle name="Normal 3 3 3 4 3" xfId="25354"/>
    <cellStyle name="Normal 3 3 3 4 3 2" xfId="25355"/>
    <cellStyle name="Normal 3 3 3 4 3 2 2" xfId="25356"/>
    <cellStyle name="Normal 3 3 3 4 4" xfId="25357"/>
    <cellStyle name="Normal 3 3 3 4 4 2" xfId="25358"/>
    <cellStyle name="Normal 3 3 3 4 5" xfId="25359"/>
    <cellStyle name="Normal 3 3 3 5" xfId="25360"/>
    <cellStyle name="Normal 3 3 3 5 2" xfId="25361"/>
    <cellStyle name="Normal 3 3 3 5 2 2" xfId="25362"/>
    <cellStyle name="Normal 3 3 3 5 2 2 2" xfId="25363"/>
    <cellStyle name="Normal 3 3 3 5 2 2 2 2" xfId="25364"/>
    <cellStyle name="Normal 3 3 3 5 2 3" xfId="25365"/>
    <cellStyle name="Normal 3 3 3 5 2 3 2" xfId="25366"/>
    <cellStyle name="Normal 3 3 3 5 3" xfId="25367"/>
    <cellStyle name="Normal 3 3 3 5 3 2" xfId="25368"/>
    <cellStyle name="Normal 3 3 3 5 3 2 2" xfId="25369"/>
    <cellStyle name="Normal 3 3 3 5 4" xfId="25370"/>
    <cellStyle name="Normal 3 3 3 5 4 2" xfId="25371"/>
    <cellStyle name="Normal 3 3 3 5 5" xfId="25372"/>
    <cellStyle name="Normal 3 3 3 6" xfId="25373"/>
    <cellStyle name="Normal 3 3 3 6 2" xfId="25374"/>
    <cellStyle name="Normal 3 3 3 6 2 2" xfId="25375"/>
    <cellStyle name="Normal 3 3 3 6 2 2 2" xfId="25376"/>
    <cellStyle name="Normal 3 3 3 6 3" xfId="25377"/>
    <cellStyle name="Normal 3 3 3 6 3 2" xfId="25378"/>
    <cellStyle name="Normal 3 3 3 6 4" xfId="25379"/>
    <cellStyle name="Normal 3 3 3 7" xfId="25380"/>
    <cellStyle name="Normal 3 3 3 7 2" xfId="25381"/>
    <cellStyle name="Normal 3 3 3 7 2 2" xfId="25382"/>
    <cellStyle name="Normal 3 3 3 8" xfId="25383"/>
    <cellStyle name="Normal 3 3 3 8 2" xfId="25384"/>
    <cellStyle name="Normal 3 3 3 9" xfId="25385"/>
    <cellStyle name="Normal 3 3 4" xfId="5552"/>
    <cellStyle name="Normal 3 3 4 2" xfId="25386"/>
    <cellStyle name="Normal 3 3 4 2 2" xfId="25387"/>
    <cellStyle name="Normal 3 3 4 2 2 2" xfId="25388"/>
    <cellStyle name="Normal 3 3 4 2 2 2 2" xfId="25389"/>
    <cellStyle name="Normal 3 3 4 2 2 2 2 2" xfId="25390"/>
    <cellStyle name="Normal 3 3 4 2 2 2 2 2 2" xfId="25391"/>
    <cellStyle name="Normal 3 3 4 2 2 2 3" xfId="25392"/>
    <cellStyle name="Normal 3 3 4 2 2 2 3 2" xfId="25393"/>
    <cellStyle name="Normal 3 3 4 2 2 3" xfId="25394"/>
    <cellStyle name="Normal 3 3 4 2 2 3 2" xfId="25395"/>
    <cellStyle name="Normal 3 3 4 2 2 3 2 2" xfId="25396"/>
    <cellStyle name="Normal 3 3 4 2 2 4" xfId="25397"/>
    <cellStyle name="Normal 3 3 4 2 2 4 2" xfId="25398"/>
    <cellStyle name="Normal 3 3 4 2 2 5" xfId="25399"/>
    <cellStyle name="Normal 3 3 4 2 3" xfId="25400"/>
    <cellStyle name="Normal 3 3 4 2 3 2" xfId="25401"/>
    <cellStyle name="Normal 3 3 4 2 3 2 2" xfId="25402"/>
    <cellStyle name="Normal 3 3 4 2 3 2 2 2" xfId="25403"/>
    <cellStyle name="Normal 3 3 4 2 3 2 2 2 2" xfId="25404"/>
    <cellStyle name="Normal 3 3 4 2 3 2 3" xfId="25405"/>
    <cellStyle name="Normal 3 3 4 2 3 2 3 2" xfId="25406"/>
    <cellStyle name="Normal 3 3 4 2 3 3" xfId="25407"/>
    <cellStyle name="Normal 3 3 4 2 3 3 2" xfId="25408"/>
    <cellStyle name="Normal 3 3 4 2 3 3 2 2" xfId="25409"/>
    <cellStyle name="Normal 3 3 4 2 3 4" xfId="25410"/>
    <cellStyle name="Normal 3 3 4 2 3 4 2" xfId="25411"/>
    <cellStyle name="Normal 3 3 4 2 4" xfId="25412"/>
    <cellStyle name="Normal 3 3 4 2 4 2" xfId="25413"/>
    <cellStyle name="Normal 3 3 4 2 4 2 2" xfId="25414"/>
    <cellStyle name="Normal 3 3 4 2 4 2 2 2" xfId="25415"/>
    <cellStyle name="Normal 3 3 4 2 4 3" xfId="25416"/>
    <cellStyle name="Normal 3 3 4 2 4 3 2" xfId="25417"/>
    <cellStyle name="Normal 3 3 4 2 5" xfId="25418"/>
    <cellStyle name="Normal 3 3 4 2 5 2" xfId="25419"/>
    <cellStyle name="Normal 3 3 4 2 5 2 2" xfId="25420"/>
    <cellStyle name="Normal 3 3 4 2 6" xfId="25421"/>
    <cellStyle name="Normal 3 3 4 2 6 2" xfId="25422"/>
    <cellStyle name="Normal 3 3 4 2 7" xfId="25423"/>
    <cellStyle name="Normal 3 3 4 3" xfId="25424"/>
    <cellStyle name="Normal 3 3 4 3 2" xfId="25425"/>
    <cellStyle name="Normal 3 3 4 3 2 2" xfId="25426"/>
    <cellStyle name="Normal 3 3 4 3 2 2 2" xfId="25427"/>
    <cellStyle name="Normal 3 3 4 3 2 2 2 2" xfId="25428"/>
    <cellStyle name="Normal 3 3 4 3 2 3" xfId="25429"/>
    <cellStyle name="Normal 3 3 4 3 2 3 2" xfId="25430"/>
    <cellStyle name="Normal 3 3 4 3 3" xfId="25431"/>
    <cellStyle name="Normal 3 3 4 3 3 2" xfId="25432"/>
    <cellStyle name="Normal 3 3 4 3 3 2 2" xfId="25433"/>
    <cellStyle name="Normal 3 3 4 3 4" xfId="25434"/>
    <cellStyle name="Normal 3 3 4 3 4 2" xfId="25435"/>
    <cellStyle name="Normal 3 3 4 3 5" xfId="25436"/>
    <cellStyle name="Normal 3 3 4 4" xfId="25437"/>
    <cellStyle name="Normal 3 3 4 4 2" xfId="25438"/>
    <cellStyle name="Normal 3 3 4 4 2 2" xfId="25439"/>
    <cellStyle name="Normal 3 3 4 4 2 2 2" xfId="25440"/>
    <cellStyle name="Normal 3 3 4 4 2 2 2 2" xfId="25441"/>
    <cellStyle name="Normal 3 3 4 4 2 3" xfId="25442"/>
    <cellStyle name="Normal 3 3 4 4 2 3 2" xfId="25443"/>
    <cellStyle name="Normal 3 3 4 4 3" xfId="25444"/>
    <cellStyle name="Normal 3 3 4 4 3 2" xfId="25445"/>
    <cellStyle name="Normal 3 3 4 4 3 2 2" xfId="25446"/>
    <cellStyle name="Normal 3 3 4 4 4" xfId="25447"/>
    <cellStyle name="Normal 3 3 4 4 4 2" xfId="25448"/>
    <cellStyle name="Normal 3 3 4 4 5" xfId="25449"/>
    <cellStyle name="Normal 3 3 4 5" xfId="25450"/>
    <cellStyle name="Normal 3 3 4 5 2" xfId="25451"/>
    <cellStyle name="Normal 3 3 4 5 2 2" xfId="25452"/>
    <cellStyle name="Normal 3 3 4 5 2 2 2" xfId="25453"/>
    <cellStyle name="Normal 3 3 4 5 3" xfId="25454"/>
    <cellStyle name="Normal 3 3 4 5 3 2" xfId="25455"/>
    <cellStyle name="Normal 3 3 4 5 4" xfId="25456"/>
    <cellStyle name="Normal 3 3 4 6" xfId="25457"/>
    <cellStyle name="Normal 3 3 4 6 2" xfId="25458"/>
    <cellStyle name="Normal 3 3 4 6 2 2" xfId="25459"/>
    <cellStyle name="Normal 3 3 4 7" xfId="25460"/>
    <cellStyle name="Normal 3 3 4 7 2" xfId="25461"/>
    <cellStyle name="Normal 3 3 4 8" xfId="25462"/>
    <cellStyle name="Normal 3 3 5" xfId="5553"/>
    <cellStyle name="Normal 3 3 5 2" xfId="25463"/>
    <cellStyle name="Normal 3 3 5 2 2" xfId="25464"/>
    <cellStyle name="Normal 3 3 5 2 2 2" xfId="25465"/>
    <cellStyle name="Normal 3 3 5 2 2 2 2" xfId="25466"/>
    <cellStyle name="Normal 3 3 5 2 2 2 2 2" xfId="25467"/>
    <cellStyle name="Normal 3 3 5 2 2 3" xfId="25468"/>
    <cellStyle name="Normal 3 3 5 2 2 3 2" xfId="25469"/>
    <cellStyle name="Normal 3 3 5 2 3" xfId="25470"/>
    <cellStyle name="Normal 3 3 5 2 3 2" xfId="25471"/>
    <cellStyle name="Normal 3 3 5 2 3 2 2" xfId="25472"/>
    <cellStyle name="Normal 3 3 5 2 4" xfId="25473"/>
    <cellStyle name="Normal 3 3 5 2 4 2" xfId="25474"/>
    <cellStyle name="Normal 3 3 5 2 5" xfId="25475"/>
    <cellStyle name="Normal 3 3 5 3" xfId="25476"/>
    <cellStyle name="Normal 3 3 5 3 2" xfId="25477"/>
    <cellStyle name="Normal 3 3 5 3 2 2" xfId="25478"/>
    <cellStyle name="Normal 3 3 5 3 2 2 2" xfId="25479"/>
    <cellStyle name="Normal 3 3 5 3 2 2 2 2" xfId="25480"/>
    <cellStyle name="Normal 3 3 5 3 2 3" xfId="25481"/>
    <cellStyle name="Normal 3 3 5 3 2 3 2" xfId="25482"/>
    <cellStyle name="Normal 3 3 5 3 3" xfId="25483"/>
    <cellStyle name="Normal 3 3 5 3 3 2" xfId="25484"/>
    <cellStyle name="Normal 3 3 5 3 3 2 2" xfId="25485"/>
    <cellStyle name="Normal 3 3 5 3 4" xfId="25486"/>
    <cellStyle name="Normal 3 3 5 3 4 2" xfId="25487"/>
    <cellStyle name="Normal 3 3 5 4" xfId="25488"/>
    <cellStyle name="Normal 3 3 5 4 2" xfId="25489"/>
    <cellStyle name="Normal 3 3 5 4 2 2" xfId="25490"/>
    <cellStyle name="Normal 3 3 5 4 2 2 2" xfId="25491"/>
    <cellStyle name="Normal 3 3 5 4 3" xfId="25492"/>
    <cellStyle name="Normal 3 3 5 4 3 2" xfId="25493"/>
    <cellStyle name="Normal 3 3 5 5" xfId="25494"/>
    <cellStyle name="Normal 3 3 5 5 2" xfId="25495"/>
    <cellStyle name="Normal 3 3 5 5 2 2" xfId="25496"/>
    <cellStyle name="Normal 3 3 5 6" xfId="25497"/>
    <cellStyle name="Normal 3 3 5 6 2" xfId="25498"/>
    <cellStyle name="Normal 3 3 5 7" xfId="25499"/>
    <cellStyle name="Normal 3 3 6" xfId="25500"/>
    <cellStyle name="Normal 3 3 6 2" xfId="25501"/>
    <cellStyle name="Normal 3 3 6 2 2" xfId="25502"/>
    <cellStyle name="Normal 3 3 6 2 2 2" xfId="25503"/>
    <cellStyle name="Normal 3 3 6 2 2 2 2" xfId="25504"/>
    <cellStyle name="Normal 3 3 6 2 3" xfId="25505"/>
    <cellStyle name="Normal 3 3 6 2 3 2" xfId="25506"/>
    <cellStyle name="Normal 3 3 6 3" xfId="25507"/>
    <cellStyle name="Normal 3 3 6 3 2" xfId="25508"/>
    <cellStyle name="Normal 3 3 6 3 2 2" xfId="25509"/>
    <cellStyle name="Normal 3 3 6 4" xfId="25510"/>
    <cellStyle name="Normal 3 3 6 4 2" xfId="25511"/>
    <cellStyle name="Normal 3 3 6 5" xfId="25512"/>
    <cellStyle name="Normal 3 3 7" xfId="25513"/>
    <cellStyle name="Normal 3 3 7 2" xfId="25514"/>
    <cellStyle name="Normal 3 3 7 2 2" xfId="25515"/>
    <cellStyle name="Normal 3 3 7 2 2 2" xfId="25516"/>
    <cellStyle name="Normal 3 3 7 2 2 2 2" xfId="25517"/>
    <cellStyle name="Normal 3 3 7 2 3" xfId="25518"/>
    <cellStyle name="Normal 3 3 7 2 3 2" xfId="25519"/>
    <cellStyle name="Normal 3 3 7 3" xfId="25520"/>
    <cellStyle name="Normal 3 3 7 3 2" xfId="25521"/>
    <cellStyle name="Normal 3 3 7 3 2 2" xfId="25522"/>
    <cellStyle name="Normal 3 3 7 4" xfId="25523"/>
    <cellStyle name="Normal 3 3 7 4 2" xfId="25524"/>
    <cellStyle name="Normal 3 3 7 5" xfId="25525"/>
    <cellStyle name="Normal 3 3 8" xfId="25526"/>
    <cellStyle name="Normal 3 3 8 2" xfId="25527"/>
    <cellStyle name="Normal 3 3 8 2 2" xfId="25528"/>
    <cellStyle name="Normal 3 3 8 2 2 2" xfId="25529"/>
    <cellStyle name="Normal 3 3 8 3" xfId="25530"/>
    <cellStyle name="Normal 3 3 8 3 2" xfId="25531"/>
    <cellStyle name="Normal 3 3 8 4" xfId="25532"/>
    <cellStyle name="Normal 3 3 9" xfId="25533"/>
    <cellStyle name="Normal 3 3 9 2" xfId="25534"/>
    <cellStyle name="Normal 3 3 9 2 2" xfId="25535"/>
    <cellStyle name="Normal 3 3 9 3" xfId="25536"/>
    <cellStyle name="Normal 3 4" xfId="5554"/>
    <cellStyle name="Normal 3 4 10" xfId="25537"/>
    <cellStyle name="Normal 3 4 2" xfId="25538"/>
    <cellStyle name="Normal 3 4 2 2" xfId="25539"/>
    <cellStyle name="Normal 3 4 2 2 2" xfId="25540"/>
    <cellStyle name="Normal 3 4 2 2 2 2" xfId="25541"/>
    <cellStyle name="Normal 3 4 2 2 2 2 2" xfId="25542"/>
    <cellStyle name="Normal 3 4 2 2 2 2 2 2" xfId="25543"/>
    <cellStyle name="Normal 3 4 2 2 2 2 2 2 2" xfId="25544"/>
    <cellStyle name="Normal 3 4 2 2 2 2 2 2 2 2" xfId="25545"/>
    <cellStyle name="Normal 3 4 2 2 2 2 2 3" xfId="25546"/>
    <cellStyle name="Normal 3 4 2 2 2 2 2 3 2" xfId="25547"/>
    <cellStyle name="Normal 3 4 2 2 2 2 3" xfId="25548"/>
    <cellStyle name="Normal 3 4 2 2 2 2 3 2" xfId="25549"/>
    <cellStyle name="Normal 3 4 2 2 2 2 3 2 2" xfId="25550"/>
    <cellStyle name="Normal 3 4 2 2 2 2 4" xfId="25551"/>
    <cellStyle name="Normal 3 4 2 2 2 2 4 2" xfId="25552"/>
    <cellStyle name="Normal 3 4 2 2 2 2 5" xfId="25553"/>
    <cellStyle name="Normal 3 4 2 2 2 3" xfId="25554"/>
    <cellStyle name="Normal 3 4 2 2 2 3 2" xfId="25555"/>
    <cellStyle name="Normal 3 4 2 2 2 3 2 2" xfId="25556"/>
    <cellStyle name="Normal 3 4 2 2 2 3 2 2 2" xfId="25557"/>
    <cellStyle name="Normal 3 4 2 2 2 3 2 2 2 2" xfId="25558"/>
    <cellStyle name="Normal 3 4 2 2 2 3 2 3" xfId="25559"/>
    <cellStyle name="Normal 3 4 2 2 2 3 2 3 2" xfId="25560"/>
    <cellStyle name="Normal 3 4 2 2 2 3 3" xfId="25561"/>
    <cellStyle name="Normal 3 4 2 2 2 3 3 2" xfId="25562"/>
    <cellStyle name="Normal 3 4 2 2 2 3 3 2 2" xfId="25563"/>
    <cellStyle name="Normal 3 4 2 2 2 3 4" xfId="25564"/>
    <cellStyle name="Normal 3 4 2 2 2 3 4 2" xfId="25565"/>
    <cellStyle name="Normal 3 4 2 2 2 4" xfId="25566"/>
    <cellStyle name="Normal 3 4 2 2 2 4 2" xfId="25567"/>
    <cellStyle name="Normal 3 4 2 2 2 4 2 2" xfId="25568"/>
    <cellStyle name="Normal 3 4 2 2 2 4 2 2 2" xfId="25569"/>
    <cellStyle name="Normal 3 4 2 2 2 4 3" xfId="25570"/>
    <cellStyle name="Normal 3 4 2 2 2 4 3 2" xfId="25571"/>
    <cellStyle name="Normal 3 4 2 2 2 5" xfId="25572"/>
    <cellStyle name="Normal 3 4 2 2 2 5 2" xfId="25573"/>
    <cellStyle name="Normal 3 4 2 2 2 5 2 2" xfId="25574"/>
    <cellStyle name="Normal 3 4 2 2 2 6" xfId="25575"/>
    <cellStyle name="Normal 3 4 2 2 2 6 2" xfId="25576"/>
    <cellStyle name="Normal 3 4 2 2 2 7" xfId="25577"/>
    <cellStyle name="Normal 3 4 2 2 3" xfId="25578"/>
    <cellStyle name="Normal 3 4 2 2 3 2" xfId="25579"/>
    <cellStyle name="Normal 3 4 2 2 3 2 2" xfId="25580"/>
    <cellStyle name="Normal 3 4 2 2 3 2 2 2" xfId="25581"/>
    <cellStyle name="Normal 3 4 2 2 3 2 2 2 2" xfId="25582"/>
    <cellStyle name="Normal 3 4 2 2 3 2 3" xfId="25583"/>
    <cellStyle name="Normal 3 4 2 2 3 2 3 2" xfId="25584"/>
    <cellStyle name="Normal 3 4 2 2 3 3" xfId="25585"/>
    <cellStyle name="Normal 3 4 2 2 3 3 2" xfId="25586"/>
    <cellStyle name="Normal 3 4 2 2 3 3 2 2" xfId="25587"/>
    <cellStyle name="Normal 3 4 2 2 3 4" xfId="25588"/>
    <cellStyle name="Normal 3 4 2 2 3 4 2" xfId="25589"/>
    <cellStyle name="Normal 3 4 2 2 4" xfId="25590"/>
    <cellStyle name="Normal 3 4 2 2 4 2" xfId="25591"/>
    <cellStyle name="Normal 3 4 2 2 4 2 2" xfId="25592"/>
    <cellStyle name="Normal 3 4 2 2 4 2 2 2" xfId="25593"/>
    <cellStyle name="Normal 3 4 2 2 4 2 2 2 2" xfId="25594"/>
    <cellStyle name="Normal 3 4 2 2 4 2 3" xfId="25595"/>
    <cellStyle name="Normal 3 4 2 2 4 2 3 2" xfId="25596"/>
    <cellStyle name="Normal 3 4 2 2 4 3" xfId="25597"/>
    <cellStyle name="Normal 3 4 2 2 4 3 2" xfId="25598"/>
    <cellStyle name="Normal 3 4 2 2 4 3 2 2" xfId="25599"/>
    <cellStyle name="Normal 3 4 2 2 4 4" xfId="25600"/>
    <cellStyle name="Normal 3 4 2 2 4 4 2" xfId="25601"/>
    <cellStyle name="Normal 3 4 2 2 5" xfId="25602"/>
    <cellStyle name="Normal 3 4 2 2 5 2" xfId="25603"/>
    <cellStyle name="Normal 3 4 2 2 5 2 2" xfId="25604"/>
    <cellStyle name="Normal 3 4 2 2 5 2 2 2" xfId="25605"/>
    <cellStyle name="Normal 3 4 2 2 5 3" xfId="25606"/>
    <cellStyle name="Normal 3 4 2 2 5 3 2" xfId="25607"/>
    <cellStyle name="Normal 3 4 2 2 6" xfId="25608"/>
    <cellStyle name="Normal 3 4 2 2 6 2" xfId="25609"/>
    <cellStyle name="Normal 3 4 2 2 6 2 2" xfId="25610"/>
    <cellStyle name="Normal 3 4 2 2 7" xfId="25611"/>
    <cellStyle name="Normal 3 4 2 2 7 2" xfId="25612"/>
    <cellStyle name="Normal 3 4 2 2 8" xfId="25613"/>
    <cellStyle name="Normal 3 4 2 3" xfId="25614"/>
    <cellStyle name="Normal 3 4 2 3 2" xfId="25615"/>
    <cellStyle name="Normal 3 4 2 3 2 2" xfId="25616"/>
    <cellStyle name="Normal 3 4 2 3 2 2 2" xfId="25617"/>
    <cellStyle name="Normal 3 4 2 3 2 2 2 2" xfId="25618"/>
    <cellStyle name="Normal 3 4 2 3 2 2 2 2 2" xfId="25619"/>
    <cellStyle name="Normal 3 4 2 3 2 2 3" xfId="25620"/>
    <cellStyle name="Normal 3 4 2 3 2 2 3 2" xfId="25621"/>
    <cellStyle name="Normal 3 4 2 3 2 2 4" xfId="25622"/>
    <cellStyle name="Normal 3 4 2 3 2 3" xfId="25623"/>
    <cellStyle name="Normal 3 4 2 3 2 3 2" xfId="25624"/>
    <cellStyle name="Normal 3 4 2 3 2 3 2 2" xfId="25625"/>
    <cellStyle name="Normal 3 4 2 3 2 4" xfId="25626"/>
    <cellStyle name="Normal 3 4 2 3 2 4 2" xfId="25627"/>
    <cellStyle name="Normal 3 4 2 3 2 5" xfId="25628"/>
    <cellStyle name="Normal 3 4 2 3 3" xfId="25629"/>
    <cellStyle name="Normal 3 4 2 3 3 2" xfId="25630"/>
    <cellStyle name="Normal 3 4 2 3 3 2 2" xfId="25631"/>
    <cellStyle name="Normal 3 4 2 3 3 2 2 2" xfId="25632"/>
    <cellStyle name="Normal 3 4 2 3 3 2 2 2 2" xfId="25633"/>
    <cellStyle name="Normal 3 4 2 3 3 2 3" xfId="25634"/>
    <cellStyle name="Normal 3 4 2 3 3 2 3 2" xfId="25635"/>
    <cellStyle name="Normal 3 4 2 3 3 3" xfId="25636"/>
    <cellStyle name="Normal 3 4 2 3 3 3 2" xfId="25637"/>
    <cellStyle name="Normal 3 4 2 3 3 3 2 2" xfId="25638"/>
    <cellStyle name="Normal 3 4 2 3 3 4" xfId="25639"/>
    <cellStyle name="Normal 3 4 2 3 3 4 2" xfId="25640"/>
    <cellStyle name="Normal 3 4 2 3 4" xfId="25641"/>
    <cellStyle name="Normal 3 4 2 3 4 2" xfId="25642"/>
    <cellStyle name="Normal 3 4 2 3 4 2 2" xfId="25643"/>
    <cellStyle name="Normal 3 4 2 3 4 2 2 2" xfId="25644"/>
    <cellStyle name="Normal 3 4 2 3 4 3" xfId="25645"/>
    <cellStyle name="Normal 3 4 2 3 4 3 2" xfId="25646"/>
    <cellStyle name="Normal 3 4 2 3 5" xfId="25647"/>
    <cellStyle name="Normal 3 4 2 3 5 2" xfId="25648"/>
    <cellStyle name="Normal 3 4 2 3 5 2 2" xfId="25649"/>
    <cellStyle name="Normal 3 4 2 3 6" xfId="25650"/>
    <cellStyle name="Normal 3 4 2 3 6 2" xfId="25651"/>
    <cellStyle name="Normal 3 4 2 3 7" xfId="25652"/>
    <cellStyle name="Normal 3 4 2 4" xfId="25653"/>
    <cellStyle name="Normal 3 4 2 4 2" xfId="25654"/>
    <cellStyle name="Normal 3 4 2 4 2 2" xfId="25655"/>
    <cellStyle name="Normal 3 4 2 4 2 2 2" xfId="25656"/>
    <cellStyle name="Normal 3 4 2 4 2 2 2 2" xfId="25657"/>
    <cellStyle name="Normal 3 4 2 4 2 3" xfId="25658"/>
    <cellStyle name="Normal 3 4 2 4 2 3 2" xfId="25659"/>
    <cellStyle name="Normal 3 4 2 4 2 4" xfId="25660"/>
    <cellStyle name="Normal 3 4 2 4 3" xfId="25661"/>
    <cellStyle name="Normal 3 4 2 4 3 2" xfId="25662"/>
    <cellStyle name="Normal 3 4 2 4 3 2 2" xfId="25663"/>
    <cellStyle name="Normal 3 4 2 4 4" xfId="25664"/>
    <cellStyle name="Normal 3 4 2 4 4 2" xfId="25665"/>
    <cellStyle name="Normal 3 4 2 4 5" xfId="25666"/>
    <cellStyle name="Normal 3 4 2 5" xfId="25667"/>
    <cellStyle name="Normal 3 4 2 5 2" xfId="25668"/>
    <cellStyle name="Normal 3 4 2 5 2 2" xfId="25669"/>
    <cellStyle name="Normal 3 4 2 5 2 2 2" xfId="25670"/>
    <cellStyle name="Normal 3 4 2 5 2 2 2 2" xfId="25671"/>
    <cellStyle name="Normal 3 4 2 5 2 3" xfId="25672"/>
    <cellStyle name="Normal 3 4 2 5 2 3 2" xfId="25673"/>
    <cellStyle name="Normal 3 4 2 5 3" xfId="25674"/>
    <cellStyle name="Normal 3 4 2 5 3 2" xfId="25675"/>
    <cellStyle name="Normal 3 4 2 5 3 2 2" xfId="25676"/>
    <cellStyle name="Normal 3 4 2 5 4" xfId="25677"/>
    <cellStyle name="Normal 3 4 2 5 4 2" xfId="25678"/>
    <cellStyle name="Normal 3 4 2 6" xfId="25679"/>
    <cellStyle name="Normal 3 4 2 6 2" xfId="25680"/>
    <cellStyle name="Normal 3 4 2 6 2 2" xfId="25681"/>
    <cellStyle name="Normal 3 4 2 6 2 2 2" xfId="25682"/>
    <cellStyle name="Normal 3 4 2 6 3" xfId="25683"/>
    <cellStyle name="Normal 3 4 2 6 3 2" xfId="25684"/>
    <cellStyle name="Normal 3 4 2 7" xfId="25685"/>
    <cellStyle name="Normal 3 4 2 7 2" xfId="25686"/>
    <cellStyle name="Normal 3 4 2 7 2 2" xfId="25687"/>
    <cellStyle name="Normal 3 4 2 8" xfId="25688"/>
    <cellStyle name="Normal 3 4 2 8 2" xfId="25689"/>
    <cellStyle name="Normal 3 4 2 9" xfId="25690"/>
    <cellStyle name="Normal 3 4 3" xfId="25691"/>
    <cellStyle name="Normal 3 4 3 2" xfId="25692"/>
    <cellStyle name="Normal 3 4 3 2 2" xfId="25693"/>
    <cellStyle name="Normal 3 4 3 2 2 2" xfId="25694"/>
    <cellStyle name="Normal 3 4 3 2 2 2 2" xfId="25695"/>
    <cellStyle name="Normal 3 4 3 2 2 2 2 2" xfId="25696"/>
    <cellStyle name="Normal 3 4 3 2 2 2 2 2 2" xfId="25697"/>
    <cellStyle name="Normal 3 4 3 2 2 2 3" xfId="25698"/>
    <cellStyle name="Normal 3 4 3 2 2 2 3 2" xfId="25699"/>
    <cellStyle name="Normal 3 4 3 2 2 3" xfId="25700"/>
    <cellStyle name="Normal 3 4 3 2 2 3 2" xfId="25701"/>
    <cellStyle name="Normal 3 4 3 2 2 3 2 2" xfId="25702"/>
    <cellStyle name="Normal 3 4 3 2 2 4" xfId="25703"/>
    <cellStyle name="Normal 3 4 3 2 2 4 2" xfId="25704"/>
    <cellStyle name="Normal 3 4 3 2 3" xfId="25705"/>
    <cellStyle name="Normal 3 4 3 2 3 2" xfId="25706"/>
    <cellStyle name="Normal 3 4 3 2 3 2 2" xfId="25707"/>
    <cellStyle name="Normal 3 4 3 2 3 2 2 2" xfId="25708"/>
    <cellStyle name="Normal 3 4 3 2 3 2 2 2 2" xfId="25709"/>
    <cellStyle name="Normal 3 4 3 2 3 2 3" xfId="25710"/>
    <cellStyle name="Normal 3 4 3 2 3 2 3 2" xfId="25711"/>
    <cellStyle name="Normal 3 4 3 2 3 3" xfId="25712"/>
    <cellStyle name="Normal 3 4 3 2 3 3 2" xfId="25713"/>
    <cellStyle name="Normal 3 4 3 2 3 3 2 2" xfId="25714"/>
    <cellStyle name="Normal 3 4 3 2 3 4" xfId="25715"/>
    <cellStyle name="Normal 3 4 3 2 3 4 2" xfId="25716"/>
    <cellStyle name="Normal 3 4 3 2 4" xfId="25717"/>
    <cellStyle name="Normal 3 4 3 2 4 2" xfId="25718"/>
    <cellStyle name="Normal 3 4 3 2 4 2 2" xfId="25719"/>
    <cellStyle name="Normal 3 4 3 2 4 2 2 2" xfId="25720"/>
    <cellStyle name="Normal 3 4 3 2 4 3" xfId="25721"/>
    <cellStyle name="Normal 3 4 3 2 4 3 2" xfId="25722"/>
    <cellStyle name="Normal 3 4 3 2 5" xfId="25723"/>
    <cellStyle name="Normal 3 4 3 2 5 2" xfId="25724"/>
    <cellStyle name="Normal 3 4 3 2 5 2 2" xfId="25725"/>
    <cellStyle name="Normal 3 4 3 2 6" xfId="25726"/>
    <cellStyle name="Normal 3 4 3 2 6 2" xfId="25727"/>
    <cellStyle name="Normal 3 4 3 2 7" xfId="25728"/>
    <cellStyle name="Normal 3 4 3 3" xfId="25729"/>
    <cellStyle name="Normal 3 4 3 3 2" xfId="25730"/>
    <cellStyle name="Normal 3 4 3 3 2 2" xfId="25731"/>
    <cellStyle name="Normal 3 4 3 3 2 2 2" xfId="25732"/>
    <cellStyle name="Normal 3 4 3 3 2 2 2 2" xfId="25733"/>
    <cellStyle name="Normal 3 4 3 3 2 3" xfId="25734"/>
    <cellStyle name="Normal 3 4 3 3 2 3 2" xfId="25735"/>
    <cellStyle name="Normal 3 4 3 3 3" xfId="25736"/>
    <cellStyle name="Normal 3 4 3 3 3 2" xfId="25737"/>
    <cellStyle name="Normal 3 4 3 3 3 2 2" xfId="25738"/>
    <cellStyle name="Normal 3 4 3 3 4" xfId="25739"/>
    <cellStyle name="Normal 3 4 3 3 4 2" xfId="25740"/>
    <cellStyle name="Normal 3 4 3 3 5" xfId="25741"/>
    <cellStyle name="Normal 3 4 3 4" xfId="25742"/>
    <cellStyle name="Normal 3 4 3 4 2" xfId="25743"/>
    <cellStyle name="Normal 3 4 3 4 2 2" xfId="25744"/>
    <cellStyle name="Normal 3 4 3 4 2 2 2" xfId="25745"/>
    <cellStyle name="Normal 3 4 3 4 2 2 2 2" xfId="25746"/>
    <cellStyle name="Normal 3 4 3 4 2 3" xfId="25747"/>
    <cellStyle name="Normal 3 4 3 4 2 3 2" xfId="25748"/>
    <cellStyle name="Normal 3 4 3 4 3" xfId="25749"/>
    <cellStyle name="Normal 3 4 3 4 3 2" xfId="25750"/>
    <cellStyle name="Normal 3 4 3 4 3 2 2" xfId="25751"/>
    <cellStyle name="Normal 3 4 3 4 4" xfId="25752"/>
    <cellStyle name="Normal 3 4 3 4 4 2" xfId="25753"/>
    <cellStyle name="Normal 3 4 3 5" xfId="25754"/>
    <cellStyle name="Normal 3 4 3 5 2" xfId="25755"/>
    <cellStyle name="Normal 3 4 3 5 2 2" xfId="25756"/>
    <cellStyle name="Normal 3 4 3 5 2 2 2" xfId="25757"/>
    <cellStyle name="Normal 3 4 3 5 3" xfId="25758"/>
    <cellStyle name="Normal 3 4 3 5 3 2" xfId="25759"/>
    <cellStyle name="Normal 3 4 3 6" xfId="25760"/>
    <cellStyle name="Normal 3 4 3 6 2" xfId="25761"/>
    <cellStyle name="Normal 3 4 3 6 2 2" xfId="25762"/>
    <cellStyle name="Normal 3 4 3 7" xfId="25763"/>
    <cellStyle name="Normal 3 4 3 7 2" xfId="25764"/>
    <cellStyle name="Normal 3 4 3 8" xfId="25765"/>
    <cellStyle name="Normal 3 4 4" xfId="25766"/>
    <cellStyle name="Normal 3 4 4 2" xfId="25767"/>
    <cellStyle name="Normal 3 4 4 2 2" xfId="25768"/>
    <cellStyle name="Normal 3 4 4 2 2 2" xfId="25769"/>
    <cellStyle name="Normal 3 4 4 2 2 2 2" xfId="25770"/>
    <cellStyle name="Normal 3 4 4 2 2 2 2 2" xfId="25771"/>
    <cellStyle name="Normal 3 4 4 2 2 3" xfId="25772"/>
    <cellStyle name="Normal 3 4 4 2 2 3 2" xfId="25773"/>
    <cellStyle name="Normal 3 4 4 2 2 4" xfId="25774"/>
    <cellStyle name="Normal 3 4 4 2 3" xfId="25775"/>
    <cellStyle name="Normal 3 4 4 2 3 2" xfId="25776"/>
    <cellStyle name="Normal 3 4 4 2 3 2 2" xfId="25777"/>
    <cellStyle name="Normal 3 4 4 2 4" xfId="25778"/>
    <cellStyle name="Normal 3 4 4 2 4 2" xfId="25779"/>
    <cellStyle name="Normal 3 4 4 2 5" xfId="25780"/>
    <cellStyle name="Normal 3 4 4 3" xfId="25781"/>
    <cellStyle name="Normal 3 4 4 3 2" xfId="25782"/>
    <cellStyle name="Normal 3 4 4 3 2 2" xfId="25783"/>
    <cellStyle name="Normal 3 4 4 3 2 2 2" xfId="25784"/>
    <cellStyle name="Normal 3 4 4 3 2 2 2 2" xfId="25785"/>
    <cellStyle name="Normal 3 4 4 3 2 3" xfId="25786"/>
    <cellStyle name="Normal 3 4 4 3 2 3 2" xfId="25787"/>
    <cellStyle name="Normal 3 4 4 3 3" xfId="25788"/>
    <cellStyle name="Normal 3 4 4 3 3 2" xfId="25789"/>
    <cellStyle name="Normal 3 4 4 3 3 2 2" xfId="25790"/>
    <cellStyle name="Normal 3 4 4 3 4" xfId="25791"/>
    <cellStyle name="Normal 3 4 4 3 4 2" xfId="25792"/>
    <cellStyle name="Normal 3 4 4 4" xfId="25793"/>
    <cellStyle name="Normal 3 4 4 4 2" xfId="25794"/>
    <cellStyle name="Normal 3 4 4 4 2 2" xfId="25795"/>
    <cellStyle name="Normal 3 4 4 4 2 2 2" xfId="25796"/>
    <cellStyle name="Normal 3 4 4 4 3" xfId="25797"/>
    <cellStyle name="Normal 3 4 4 4 3 2" xfId="25798"/>
    <cellStyle name="Normal 3 4 4 5" xfId="25799"/>
    <cellStyle name="Normal 3 4 4 5 2" xfId="25800"/>
    <cellStyle name="Normal 3 4 4 5 2 2" xfId="25801"/>
    <cellStyle name="Normal 3 4 4 6" xfId="25802"/>
    <cellStyle name="Normal 3 4 4 6 2" xfId="25803"/>
    <cellStyle name="Normal 3 4 4 7" xfId="25804"/>
    <cellStyle name="Normal 3 4 5" xfId="25805"/>
    <cellStyle name="Normal 3 4 5 2" xfId="25806"/>
    <cellStyle name="Normal 3 4 5 2 2" xfId="25807"/>
    <cellStyle name="Normal 3 4 5 2 2 2" xfId="25808"/>
    <cellStyle name="Normal 3 4 5 2 2 2 2" xfId="25809"/>
    <cellStyle name="Normal 3 4 5 2 3" xfId="25810"/>
    <cellStyle name="Normal 3 4 5 2 3 2" xfId="25811"/>
    <cellStyle name="Normal 3 4 5 2 4" xfId="25812"/>
    <cellStyle name="Normal 3 4 5 3" xfId="25813"/>
    <cellStyle name="Normal 3 4 5 3 2" xfId="25814"/>
    <cellStyle name="Normal 3 4 5 3 2 2" xfId="25815"/>
    <cellStyle name="Normal 3 4 5 4" xfId="25816"/>
    <cellStyle name="Normal 3 4 5 4 2" xfId="25817"/>
    <cellStyle name="Normal 3 4 5 5" xfId="25818"/>
    <cellStyle name="Normal 3 4 6" xfId="25819"/>
    <cellStyle name="Normal 3 4 6 2" xfId="25820"/>
    <cellStyle name="Normal 3 4 6 2 2" xfId="25821"/>
    <cellStyle name="Normal 3 4 6 2 2 2" xfId="25822"/>
    <cellStyle name="Normal 3 4 6 2 2 2 2" xfId="25823"/>
    <cellStyle name="Normal 3 4 6 2 3" xfId="25824"/>
    <cellStyle name="Normal 3 4 6 2 3 2" xfId="25825"/>
    <cellStyle name="Normal 3 4 6 3" xfId="25826"/>
    <cellStyle name="Normal 3 4 6 3 2" xfId="25827"/>
    <cellStyle name="Normal 3 4 6 3 2 2" xfId="25828"/>
    <cellStyle name="Normal 3 4 6 4" xfId="25829"/>
    <cellStyle name="Normal 3 4 6 4 2" xfId="25830"/>
    <cellStyle name="Normal 3 4 6 5" xfId="25831"/>
    <cellStyle name="Normal 3 4 7" xfId="25832"/>
    <cellStyle name="Normal 3 4 7 2" xfId="25833"/>
    <cellStyle name="Normal 3 4 7 2 2" xfId="25834"/>
    <cellStyle name="Normal 3 4 7 2 2 2" xfId="25835"/>
    <cellStyle name="Normal 3 4 7 3" xfId="25836"/>
    <cellStyle name="Normal 3 4 7 3 2" xfId="25837"/>
    <cellStyle name="Normal 3 4 8" xfId="25838"/>
    <cellStyle name="Normal 3 4 8 2" xfId="25839"/>
    <cellStyle name="Normal 3 4 8 2 2" xfId="25840"/>
    <cellStyle name="Normal 3 4 9" xfId="25841"/>
    <cellStyle name="Normal 3 4 9 2" xfId="25842"/>
    <cellStyle name="Normal 3 5" xfId="5555"/>
    <cellStyle name="Normal 3 5 2" xfId="25843"/>
    <cellStyle name="Normal 3 5 2 2" xfId="25844"/>
    <cellStyle name="Normal 3 5 2 2 2" xfId="25845"/>
    <cellStyle name="Normal 3 5 2 2 2 2" xfId="25846"/>
    <cellStyle name="Normal 3 5 2 2 2 2 2" xfId="25847"/>
    <cellStyle name="Normal 3 5 2 2 2 2 2 2" xfId="25848"/>
    <cellStyle name="Normal 3 5 2 2 2 2 2 2 2" xfId="25849"/>
    <cellStyle name="Normal 3 5 2 2 2 2 3" xfId="25850"/>
    <cellStyle name="Normal 3 5 2 2 2 2 3 2" xfId="25851"/>
    <cellStyle name="Normal 3 5 2 2 2 3" xfId="25852"/>
    <cellStyle name="Normal 3 5 2 2 2 3 2" xfId="25853"/>
    <cellStyle name="Normal 3 5 2 2 2 3 2 2" xfId="25854"/>
    <cellStyle name="Normal 3 5 2 2 2 4" xfId="25855"/>
    <cellStyle name="Normal 3 5 2 2 2 4 2" xfId="25856"/>
    <cellStyle name="Normal 3 5 2 2 2 5" xfId="25857"/>
    <cellStyle name="Normal 3 5 2 2 3" xfId="25858"/>
    <cellStyle name="Normal 3 5 2 2 3 2" xfId="25859"/>
    <cellStyle name="Normal 3 5 2 2 3 2 2" xfId="25860"/>
    <cellStyle name="Normal 3 5 2 2 3 2 2 2" xfId="25861"/>
    <cellStyle name="Normal 3 5 2 2 3 2 2 2 2" xfId="25862"/>
    <cellStyle name="Normal 3 5 2 2 3 2 3" xfId="25863"/>
    <cellStyle name="Normal 3 5 2 2 3 2 3 2" xfId="25864"/>
    <cellStyle name="Normal 3 5 2 2 3 3" xfId="25865"/>
    <cellStyle name="Normal 3 5 2 2 3 3 2" xfId="25866"/>
    <cellStyle name="Normal 3 5 2 2 3 3 2 2" xfId="25867"/>
    <cellStyle name="Normal 3 5 2 2 3 4" xfId="25868"/>
    <cellStyle name="Normal 3 5 2 2 3 4 2" xfId="25869"/>
    <cellStyle name="Normal 3 5 2 2 3 5" xfId="25870"/>
    <cellStyle name="Normal 3 5 2 2 4" xfId="25871"/>
    <cellStyle name="Normal 3 5 2 2 4 2" xfId="25872"/>
    <cellStyle name="Normal 3 5 2 2 4 2 2" xfId="25873"/>
    <cellStyle name="Normal 3 5 2 2 4 2 2 2" xfId="25874"/>
    <cellStyle name="Normal 3 5 2 2 4 3" xfId="25875"/>
    <cellStyle name="Normal 3 5 2 2 4 3 2" xfId="25876"/>
    <cellStyle name="Normal 3 5 2 2 5" xfId="25877"/>
    <cellStyle name="Normal 3 5 2 2 5 2" xfId="25878"/>
    <cellStyle name="Normal 3 5 2 2 5 2 2" xfId="25879"/>
    <cellStyle name="Normal 3 5 2 2 6" xfId="25880"/>
    <cellStyle name="Normal 3 5 2 2 6 2" xfId="25881"/>
    <cellStyle name="Normal 3 5 2 2 7" xfId="25882"/>
    <cellStyle name="Normal 3 5 2 3" xfId="25883"/>
    <cellStyle name="Normal 3 5 2 3 2" xfId="25884"/>
    <cellStyle name="Normal 3 5 2 3 2 2" xfId="25885"/>
    <cellStyle name="Normal 3 5 2 3 2 2 2" xfId="25886"/>
    <cellStyle name="Normal 3 5 2 3 2 2 2 2" xfId="25887"/>
    <cellStyle name="Normal 3 5 2 3 2 3" xfId="25888"/>
    <cellStyle name="Normal 3 5 2 3 2 3 2" xfId="25889"/>
    <cellStyle name="Normal 3 5 2 3 2 4" xfId="25890"/>
    <cellStyle name="Normal 3 5 2 3 3" xfId="25891"/>
    <cellStyle name="Normal 3 5 2 3 3 2" xfId="25892"/>
    <cellStyle name="Normal 3 5 2 3 3 2 2" xfId="25893"/>
    <cellStyle name="Normal 3 5 2 3 3 3" xfId="25894"/>
    <cellStyle name="Normal 3 5 2 3 4" xfId="25895"/>
    <cellStyle name="Normal 3 5 2 3 4 2" xfId="25896"/>
    <cellStyle name="Normal 3 5 2 3 5" xfId="25897"/>
    <cellStyle name="Normal 3 5 2 4" xfId="25898"/>
    <cellStyle name="Normal 3 5 2 4 2" xfId="25899"/>
    <cellStyle name="Normal 3 5 2 4 2 2" xfId="25900"/>
    <cellStyle name="Normal 3 5 2 4 2 2 2" xfId="25901"/>
    <cellStyle name="Normal 3 5 2 4 2 2 2 2" xfId="25902"/>
    <cellStyle name="Normal 3 5 2 4 2 3" xfId="25903"/>
    <cellStyle name="Normal 3 5 2 4 2 3 2" xfId="25904"/>
    <cellStyle name="Normal 3 5 2 4 3" xfId="25905"/>
    <cellStyle name="Normal 3 5 2 4 3 2" xfId="25906"/>
    <cellStyle name="Normal 3 5 2 4 3 2 2" xfId="25907"/>
    <cellStyle name="Normal 3 5 2 4 4" xfId="25908"/>
    <cellStyle name="Normal 3 5 2 4 4 2" xfId="25909"/>
    <cellStyle name="Normal 3 5 2 4 5" xfId="25910"/>
    <cellStyle name="Normal 3 5 2 5" xfId="25911"/>
    <cellStyle name="Normal 3 5 2 5 2" xfId="25912"/>
    <cellStyle name="Normal 3 5 2 5 2 2" xfId="25913"/>
    <cellStyle name="Normal 3 5 2 5 2 2 2" xfId="25914"/>
    <cellStyle name="Normal 3 5 2 5 3" xfId="25915"/>
    <cellStyle name="Normal 3 5 2 5 3 2" xfId="25916"/>
    <cellStyle name="Normal 3 5 2 6" xfId="25917"/>
    <cellStyle name="Normal 3 5 2 6 2" xfId="25918"/>
    <cellStyle name="Normal 3 5 2 6 2 2" xfId="25919"/>
    <cellStyle name="Normal 3 5 2 7" xfId="25920"/>
    <cellStyle name="Normal 3 5 2 7 2" xfId="25921"/>
    <cellStyle name="Normal 3 5 2 8" xfId="25922"/>
    <cellStyle name="Normal 3 5 3" xfId="25923"/>
    <cellStyle name="Normal 3 5 3 2" xfId="25924"/>
    <cellStyle name="Normal 3 5 3 2 2" xfId="25925"/>
    <cellStyle name="Normal 3 5 3 2 2 2" xfId="25926"/>
    <cellStyle name="Normal 3 5 3 2 2 2 2" xfId="25927"/>
    <cellStyle name="Normal 3 5 3 2 2 2 2 2" xfId="25928"/>
    <cellStyle name="Normal 3 5 3 2 2 3" xfId="25929"/>
    <cellStyle name="Normal 3 5 3 2 2 3 2" xfId="25930"/>
    <cellStyle name="Normal 3 5 3 2 2 4" xfId="25931"/>
    <cellStyle name="Normal 3 5 3 2 3" xfId="25932"/>
    <cellStyle name="Normal 3 5 3 2 3 2" xfId="25933"/>
    <cellStyle name="Normal 3 5 3 2 3 2 2" xfId="25934"/>
    <cellStyle name="Normal 3 5 3 2 3 3" xfId="25935"/>
    <cellStyle name="Normal 3 5 3 2 4" xfId="25936"/>
    <cellStyle name="Normal 3 5 3 2 4 2" xfId="25937"/>
    <cellStyle name="Normal 3 5 3 2 5" xfId="25938"/>
    <cellStyle name="Normal 3 5 3 3" xfId="25939"/>
    <cellStyle name="Normal 3 5 3 3 2" xfId="25940"/>
    <cellStyle name="Normal 3 5 3 3 2 2" xfId="25941"/>
    <cellStyle name="Normal 3 5 3 3 2 2 2" xfId="25942"/>
    <cellStyle name="Normal 3 5 3 3 2 2 2 2" xfId="25943"/>
    <cellStyle name="Normal 3 5 3 3 2 3" xfId="25944"/>
    <cellStyle name="Normal 3 5 3 3 2 3 2" xfId="25945"/>
    <cellStyle name="Normal 3 5 3 3 2 4" xfId="25946"/>
    <cellStyle name="Normal 3 5 3 3 3" xfId="25947"/>
    <cellStyle name="Normal 3 5 3 3 3 2" xfId="25948"/>
    <cellStyle name="Normal 3 5 3 3 3 2 2" xfId="25949"/>
    <cellStyle name="Normal 3 5 3 3 4" xfId="25950"/>
    <cellStyle name="Normal 3 5 3 3 4 2" xfId="25951"/>
    <cellStyle name="Normal 3 5 3 3 5" xfId="25952"/>
    <cellStyle name="Normal 3 5 3 4" xfId="25953"/>
    <cellStyle name="Normal 3 5 3 4 2" xfId="25954"/>
    <cellStyle name="Normal 3 5 3 4 2 2" xfId="25955"/>
    <cellStyle name="Normal 3 5 3 4 2 2 2" xfId="25956"/>
    <cellStyle name="Normal 3 5 3 4 3" xfId="25957"/>
    <cellStyle name="Normal 3 5 3 4 3 2" xfId="25958"/>
    <cellStyle name="Normal 3 5 3 4 4" xfId="25959"/>
    <cellStyle name="Normal 3 5 3 5" xfId="25960"/>
    <cellStyle name="Normal 3 5 3 5 2" xfId="25961"/>
    <cellStyle name="Normal 3 5 3 5 2 2" xfId="25962"/>
    <cellStyle name="Normal 3 5 3 6" xfId="25963"/>
    <cellStyle name="Normal 3 5 3 6 2" xfId="25964"/>
    <cellStyle name="Normal 3 5 3 7" xfId="25965"/>
    <cellStyle name="Normal 3 5 4" xfId="25966"/>
    <cellStyle name="Normal 3 5 4 2" xfId="25967"/>
    <cellStyle name="Normal 3 5 4 2 2" xfId="25968"/>
    <cellStyle name="Normal 3 5 4 2 2 2" xfId="25969"/>
    <cellStyle name="Normal 3 5 4 2 2 2 2" xfId="25970"/>
    <cellStyle name="Normal 3 5 4 2 3" xfId="25971"/>
    <cellStyle name="Normal 3 5 4 2 3 2" xfId="25972"/>
    <cellStyle name="Normal 3 5 4 2 4" xfId="25973"/>
    <cellStyle name="Normal 3 5 4 3" xfId="25974"/>
    <cellStyle name="Normal 3 5 4 3 2" xfId="25975"/>
    <cellStyle name="Normal 3 5 4 3 2 2" xfId="25976"/>
    <cellStyle name="Normal 3 5 4 3 3" xfId="25977"/>
    <cellStyle name="Normal 3 5 4 4" xfId="25978"/>
    <cellStyle name="Normal 3 5 4 4 2" xfId="25979"/>
    <cellStyle name="Normal 3 5 4 5" xfId="25980"/>
    <cellStyle name="Normal 3 5 5" xfId="25981"/>
    <cellStyle name="Normal 3 5 5 2" xfId="25982"/>
    <cellStyle name="Normal 3 5 5 2 2" xfId="25983"/>
    <cellStyle name="Normal 3 5 5 2 2 2" xfId="25984"/>
    <cellStyle name="Normal 3 5 5 2 2 2 2" xfId="25985"/>
    <cellStyle name="Normal 3 5 5 2 3" xfId="25986"/>
    <cellStyle name="Normal 3 5 5 2 3 2" xfId="25987"/>
    <cellStyle name="Normal 3 5 5 2 4" xfId="25988"/>
    <cellStyle name="Normal 3 5 5 3" xfId="25989"/>
    <cellStyle name="Normal 3 5 5 3 2" xfId="25990"/>
    <cellStyle name="Normal 3 5 5 3 2 2" xfId="25991"/>
    <cellStyle name="Normal 3 5 5 3 3" xfId="25992"/>
    <cellStyle name="Normal 3 5 5 4" xfId="25993"/>
    <cellStyle name="Normal 3 5 5 4 2" xfId="25994"/>
    <cellStyle name="Normal 3 5 5 5" xfId="25995"/>
    <cellStyle name="Normal 3 5 6" xfId="25996"/>
    <cellStyle name="Normal 3 5 6 2" xfId="25997"/>
    <cellStyle name="Normal 3 5 6 2 2" xfId="25998"/>
    <cellStyle name="Normal 3 5 6 2 2 2" xfId="25999"/>
    <cellStyle name="Normal 3 5 6 3" xfId="26000"/>
    <cellStyle name="Normal 3 5 6 3 2" xfId="26001"/>
    <cellStyle name="Normal 3 5 6 4" xfId="26002"/>
    <cellStyle name="Normal 3 5 7" xfId="26003"/>
    <cellStyle name="Normal 3 5 7 2" xfId="26004"/>
    <cellStyle name="Normal 3 5 7 2 2" xfId="26005"/>
    <cellStyle name="Normal 3 5 8" xfId="26006"/>
    <cellStyle name="Normal 3 5 8 2" xfId="26007"/>
    <cellStyle name="Normal 3 5 9" xfId="26008"/>
    <cellStyle name="Normal 3 6" xfId="5556"/>
    <cellStyle name="Normal 3 6 2" xfId="26009"/>
    <cellStyle name="Normal 3 6 2 2" xfId="26010"/>
    <cellStyle name="Normal 3 6 2 2 2" xfId="26011"/>
    <cellStyle name="Normal 3 6 2 2 2 2" xfId="26012"/>
    <cellStyle name="Normal 3 6 2 2 2 2 2" xfId="26013"/>
    <cellStyle name="Normal 3 6 2 2 2 2 2 2" xfId="26014"/>
    <cellStyle name="Normal 3 6 2 2 2 2 3" xfId="26015"/>
    <cellStyle name="Normal 3 6 2 2 2 3" xfId="26016"/>
    <cellStyle name="Normal 3 6 2 2 2 3 2" xfId="26017"/>
    <cellStyle name="Normal 3 6 2 2 2 4" xfId="26018"/>
    <cellStyle name="Normal 3 6 2 2 3" xfId="26019"/>
    <cellStyle name="Normal 3 6 2 2 3 2" xfId="26020"/>
    <cellStyle name="Normal 3 6 2 2 3 2 2" xfId="26021"/>
    <cellStyle name="Normal 3 6 2 2 4" xfId="26022"/>
    <cellStyle name="Normal 3 6 2 2 4 2" xfId="26023"/>
    <cellStyle name="Normal 3 6 2 2 5" xfId="26024"/>
    <cellStyle name="Normal 3 6 2 3" xfId="26025"/>
    <cellStyle name="Normal 3 6 2 3 2" xfId="26026"/>
    <cellStyle name="Normal 3 6 2 3 2 2" xfId="26027"/>
    <cellStyle name="Normal 3 6 2 3 2 2 2" xfId="26028"/>
    <cellStyle name="Normal 3 6 2 3 2 2 2 2" xfId="26029"/>
    <cellStyle name="Normal 3 6 2 3 2 2 3" xfId="26030"/>
    <cellStyle name="Normal 3 6 2 3 2 3" xfId="26031"/>
    <cellStyle name="Normal 3 6 2 3 2 3 2" xfId="26032"/>
    <cellStyle name="Normal 3 6 2 3 2 4" xfId="26033"/>
    <cellStyle name="Normal 3 6 2 3 3" xfId="26034"/>
    <cellStyle name="Normal 3 6 2 3 3 2" xfId="26035"/>
    <cellStyle name="Normal 3 6 2 3 3 2 2" xfId="26036"/>
    <cellStyle name="Normal 3 6 2 3 4" xfId="26037"/>
    <cellStyle name="Normal 3 6 2 3 4 2" xfId="26038"/>
    <cellStyle name="Normal 3 6 2 3 5" xfId="26039"/>
    <cellStyle name="Normal 3 6 2 4" xfId="26040"/>
    <cellStyle name="Normal 3 6 2 4 2" xfId="26041"/>
    <cellStyle name="Normal 3 6 2 4 2 2" xfId="26042"/>
    <cellStyle name="Normal 3 6 2 4 2 2 2" xfId="26043"/>
    <cellStyle name="Normal 3 6 2 4 2 3" xfId="26044"/>
    <cellStyle name="Normal 3 6 2 4 3" xfId="26045"/>
    <cellStyle name="Normal 3 6 2 4 3 2" xfId="26046"/>
    <cellStyle name="Normal 3 6 2 4 4" xfId="26047"/>
    <cellStyle name="Normal 3 6 2 5" xfId="26048"/>
    <cellStyle name="Normal 3 6 2 5 2" xfId="26049"/>
    <cellStyle name="Normal 3 6 2 5 2 2" xfId="26050"/>
    <cellStyle name="Normal 3 6 2 6" xfId="26051"/>
    <cellStyle name="Normal 3 6 2 6 2" xfId="26052"/>
    <cellStyle name="Normal 3 6 2 7" xfId="26053"/>
    <cellStyle name="Normal 3 6 3" xfId="26054"/>
    <cellStyle name="Normal 3 6 3 2" xfId="26055"/>
    <cellStyle name="Normal 3 6 3 2 2" xfId="26056"/>
    <cellStyle name="Normal 3 6 3 2 2 2" xfId="26057"/>
    <cellStyle name="Normal 3 6 3 2 2 2 2" xfId="26058"/>
    <cellStyle name="Normal 3 6 3 2 3" xfId="26059"/>
    <cellStyle name="Normal 3 6 3 2 3 2" xfId="26060"/>
    <cellStyle name="Normal 3 6 3 2 4" xfId="26061"/>
    <cellStyle name="Normal 3 6 3 3" xfId="26062"/>
    <cellStyle name="Normal 3 6 3 3 2" xfId="26063"/>
    <cellStyle name="Normal 3 6 3 3 2 2" xfId="26064"/>
    <cellStyle name="Normal 3 6 3 4" xfId="26065"/>
    <cellStyle name="Normal 3 6 3 4 2" xfId="26066"/>
    <cellStyle name="Normal 3 6 3 5" xfId="26067"/>
    <cellStyle name="Normal 3 6 4" xfId="26068"/>
    <cellStyle name="Normal 3 6 4 2" xfId="26069"/>
    <cellStyle name="Normal 3 6 4 2 2" xfId="26070"/>
    <cellStyle name="Normal 3 6 4 2 2 2" xfId="26071"/>
    <cellStyle name="Normal 3 6 4 2 2 2 2" xfId="26072"/>
    <cellStyle name="Normal 3 6 4 2 2 3" xfId="26073"/>
    <cellStyle name="Normal 3 6 4 2 3" xfId="26074"/>
    <cellStyle name="Normal 3 6 4 2 3 2" xfId="26075"/>
    <cellStyle name="Normal 3 6 4 2 4" xfId="26076"/>
    <cellStyle name="Normal 3 6 4 3" xfId="26077"/>
    <cellStyle name="Normal 3 6 4 3 2" xfId="26078"/>
    <cellStyle name="Normal 3 6 4 3 2 2" xfId="26079"/>
    <cellStyle name="Normal 3 6 4 4" xfId="26080"/>
    <cellStyle name="Normal 3 6 4 4 2" xfId="26081"/>
    <cellStyle name="Normal 3 6 4 5" xfId="26082"/>
    <cellStyle name="Normal 3 6 5" xfId="26083"/>
    <cellStyle name="Normal 3 6 5 2" xfId="26084"/>
    <cellStyle name="Normal 3 6 5 2 2" xfId="26085"/>
    <cellStyle name="Normal 3 6 5 2 2 2" xfId="26086"/>
    <cellStyle name="Normal 3 6 5 2 3" xfId="26087"/>
    <cellStyle name="Normal 3 6 5 3" xfId="26088"/>
    <cellStyle name="Normal 3 6 5 3 2" xfId="26089"/>
    <cellStyle name="Normal 3 6 5 4" xfId="26090"/>
    <cellStyle name="Normal 3 6 6" xfId="26091"/>
    <cellStyle name="Normal 3 6 6 2" xfId="26092"/>
    <cellStyle name="Normal 3 6 6 2 2" xfId="26093"/>
    <cellStyle name="Normal 3 6 7" xfId="26094"/>
    <cellStyle name="Normal 3 6 7 2" xfId="26095"/>
    <cellStyle name="Normal 3 6 8" xfId="26096"/>
    <cellStyle name="Normal 3 7" xfId="12940"/>
    <cellStyle name="Normal 3 7 2" xfId="26097"/>
    <cellStyle name="Normal 3 7 2 2" xfId="26098"/>
    <cellStyle name="Normal 3 7 2 2 2" xfId="26099"/>
    <cellStyle name="Normal 3 7 2 2 2 2" xfId="26100"/>
    <cellStyle name="Normal 3 7 2 2 2 2 2" xfId="26101"/>
    <cellStyle name="Normal 3 7 2 2 2 2 3" xfId="26102"/>
    <cellStyle name="Normal 3 7 2 2 2 3" xfId="26103"/>
    <cellStyle name="Normal 3 7 2 2 3" xfId="26104"/>
    <cellStyle name="Normal 3 7 2 2 3 2" xfId="26105"/>
    <cellStyle name="Normal 3 7 2 2 4" xfId="26106"/>
    <cellStyle name="Normal 3 7 2 3" xfId="26107"/>
    <cellStyle name="Normal 3 7 2 3 2" xfId="26108"/>
    <cellStyle name="Normal 3 7 2 3 2 2" xfId="26109"/>
    <cellStyle name="Normal 3 7 2 3 2 2 2" xfId="26110"/>
    <cellStyle name="Normal 3 7 2 3 2 3" xfId="26111"/>
    <cellStyle name="Normal 3 7 2 3 3" xfId="26112"/>
    <cellStyle name="Normal 3 7 2 4" xfId="26113"/>
    <cellStyle name="Normal 3 7 2 4 2" xfId="26114"/>
    <cellStyle name="Normal 3 7 2 4 2 2" xfId="26115"/>
    <cellStyle name="Normal 3 7 2 4 3" xfId="26116"/>
    <cellStyle name="Normal 3 7 2 5" xfId="26117"/>
    <cellStyle name="Normal 3 7 3" xfId="26118"/>
    <cellStyle name="Normal 3 7 3 2" xfId="26119"/>
    <cellStyle name="Normal 3 7 3 2 2" xfId="26120"/>
    <cellStyle name="Normal 3 7 3 2 2 2" xfId="26121"/>
    <cellStyle name="Normal 3 7 3 2 2 2 2" xfId="26122"/>
    <cellStyle name="Normal 3 7 3 2 3" xfId="26123"/>
    <cellStyle name="Normal 3 7 3 2 3 2" xfId="26124"/>
    <cellStyle name="Normal 3 7 3 2 4" xfId="26125"/>
    <cellStyle name="Normal 3 7 3 3" xfId="26126"/>
    <cellStyle name="Normal 3 7 3 3 2" xfId="26127"/>
    <cellStyle name="Normal 3 7 3 3 2 2" xfId="26128"/>
    <cellStyle name="Normal 3 7 3 4" xfId="26129"/>
    <cellStyle name="Normal 3 7 3 4 2" xfId="26130"/>
    <cellStyle name="Normal 3 7 3 5" xfId="26131"/>
    <cellStyle name="Normal 3 7 4" xfId="26132"/>
    <cellStyle name="Normal 3 7 4 2" xfId="26133"/>
    <cellStyle name="Normal 3 7 4 2 2" xfId="26134"/>
    <cellStyle name="Normal 3 7 4 2 2 2" xfId="26135"/>
    <cellStyle name="Normal 3 7 4 2 2 3" xfId="26136"/>
    <cellStyle name="Normal 3 7 4 2 3" xfId="26137"/>
    <cellStyle name="Normal 3 7 4 3" xfId="26138"/>
    <cellStyle name="Normal 3 7 4 3 2" xfId="26139"/>
    <cellStyle name="Normal 3 7 4 4" xfId="26140"/>
    <cellStyle name="Normal 3 7 5" xfId="26141"/>
    <cellStyle name="Normal 3 7 5 2" xfId="26142"/>
    <cellStyle name="Normal 3 7 5 2 2" xfId="26143"/>
    <cellStyle name="Normal 3 7 5 2 3" xfId="26144"/>
    <cellStyle name="Normal 3 7 5 3" xfId="26145"/>
    <cellStyle name="Normal 3 7 6" xfId="26146"/>
    <cellStyle name="Normal 3 7 6 2" xfId="26147"/>
    <cellStyle name="Normal 3 7 7" xfId="26148"/>
    <cellStyle name="Normal 3 8" xfId="12973"/>
    <cellStyle name="Normal 3 8 2" xfId="26149"/>
    <cellStyle name="Normal 3 8 2 2" xfId="26150"/>
    <cellStyle name="Normal 3 8 2 2 2" xfId="26151"/>
    <cellStyle name="Normal 3 8 2 2 2 2" xfId="26152"/>
    <cellStyle name="Normal 3 8 2 3" xfId="26153"/>
    <cellStyle name="Normal 3 8 2 3 2" xfId="26154"/>
    <cellStyle name="Normal 3 8 2 4" xfId="26155"/>
    <cellStyle name="Normal 3 8 3" xfId="26156"/>
    <cellStyle name="Normal 3 8 3 2" xfId="26157"/>
    <cellStyle name="Normal 3 8 3 2 2" xfId="26158"/>
    <cellStyle name="Normal 3 8 3 3" xfId="26159"/>
    <cellStyle name="Normal 3 8 4" xfId="26160"/>
    <cellStyle name="Normal 3 8 4 2" xfId="26161"/>
    <cellStyle name="Normal 3 8 5" xfId="26162"/>
    <cellStyle name="Normal 3 9" xfId="13007"/>
    <cellStyle name="Normal 3 9 2" xfId="26163"/>
    <cellStyle name="Normal 3 9 2 2" xfId="26164"/>
    <cellStyle name="Normal 3 9 2 2 2" xfId="26165"/>
    <cellStyle name="Normal 3 9 2 2 2 2" xfId="26166"/>
    <cellStyle name="Normal 3 9 2 3" xfId="26167"/>
    <cellStyle name="Normal 3 9 2 3 2" xfId="26168"/>
    <cellStyle name="Normal 3 9 2 4" xfId="26169"/>
    <cellStyle name="Normal 3 9 3" xfId="26170"/>
    <cellStyle name="Normal 3 9 3 2" xfId="26171"/>
    <cellStyle name="Normal 3 9 3 2 2" xfId="26172"/>
    <cellStyle name="Normal 3 9 4" xfId="26173"/>
    <cellStyle name="Normal 3 9 4 2" xfId="26174"/>
    <cellStyle name="Normal 3 9 5" xfId="26175"/>
    <cellStyle name="Normal 30" xfId="26176"/>
    <cellStyle name="Normal 30 2" xfId="26177"/>
    <cellStyle name="Normal 31" xfId="26178"/>
    <cellStyle name="Normal 31 2" xfId="26179"/>
    <cellStyle name="Normal 32" xfId="26180"/>
    <cellStyle name="Normal 32 2" xfId="26181"/>
    <cellStyle name="Normal 33" xfId="26182"/>
    <cellStyle name="Normal 34" xfId="26183"/>
    <cellStyle name="Normal 34 2" xfId="26184"/>
    <cellStyle name="Normal 34 2 2" xfId="26185"/>
    <cellStyle name="Normal 34 3" xfId="26186"/>
    <cellStyle name="Normal 34 4" xfId="26187"/>
    <cellStyle name="Normal 341" xfId="26188"/>
    <cellStyle name="Normal 341 2" xfId="26189"/>
    <cellStyle name="Normal 341 2 2" xfId="26190"/>
    <cellStyle name="Normal 341 3" xfId="26191"/>
    <cellStyle name="Normal 345 5" xfId="26192"/>
    <cellStyle name="Normal 345 5 2" xfId="26193"/>
    <cellStyle name="Normal 345 5 2 2" xfId="26194"/>
    <cellStyle name="Normal 345 5 2 2 2" xfId="26195"/>
    <cellStyle name="Normal 345 5 2 3" xfId="26196"/>
    <cellStyle name="Normal 345 5 3" xfId="26197"/>
    <cellStyle name="Normal 345 5 3 2" xfId="26198"/>
    <cellStyle name="Normal 345 5 3 2 2" xfId="26199"/>
    <cellStyle name="Normal 345 5 3 3" xfId="26200"/>
    <cellStyle name="Normal 345 5 4" xfId="26201"/>
    <cellStyle name="Normal 345 5 4 2" xfId="26202"/>
    <cellStyle name="Normal 345 5 5" xfId="26203"/>
    <cellStyle name="Normal 345 5 5 2" xfId="26204"/>
    <cellStyle name="Normal 345 5 6" xfId="26205"/>
    <cellStyle name="Normal 345 5 68" xfId="26206"/>
    <cellStyle name="Normal 345 5 68 2" xfId="26207"/>
    <cellStyle name="Normal 345 5 68 2 2" xfId="26208"/>
    <cellStyle name="Normal 345 5 68 3" xfId="26209"/>
    <cellStyle name="Normal 35" xfId="26210"/>
    <cellStyle name="Normal 35 2" xfId="26211"/>
    <cellStyle name="Normal 36" xfId="26212"/>
    <cellStyle name="Normal 37" xfId="26213"/>
    <cellStyle name="Normal 38" xfId="26214"/>
    <cellStyle name="Normal 39" xfId="26215"/>
    <cellStyle name="Normal 393 2" xfId="26216"/>
    <cellStyle name="Normal 393 2 2" xfId="26217"/>
    <cellStyle name="Normal 4" xfId="5557"/>
    <cellStyle name="Normal 4 10" xfId="26218"/>
    <cellStyle name="Normal 4 10 2" xfId="26219"/>
    <cellStyle name="Normal 4 11" xfId="26220"/>
    <cellStyle name="Normal 4 11 2" xfId="26221"/>
    <cellStyle name="Normal 4 12" xfId="26222"/>
    <cellStyle name="Normal 4 12 2" xfId="26223"/>
    <cellStyle name="Normal 4 12 2 2" xfId="26224"/>
    <cellStyle name="Normal 4 12 2 2 2" xfId="26225"/>
    <cellStyle name="Normal 4 13" xfId="26226"/>
    <cellStyle name="Normal 4 13 2" xfId="26227"/>
    <cellStyle name="Normal 4 14" xfId="26228"/>
    <cellStyle name="Normal 4 15" xfId="26229"/>
    <cellStyle name="Normal 4 16" xfId="26230"/>
    <cellStyle name="Normal 4 17" xfId="26231"/>
    <cellStyle name="Normal 4 18" xfId="26232"/>
    <cellStyle name="Normal 4 19" xfId="26233"/>
    <cellStyle name="Normal 4 2" xfId="5558"/>
    <cellStyle name="Normal 4 2 2" xfId="26234"/>
    <cellStyle name="Normal 4 2 2 2" xfId="26235"/>
    <cellStyle name="Normal 4 2 2 2 2" xfId="26236"/>
    <cellStyle name="Normal 4 2 2 2 3" xfId="26237"/>
    <cellStyle name="Normal 4 2 2 3" xfId="26238"/>
    <cellStyle name="Normal 4 2 2 4" xfId="26239"/>
    <cellStyle name="Normal 4 2 2 5" xfId="26240"/>
    <cellStyle name="Normal 4 2 2 6" xfId="26241"/>
    <cellStyle name="Normal 4 2 3" xfId="26242"/>
    <cellStyle name="Normal 4 2 3 2" xfId="26243"/>
    <cellStyle name="Normal 4 2 3 3" xfId="26244"/>
    <cellStyle name="Normal 4 2 3 4" xfId="26245"/>
    <cellStyle name="Normal 4 2 4" xfId="26246"/>
    <cellStyle name="Normal 4 2 5" xfId="26247"/>
    <cellStyle name="Normal 4 2 6" xfId="26248"/>
    <cellStyle name="Normal 4 2 7" xfId="26249"/>
    <cellStyle name="Normal 4 3" xfId="5559"/>
    <cellStyle name="Normal 4 3 10" xfId="26250"/>
    <cellStyle name="Normal 4 3 11" xfId="26251"/>
    <cellStyle name="Normal 4 3 12" xfId="26252"/>
    <cellStyle name="Normal 4 3 13" xfId="26253"/>
    <cellStyle name="Normal 4 3 14" xfId="26254"/>
    <cellStyle name="Normal 4 3 15" xfId="26255"/>
    <cellStyle name="Normal 4 3 16" xfId="26256"/>
    <cellStyle name="Normal 4 3 2" xfId="26257"/>
    <cellStyle name="Normal 4 3 2 2" xfId="26258"/>
    <cellStyle name="Normal 4 3 2 2 2" xfId="26259"/>
    <cellStyle name="Normal 4 3 2 3" xfId="26260"/>
    <cellStyle name="Normal 4 3 2 4" xfId="26261"/>
    <cellStyle name="Normal 4 3 2 5" xfId="26262"/>
    <cellStyle name="Normal 4 3 2 6" xfId="26263"/>
    <cellStyle name="Normal 4 3 2 7" xfId="26264"/>
    <cellStyle name="Normal 4 3 2 8" xfId="26265"/>
    <cellStyle name="Normal 4 3 3" xfId="26266"/>
    <cellStyle name="Normal 4 3 3 2" xfId="26267"/>
    <cellStyle name="Normal 4 3 3 2 2" xfId="26268"/>
    <cellStyle name="Normal 4 3 3 3" xfId="26269"/>
    <cellStyle name="Normal 4 3 3 4" xfId="26270"/>
    <cellStyle name="Normal 4 3 3 5" xfId="26271"/>
    <cellStyle name="Normal 4 3 3 6" xfId="26272"/>
    <cellStyle name="Normal 4 3 4" xfId="26273"/>
    <cellStyle name="Normal 4 3 4 2" xfId="26274"/>
    <cellStyle name="Normal 4 3 4 3" xfId="26275"/>
    <cellStyle name="Normal 4 3 5" xfId="26276"/>
    <cellStyle name="Normal 4 3 6" xfId="26277"/>
    <cellStyle name="Normal 4 3 7" xfId="26278"/>
    <cellStyle name="Normal 4 3 8" xfId="26279"/>
    <cellStyle name="Normal 4 3 9" xfId="26280"/>
    <cellStyle name="Normal 4 4" xfId="5560"/>
    <cellStyle name="Normal 4 4 10" xfId="26281"/>
    <cellStyle name="Normal 4 4 2" xfId="26282"/>
    <cellStyle name="Normal 4 4 2 2" xfId="26283"/>
    <cellStyle name="Normal 4 4 2 2 2" xfId="26284"/>
    <cellStyle name="Normal 4 4 2 2 2 2" xfId="26285"/>
    <cellStyle name="Normal 4 4 2 2 3" xfId="26286"/>
    <cellStyle name="Normal 4 4 2 2 4" xfId="26287"/>
    <cellStyle name="Normal 4 4 2 3" xfId="26288"/>
    <cellStyle name="Normal 4 4 2 3 2" xfId="26289"/>
    <cellStyle name="Normal 4 4 2 4" xfId="26290"/>
    <cellStyle name="Normal 4 4 2 5" xfId="26291"/>
    <cellStyle name="Normal 4 4 2 6" xfId="26292"/>
    <cellStyle name="Normal 4 4 3" xfId="26293"/>
    <cellStyle name="Normal 4 4 3 2" xfId="26294"/>
    <cellStyle name="Normal 4 4 3 2 2" xfId="26295"/>
    <cellStyle name="Normal 4 4 3 2 3" xfId="26296"/>
    <cellStyle name="Normal 4 4 3 3" xfId="26297"/>
    <cellStyle name="Normal 4 4 3 4" xfId="26298"/>
    <cellStyle name="Normal 4 4 3 5" xfId="26299"/>
    <cellStyle name="Normal 4 4 4" xfId="26300"/>
    <cellStyle name="Normal 4 4 4 2" xfId="26301"/>
    <cellStyle name="Normal 4 4 4 3" xfId="26302"/>
    <cellStyle name="Normal 4 4 4 4" xfId="26303"/>
    <cellStyle name="Normal 4 4 5" xfId="26304"/>
    <cellStyle name="Normal 4 4 5 2" xfId="26305"/>
    <cellStyle name="Normal 4 4 6" xfId="26306"/>
    <cellStyle name="Normal 4 4 6 2" xfId="26307"/>
    <cellStyle name="Normal 4 4 6 2 2" xfId="26308"/>
    <cellStyle name="Normal 4 4 6 3" xfId="26309"/>
    <cellStyle name="Normal 4 4 7" xfId="26310"/>
    <cellStyle name="Normal 4 4 7 2" xfId="26311"/>
    <cellStyle name="Normal 4 4 7 3" xfId="26312"/>
    <cellStyle name="Normal 4 4 8" xfId="26313"/>
    <cellStyle name="Normal 4 4 9" xfId="26314"/>
    <cellStyle name="Normal 4 5" xfId="5561"/>
    <cellStyle name="Normal 4 5 2" xfId="26315"/>
    <cellStyle name="Normal 4 5 2 2" xfId="26316"/>
    <cellStyle name="Normal 4 5 2 2 2" xfId="26317"/>
    <cellStyle name="Normal 4 5 2 2 3" xfId="26318"/>
    <cellStyle name="Normal 4 5 2 3" xfId="26319"/>
    <cellStyle name="Normal 4 5 2 4" xfId="26320"/>
    <cellStyle name="Normal 4 5 3" xfId="26321"/>
    <cellStyle name="Normal 4 5 3 2" xfId="26322"/>
    <cellStyle name="Normal 4 5 3 2 2" xfId="26323"/>
    <cellStyle name="Normal 4 5 3 3" xfId="26324"/>
    <cellStyle name="Normal 4 5 3 4" xfId="26325"/>
    <cellStyle name="Normal 4 5 4" xfId="26326"/>
    <cellStyle name="Normal 4 5 4 2" xfId="26327"/>
    <cellStyle name="Normal 4 5 4 3" xfId="26328"/>
    <cellStyle name="Normal 4 5 5" xfId="26329"/>
    <cellStyle name="Normal 4 5 6" xfId="26330"/>
    <cellStyle name="Normal 4 6" xfId="12942"/>
    <cellStyle name="Normal 4 6 2" xfId="26331"/>
    <cellStyle name="Normal 4 6 2 2" xfId="26332"/>
    <cellStyle name="Normal 4 6 2 2 2" xfId="26333"/>
    <cellStyle name="Normal 4 6 2 2 3" xfId="26334"/>
    <cellStyle name="Normal 4 6 2 3" xfId="26335"/>
    <cellStyle name="Normal 4 6 2 3 2" xfId="26336"/>
    <cellStyle name="Normal 4 6 2 4" xfId="26337"/>
    <cellStyle name="Normal 4 6 3" xfId="26338"/>
    <cellStyle name="Normal 4 6 3 2" xfId="26339"/>
    <cellStyle name="Normal 4 6 3 2 2" xfId="26340"/>
    <cellStyle name="Normal 4 6 3 2 3" xfId="26341"/>
    <cellStyle name="Normal 4 6 3 3" xfId="26342"/>
    <cellStyle name="Normal 4 6 3 3 2" xfId="26343"/>
    <cellStyle name="Normal 4 6 3 4" xfId="26344"/>
    <cellStyle name="Normal 4 6 4" xfId="26345"/>
    <cellStyle name="Normal 4 6 4 2" xfId="26346"/>
    <cellStyle name="Normal 4 6 4 3" xfId="26347"/>
    <cellStyle name="Normal 4 6 5" xfId="26348"/>
    <cellStyle name="Normal 4 6 5 2" xfId="26349"/>
    <cellStyle name="Normal 4 6 5 3" xfId="26350"/>
    <cellStyle name="Normal 4 6 6" xfId="26351"/>
    <cellStyle name="Normal 4 7" xfId="12975"/>
    <cellStyle name="Normal 4 7 2" xfId="26352"/>
    <cellStyle name="Normal 4 7 2 2" xfId="26353"/>
    <cellStyle name="Normal 4 7 2 2 2" xfId="26354"/>
    <cellStyle name="Normal 4 7 2 2 3" xfId="26355"/>
    <cellStyle name="Normal 4 7 2 3" xfId="26356"/>
    <cellStyle name="Normal 4 7 2 4" xfId="26357"/>
    <cellStyle name="Normal 4 7 3" xfId="26358"/>
    <cellStyle name="Normal 4 7 3 2" xfId="26359"/>
    <cellStyle name="Normal 4 7 3 2 2" xfId="26360"/>
    <cellStyle name="Normal 4 7 3 3" xfId="26361"/>
    <cellStyle name="Normal 4 7 3 4" xfId="26362"/>
    <cellStyle name="Normal 4 7 4" xfId="26363"/>
    <cellStyle name="Normal 4 7 4 2" xfId="26364"/>
    <cellStyle name="Normal 4 7 4 3" xfId="26365"/>
    <cellStyle name="Normal 4 7 5" xfId="26366"/>
    <cellStyle name="Normal 4 7 6" xfId="26367"/>
    <cellStyle name="Normal 4 8" xfId="13008"/>
    <cellStyle name="Normal 4 8 2" xfId="26368"/>
    <cellStyle name="Normal 4 8 3" xfId="26369"/>
    <cellStyle name="Normal 4 9" xfId="26370"/>
    <cellStyle name="Normal 4 9 2" xfId="26371"/>
    <cellStyle name="Normal 4 9 3" xfId="26372"/>
    <cellStyle name="Normal 40" xfId="26373"/>
    <cellStyle name="Normal 41" xfId="26374"/>
    <cellStyle name="Normal 415 2" xfId="26375"/>
    <cellStyle name="Normal 415 2 2" xfId="26376"/>
    <cellStyle name="Normal 415 2 2 2" xfId="26377"/>
    <cellStyle name="Normal 415 2 3" xfId="26378"/>
    <cellStyle name="Normal 419" xfId="26379"/>
    <cellStyle name="Normal 419 2" xfId="26380"/>
    <cellStyle name="Normal 419 2 2" xfId="26381"/>
    <cellStyle name="Normal 419 3" xfId="26382"/>
    <cellStyle name="Normal 42" xfId="26383"/>
    <cellStyle name="Normal 42 2" xfId="26384"/>
    <cellStyle name="Normal 43" xfId="26385"/>
    <cellStyle name="Normal 44" xfId="26386"/>
    <cellStyle name="Normal 45" xfId="26387"/>
    <cellStyle name="Normal 46" xfId="26388"/>
    <cellStyle name="Normal 47" xfId="26389"/>
    <cellStyle name="Normal 48" xfId="26390"/>
    <cellStyle name="Normal 49" xfId="26391"/>
    <cellStyle name="Normal 5" xfId="5562"/>
    <cellStyle name="Normal 5 10" xfId="26392"/>
    <cellStyle name="Normal 5 11" xfId="26393"/>
    <cellStyle name="Normal 5 11 2" xfId="26394"/>
    <cellStyle name="Normal 5 12" xfId="26395"/>
    <cellStyle name="Normal 5 13" xfId="26396"/>
    <cellStyle name="Normal 5 14" xfId="26397"/>
    <cellStyle name="Normal 5 15" xfId="26398"/>
    <cellStyle name="Normal 5 2" xfId="5563"/>
    <cellStyle name="Normal 5 2 10" xfId="26399"/>
    <cellStyle name="Normal 5 2 11" xfId="26400"/>
    <cellStyle name="Normal 5 2 12" xfId="26401"/>
    <cellStyle name="Normal 5 2 2" xfId="5564"/>
    <cellStyle name="Normal 5 2 2 2" xfId="12945"/>
    <cellStyle name="Normal 5 2 2 2 2" xfId="26402"/>
    <cellStyle name="Normal 5 2 2 2 3" xfId="26403"/>
    <cellStyle name="Normal 5 2 2 2 4" xfId="26404"/>
    <cellStyle name="Normal 5 2 2 3" xfId="12978"/>
    <cellStyle name="Normal 5 2 2 3 2" xfId="26405"/>
    <cellStyle name="Normal 5 2 2 4" xfId="26406"/>
    <cellStyle name="Normal 5 2 2 5" xfId="26407"/>
    <cellStyle name="Normal 5 2 2 6" xfId="26408"/>
    <cellStyle name="Normal 5 2 2 7" xfId="26409"/>
    <cellStyle name="Normal 5 2 3" xfId="12944"/>
    <cellStyle name="Normal 5 2 3 2" xfId="26410"/>
    <cellStyle name="Normal 5 2 3 2 2" xfId="26411"/>
    <cellStyle name="Normal 5 2 3 2 3" xfId="26412"/>
    <cellStyle name="Normal 5 2 3 3" xfId="26413"/>
    <cellStyle name="Normal 5 2 3 4" xfId="26414"/>
    <cellStyle name="Normal 5 2 4" xfId="12977"/>
    <cellStyle name="Normal 5 2 4 2" xfId="26415"/>
    <cellStyle name="Normal 5 2 4 3" xfId="26416"/>
    <cellStyle name="Normal 5 2 5" xfId="26417"/>
    <cellStyle name="Normal 5 2 6" xfId="26418"/>
    <cellStyle name="Normal 5 2 7" xfId="26419"/>
    <cellStyle name="Normal 5 2 8" xfId="26420"/>
    <cellStyle name="Normal 5 2 9" xfId="26421"/>
    <cellStyle name="Normal 5 3" xfId="5565"/>
    <cellStyle name="Normal 5 3 2" xfId="5566"/>
    <cellStyle name="Normal 5 3 2 2" xfId="12947"/>
    <cellStyle name="Normal 5 3 2 2 2" xfId="26422"/>
    <cellStyle name="Normal 5 3 2 2 2 2" xfId="26423"/>
    <cellStyle name="Normal 5 3 2 2 2 2 2" xfId="26424"/>
    <cellStyle name="Normal 5 3 2 2 2 3" xfId="26425"/>
    <cellStyle name="Normal 5 3 2 2 3" xfId="26426"/>
    <cellStyle name="Normal 5 3 2 2 3 2" xfId="26427"/>
    <cellStyle name="Normal 5 3 2 2 4" xfId="26428"/>
    <cellStyle name="Normal 5 3 2 2 5" xfId="26429"/>
    <cellStyle name="Normal 5 3 2 3" xfId="12980"/>
    <cellStyle name="Normal 5 3 2 3 2" xfId="26430"/>
    <cellStyle name="Normal 5 3 2 3 2 2" xfId="26431"/>
    <cellStyle name="Normal 5 3 2 3 3" xfId="26432"/>
    <cellStyle name="Normal 5 3 2 4" xfId="26433"/>
    <cellStyle name="Normal 5 3 2 4 2" xfId="26434"/>
    <cellStyle name="Normal 5 3 2 5" xfId="26435"/>
    <cellStyle name="Normal 5 3 2 6" xfId="26436"/>
    <cellStyle name="Normal 5 3 2 7" xfId="26437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8"/>
    <cellStyle name="Normal 5 3 5 2 2" xfId="26439"/>
    <cellStyle name="Normal 5 3 5 3" xfId="26440"/>
    <cellStyle name="Normal 5 3 5 4" xfId="26441"/>
    <cellStyle name="Normal 5 3 6" xfId="12979"/>
    <cellStyle name="Normal 5 3 6 2" xfId="26442"/>
    <cellStyle name="Normal 5 3 6 3" xfId="26443"/>
    <cellStyle name="Normal 5 3 7" xfId="26444"/>
    <cellStyle name="Normal 5 3 8" xfId="26445"/>
    <cellStyle name="Normal 5 3 9" xfId="26446"/>
    <cellStyle name="Normal 5 4" xfId="12943"/>
    <cellStyle name="Normal 5 4 2" xfId="26447"/>
    <cellStyle name="Normal 5 4 2 2" xfId="26448"/>
    <cellStyle name="Normal 5 4 2 3" xfId="26449"/>
    <cellStyle name="Normal 5 4 3" xfId="26450"/>
    <cellStyle name="Normal 5 4 4" xfId="26451"/>
    <cellStyle name="Normal 5 4 5" xfId="26452"/>
    <cellStyle name="Normal 5 5" xfId="12976"/>
    <cellStyle name="Normal 5 5 2" xfId="26453"/>
    <cellStyle name="Normal 5 5 3" xfId="26454"/>
    <cellStyle name="Normal 5 5 4" xfId="26455"/>
    <cellStyle name="Normal 5 6" xfId="13009"/>
    <cellStyle name="Normal 5 6 2" xfId="26456"/>
    <cellStyle name="Normal 5 7" xfId="26457"/>
    <cellStyle name="Normal 5 8" xfId="26458"/>
    <cellStyle name="Normal 5 9" xfId="26459"/>
    <cellStyle name="Normal 50" xfId="26460"/>
    <cellStyle name="Normal 51" xfId="26461"/>
    <cellStyle name="Normal 52" xfId="26462"/>
    <cellStyle name="Normal 53" xfId="26463"/>
    <cellStyle name="Normal 6" xfId="5571"/>
    <cellStyle name="Normal 6 10" xfId="26464"/>
    <cellStyle name="Normal 6 11" xfId="26465"/>
    <cellStyle name="Normal 6 12" xfId="26466"/>
    <cellStyle name="Normal 6 13" xfId="26467"/>
    <cellStyle name="Normal 6 2" xfId="5572"/>
    <cellStyle name="Normal 6 2 10" xfId="26468"/>
    <cellStyle name="Normal 6 2 11" xfId="26469"/>
    <cellStyle name="Normal 6 2 2" xfId="5573"/>
    <cellStyle name="Normal 6 2 2 2" xfId="26470"/>
    <cellStyle name="Normal 6 2 2 2 2" xfId="26471"/>
    <cellStyle name="Normal 6 2 2 2 3" xfId="26472"/>
    <cellStyle name="Normal 6 2 2 3" xfId="26473"/>
    <cellStyle name="Normal 6 2 2 4" xfId="26474"/>
    <cellStyle name="Normal 6 2 2 5" xfId="26475"/>
    <cellStyle name="Normal 6 2 2 6" xfId="26476"/>
    <cellStyle name="Normal 6 2 2 7" xfId="26477"/>
    <cellStyle name="Normal 6 2 3" xfId="5574"/>
    <cellStyle name="Normal 6 2 3 2" xfId="26478"/>
    <cellStyle name="Normal 6 2 3 2 2" xfId="26479"/>
    <cellStyle name="Normal 6 2 3 2 3" xfId="26480"/>
    <cellStyle name="Normal 6 2 3 3" xfId="26481"/>
    <cellStyle name="Normal 6 2 3 4" xfId="26482"/>
    <cellStyle name="Normal 6 2 3 5" xfId="26483"/>
    <cellStyle name="Normal 6 2 4" xfId="26484"/>
    <cellStyle name="Normal 6 2 4 2" xfId="26485"/>
    <cellStyle name="Normal 6 2 4 3" xfId="26486"/>
    <cellStyle name="Normal 6 2 5" xfId="26487"/>
    <cellStyle name="Normal 6 2 6" xfId="26488"/>
    <cellStyle name="Normal 6 2 7" xfId="26489"/>
    <cellStyle name="Normal 6 2 8" xfId="26490"/>
    <cellStyle name="Normal 6 2 9" xfId="26491"/>
    <cellStyle name="Normal 6 3" xfId="5575"/>
    <cellStyle name="Normal 6 3 2" xfId="5576"/>
    <cellStyle name="Normal 6 3 2 2" xfId="26492"/>
    <cellStyle name="Normal 6 3 2 3" xfId="26493"/>
    <cellStyle name="Normal 6 3 3" xfId="5577"/>
    <cellStyle name="Normal 6 3 4" xfId="26494"/>
    <cellStyle name="Normal 6 3 5" xfId="26495"/>
    <cellStyle name="Normal 6 3 6" xfId="26496"/>
    <cellStyle name="Normal 6 3 7" xfId="26497"/>
    <cellStyle name="Normal 6 3 8" xfId="26498"/>
    <cellStyle name="Normal 6 4" xfId="5578"/>
    <cellStyle name="Normal 6 4 2" xfId="26499"/>
    <cellStyle name="Normal 6 4 2 2" xfId="26500"/>
    <cellStyle name="Normal 6 4 2 2 2" xfId="26501"/>
    <cellStyle name="Normal 6 4 2 2 3" xfId="26502"/>
    <cellStyle name="Normal 6 4 2 3" xfId="26503"/>
    <cellStyle name="Normal 6 4 2 4" xfId="26504"/>
    <cellStyle name="Normal 6 4 2 5" xfId="26505"/>
    <cellStyle name="Normal 6 4 2 6" xfId="26506"/>
    <cellStyle name="Normal 6 4 3" xfId="26507"/>
    <cellStyle name="Normal 6 4 3 2" xfId="26508"/>
    <cellStyle name="Normal 6 4 3 3" xfId="26509"/>
    <cellStyle name="Normal 6 4 4" xfId="26510"/>
    <cellStyle name="Normal 6 4 5" xfId="26511"/>
    <cellStyle name="Normal 6 4 6" xfId="26512"/>
    <cellStyle name="Normal 6 4 7" xfId="26513"/>
    <cellStyle name="Normal 6 5" xfId="5579"/>
    <cellStyle name="Normal 6 5 2" xfId="26514"/>
    <cellStyle name="Normal 6 5 3" xfId="26515"/>
    <cellStyle name="Normal 6 5 4" xfId="26516"/>
    <cellStyle name="Normal 6 6" xfId="5580"/>
    <cellStyle name="Normal 6 6 2" xfId="26517"/>
    <cellStyle name="Normal 6 7" xfId="12952"/>
    <cellStyle name="Normal 6 8" xfId="12985"/>
    <cellStyle name="Normal 6 9" xfId="26518"/>
    <cellStyle name="Normal 7" xfId="5581"/>
    <cellStyle name="Normal 7 10" xfId="26519"/>
    <cellStyle name="Normal 7 11" xfId="26520"/>
    <cellStyle name="Normal 7 12" xfId="26521"/>
    <cellStyle name="Normal 7 2" xfId="5582"/>
    <cellStyle name="Normal 7 2 10" xfId="26522"/>
    <cellStyle name="Normal 7 2 2" xfId="26523"/>
    <cellStyle name="Normal 7 2 2 2" xfId="26524"/>
    <cellStyle name="Normal 7 2 2 2 2" xfId="26525"/>
    <cellStyle name="Normal 7 2 2 2 3" xfId="26526"/>
    <cellStyle name="Normal 7 2 2 3" xfId="26527"/>
    <cellStyle name="Normal 7 2 2 4" xfId="26528"/>
    <cellStyle name="Normal 7 2 2 5" xfId="26529"/>
    <cellStyle name="Normal 7 2 3" xfId="26530"/>
    <cellStyle name="Normal 7 2 3 2" xfId="26531"/>
    <cellStyle name="Normal 7 2 4" xfId="26532"/>
    <cellStyle name="Normal 7 2 4 2" xfId="26533"/>
    <cellStyle name="Normal 7 2 4 2 2" xfId="26534"/>
    <cellStyle name="Normal 7 2 4 2 2 2" xfId="26535"/>
    <cellStyle name="Normal 7 2 4 2 3" xfId="26536"/>
    <cellStyle name="Normal 7 2 4 3" xfId="26537"/>
    <cellStyle name="Normal 7 2 4 3 2" xfId="26538"/>
    <cellStyle name="Normal 7 2 4 4" xfId="26539"/>
    <cellStyle name="Normal 7 2 4 5" xfId="26540"/>
    <cellStyle name="Normal 7 2 5" xfId="26541"/>
    <cellStyle name="Normal 7 2 5 2" xfId="26542"/>
    <cellStyle name="Normal 7 2 5 2 2" xfId="26543"/>
    <cellStyle name="Normal 7 2 5 2 2 2" xfId="26544"/>
    <cellStyle name="Normal 7 2 5 2 3" xfId="26545"/>
    <cellStyle name="Normal 7 2 5 3" xfId="26546"/>
    <cellStyle name="Normal 7 2 5 3 2" xfId="26547"/>
    <cellStyle name="Normal 7 2 5 4" xfId="26548"/>
    <cellStyle name="Normal 7 2 5 5" xfId="26549"/>
    <cellStyle name="Normal 7 2 6" xfId="26550"/>
    <cellStyle name="Normal 7 2 6 2" xfId="26551"/>
    <cellStyle name="Normal 7 2 6 2 2" xfId="26552"/>
    <cellStyle name="Normal 7 2 6 3" xfId="26553"/>
    <cellStyle name="Normal 7 2 6 4" xfId="26554"/>
    <cellStyle name="Normal 7 2 7" xfId="26555"/>
    <cellStyle name="Normal 7 2 7 2" xfId="26556"/>
    <cellStyle name="Normal 7 2 7 3" xfId="26557"/>
    <cellStyle name="Normal 7 2 8" xfId="26558"/>
    <cellStyle name="Normal 7 2 9" xfId="26559"/>
    <cellStyle name="Normal 7 3" xfId="5583"/>
    <cellStyle name="Normal 7 3 2" xfId="26560"/>
    <cellStyle name="Normal 7 3 2 2" xfId="26561"/>
    <cellStyle name="Normal 7 3 2 2 2" xfId="26562"/>
    <cellStyle name="Normal 7 3 2 3" xfId="26563"/>
    <cellStyle name="Normal 7 3 2 4" xfId="26564"/>
    <cellStyle name="Normal 7 3 2 5" xfId="26565"/>
    <cellStyle name="Normal 7 3 3" xfId="26566"/>
    <cellStyle name="Normal 7 3 3 2" xfId="26567"/>
    <cellStyle name="Normal 7 3 3 2 2" xfId="26568"/>
    <cellStyle name="Normal 7 3 3 2 2 2" xfId="26569"/>
    <cellStyle name="Normal 7 3 3 2 3" xfId="26570"/>
    <cellStyle name="Normal 7 3 3 3" xfId="26571"/>
    <cellStyle name="Normal 7 3 3 3 2" xfId="26572"/>
    <cellStyle name="Normal 7 3 3 4" xfId="26573"/>
    <cellStyle name="Normal 7 3 3 5" xfId="26574"/>
    <cellStyle name="Normal 7 3 4" xfId="26575"/>
    <cellStyle name="Normal 7 3 5" xfId="26576"/>
    <cellStyle name="Normal 7 3 5 2" xfId="26577"/>
    <cellStyle name="Normal 7 3 5 2 2" xfId="26578"/>
    <cellStyle name="Normal 7 3 5 3" xfId="26579"/>
    <cellStyle name="Normal 7 3 6" xfId="26580"/>
    <cellStyle name="Normal 7 3 6 2" xfId="26581"/>
    <cellStyle name="Normal 7 3 7" xfId="26582"/>
    <cellStyle name="Normal 7 3 8" xfId="26583"/>
    <cellStyle name="Normal 7 3 9" xfId="26584"/>
    <cellStyle name="Normal 7 4" xfId="5584"/>
    <cellStyle name="Normal 7 4 2" xfId="26585"/>
    <cellStyle name="Normal 7 4 2 2" xfId="26586"/>
    <cellStyle name="Normal 7 4 2 2 2" xfId="26587"/>
    <cellStyle name="Normal 7 4 2 3" xfId="26588"/>
    <cellStyle name="Normal 7 4 2 4" xfId="26589"/>
    <cellStyle name="Normal 7 4 3" xfId="26590"/>
    <cellStyle name="Normal 7 4 3 2" xfId="26591"/>
    <cellStyle name="Normal 7 4 3 2 2" xfId="26592"/>
    <cellStyle name="Normal 7 4 3 2 2 2" xfId="26593"/>
    <cellStyle name="Normal 7 4 3 2 3" xfId="26594"/>
    <cellStyle name="Normal 7 4 3 3" xfId="26595"/>
    <cellStyle name="Normal 7 4 3 3 2" xfId="26596"/>
    <cellStyle name="Normal 7 4 3 4" xfId="26597"/>
    <cellStyle name="Normal 7 4 3 5" xfId="26598"/>
    <cellStyle name="Normal 7 4 4" xfId="26599"/>
    <cellStyle name="Normal 7 4 5" xfId="26600"/>
    <cellStyle name="Normal 7 4 5 2" xfId="26601"/>
    <cellStyle name="Normal 7 4 5 2 2" xfId="26602"/>
    <cellStyle name="Normal 7 4 5 3" xfId="26603"/>
    <cellStyle name="Normal 7 4 6" xfId="26604"/>
    <cellStyle name="Normal 7 4 6 2" xfId="26605"/>
    <cellStyle name="Normal 7 4 7" xfId="26606"/>
    <cellStyle name="Normal 7 4 8" xfId="26607"/>
    <cellStyle name="Normal 7 4 9" xfId="26608"/>
    <cellStyle name="Normal 7 5" xfId="5585"/>
    <cellStyle name="Normal 7 5 2" xfId="26609"/>
    <cellStyle name="Normal 7 5 2 2" xfId="26610"/>
    <cellStyle name="Normal 7 5 3" xfId="26611"/>
    <cellStyle name="Normal 7 5 4" xfId="26612"/>
    <cellStyle name="Normal 7 5 5" xfId="26613"/>
    <cellStyle name="Normal 7 6" xfId="12953"/>
    <cellStyle name="Normal 7 6 2" xfId="26614"/>
    <cellStyle name="Normal 7 7" xfId="12986"/>
    <cellStyle name="Normal 7 7 2" xfId="26615"/>
    <cellStyle name="Normal 7 7 2 2" xfId="26616"/>
    <cellStyle name="Normal 7 7 2 2 2" xfId="26617"/>
    <cellStyle name="Normal 7 7 2 3" xfId="26618"/>
    <cellStyle name="Normal 7 7 3" xfId="26619"/>
    <cellStyle name="Normal 7 7 3 2" xfId="26620"/>
    <cellStyle name="Normal 7 7 4" xfId="26621"/>
    <cellStyle name="Normal 7 7 5" xfId="26622"/>
    <cellStyle name="Normal 7 8" xfId="26623"/>
    <cellStyle name="Normal 7 8 2" xfId="26624"/>
    <cellStyle name="Normal 7 8 2 2" xfId="26625"/>
    <cellStyle name="Normal 7 8 3" xfId="26626"/>
    <cellStyle name="Normal 7 8 4" xfId="26627"/>
    <cellStyle name="Normal 7 9" xfId="26628"/>
    <cellStyle name="Normal 8" xfId="5586"/>
    <cellStyle name="Normal 8 10" xfId="26629"/>
    <cellStyle name="Normal 8 11" xfId="26630"/>
    <cellStyle name="Normal 8 12" xfId="26631"/>
    <cellStyle name="Normal 8 2" xfId="12954"/>
    <cellStyle name="Normal 8 2 10" xfId="26632"/>
    <cellStyle name="Normal 8 2 2" xfId="26633"/>
    <cellStyle name="Normal 8 2 2 2" xfId="26634"/>
    <cellStyle name="Normal 8 2 2 2 2" xfId="26635"/>
    <cellStyle name="Normal 8 2 2 2 3" xfId="26636"/>
    <cellStyle name="Normal 8 2 2 3" xfId="26637"/>
    <cellStyle name="Normal 8 2 2 4" xfId="26638"/>
    <cellStyle name="Normal 8 2 2 5" xfId="26639"/>
    <cellStyle name="Normal 8 2 3" xfId="26640"/>
    <cellStyle name="Normal 8 2 3 2" xfId="26641"/>
    <cellStyle name="Normal 8 2 4" xfId="26642"/>
    <cellStyle name="Normal 8 2 4 2" xfId="26643"/>
    <cellStyle name="Normal 8 2 4 2 2" xfId="26644"/>
    <cellStyle name="Normal 8 2 4 2 2 2" xfId="26645"/>
    <cellStyle name="Normal 8 2 4 2 3" xfId="26646"/>
    <cellStyle name="Normal 8 2 4 3" xfId="26647"/>
    <cellStyle name="Normal 8 2 4 3 2" xfId="26648"/>
    <cellStyle name="Normal 8 2 4 4" xfId="26649"/>
    <cellStyle name="Normal 8 2 4 5" xfId="26650"/>
    <cellStyle name="Normal 8 2 5" xfId="26651"/>
    <cellStyle name="Normal 8 2 5 2" xfId="26652"/>
    <cellStyle name="Normal 8 2 5 2 2" xfId="26653"/>
    <cellStyle name="Normal 8 2 5 2 2 2" xfId="26654"/>
    <cellStyle name="Normal 8 2 5 2 3" xfId="26655"/>
    <cellStyle name="Normal 8 2 5 3" xfId="26656"/>
    <cellStyle name="Normal 8 2 5 3 2" xfId="26657"/>
    <cellStyle name="Normal 8 2 5 4" xfId="26658"/>
    <cellStyle name="Normal 8 2 5 5" xfId="26659"/>
    <cellStyle name="Normal 8 2 6" xfId="26660"/>
    <cellStyle name="Normal 8 2 6 2" xfId="26661"/>
    <cellStyle name="Normal 8 2 6 2 2" xfId="26662"/>
    <cellStyle name="Normal 8 2 6 3" xfId="26663"/>
    <cellStyle name="Normal 8 2 6 4" xfId="26664"/>
    <cellStyle name="Normal 8 2 7" xfId="26665"/>
    <cellStyle name="Normal 8 2 7 2" xfId="26666"/>
    <cellStyle name="Normal 8 2 8" xfId="26667"/>
    <cellStyle name="Normal 8 2 9" xfId="26668"/>
    <cellStyle name="Normal 8 3" xfId="12987"/>
    <cellStyle name="Normal 8 3 2" xfId="26669"/>
    <cellStyle name="Normal 8 3 2 2" xfId="26670"/>
    <cellStyle name="Normal 8 3 2 2 2" xfId="26671"/>
    <cellStyle name="Normal 8 3 2 2 3" xfId="26672"/>
    <cellStyle name="Normal 8 3 2 3" xfId="26673"/>
    <cellStyle name="Normal 8 3 2 4" xfId="26674"/>
    <cellStyle name="Normal 8 3 2 5" xfId="26675"/>
    <cellStyle name="Normal 8 3 3" xfId="26676"/>
    <cellStyle name="Normal 8 3 3 2" xfId="26677"/>
    <cellStyle name="Normal 8 3 3 2 2" xfId="26678"/>
    <cellStyle name="Normal 8 3 3 2 2 2" xfId="26679"/>
    <cellStyle name="Normal 8 3 3 2 3" xfId="26680"/>
    <cellStyle name="Normal 8 3 3 3" xfId="26681"/>
    <cellStyle name="Normal 8 3 3 3 2" xfId="26682"/>
    <cellStyle name="Normal 8 3 3 4" xfId="26683"/>
    <cellStyle name="Normal 8 3 3 5" xfId="26684"/>
    <cellStyle name="Normal 8 3 4" xfId="26685"/>
    <cellStyle name="Normal 8 3 4 2" xfId="26686"/>
    <cellStyle name="Normal 8 3 5" xfId="26687"/>
    <cellStyle name="Normal 8 3 5 2" xfId="26688"/>
    <cellStyle name="Normal 8 3 5 2 2" xfId="26689"/>
    <cellStyle name="Normal 8 3 5 3" xfId="26690"/>
    <cellStyle name="Normal 8 3 6" xfId="26691"/>
    <cellStyle name="Normal 8 3 6 2" xfId="26692"/>
    <cellStyle name="Normal 8 3 7" xfId="26693"/>
    <cellStyle name="Normal 8 3 8" xfId="26694"/>
    <cellStyle name="Normal 8 3 9" xfId="26695"/>
    <cellStyle name="Normal 8 4" xfId="26696"/>
    <cellStyle name="Normal 8 4 2" xfId="26697"/>
    <cellStyle name="Normal 8 4 2 2" xfId="26698"/>
    <cellStyle name="Normal 8 4 2 2 2" xfId="26699"/>
    <cellStyle name="Normal 8 4 2 3" xfId="26700"/>
    <cellStyle name="Normal 8 4 2 4" xfId="26701"/>
    <cellStyle name="Normal 8 4 3" xfId="26702"/>
    <cellStyle name="Normal 8 4 3 2" xfId="26703"/>
    <cellStyle name="Normal 8 4 3 2 2" xfId="26704"/>
    <cellStyle name="Normal 8 4 3 2 2 2" xfId="26705"/>
    <cellStyle name="Normal 8 4 3 2 3" xfId="26706"/>
    <cellStyle name="Normal 8 4 3 3" xfId="26707"/>
    <cellStyle name="Normal 8 4 3 3 2" xfId="26708"/>
    <cellStyle name="Normal 8 4 3 4" xfId="26709"/>
    <cellStyle name="Normal 8 4 4" xfId="26710"/>
    <cellStyle name="Normal 8 4 4 2" xfId="26711"/>
    <cellStyle name="Normal 8 4 4 2 2" xfId="26712"/>
    <cellStyle name="Normal 8 4 4 3" xfId="26713"/>
    <cellStyle name="Normal 8 4 5" xfId="26714"/>
    <cellStyle name="Normal 8 4 5 2" xfId="26715"/>
    <cellStyle name="Normal 8 4 6" xfId="26716"/>
    <cellStyle name="Normal 8 4 7" xfId="26717"/>
    <cellStyle name="Normal 8 5" xfId="26718"/>
    <cellStyle name="Normal 8 5 2" xfId="26719"/>
    <cellStyle name="Normal 8 5 2 2" xfId="26720"/>
    <cellStyle name="Normal 8 5 3" xfId="26721"/>
    <cellStyle name="Normal 8 5 4" xfId="26722"/>
    <cellStyle name="Normal 8 5 5" xfId="26723"/>
    <cellStyle name="Normal 8 6" xfId="26724"/>
    <cellStyle name="Normal 8 6 2" xfId="26725"/>
    <cellStyle name="Normal 8 6 2 2" xfId="26726"/>
    <cellStyle name="Normal 8 6 2 2 2" xfId="26727"/>
    <cellStyle name="Normal 8 6 2 3" xfId="26728"/>
    <cellStyle name="Normal 8 6 3" xfId="26729"/>
    <cellStyle name="Normal 8 6 3 2" xfId="26730"/>
    <cellStyle name="Normal 8 6 4" xfId="26731"/>
    <cellStyle name="Normal 8 7" xfId="26732"/>
    <cellStyle name="Normal 8 7 2" xfId="26733"/>
    <cellStyle name="Normal 8 7 2 2" xfId="26734"/>
    <cellStyle name="Normal 8 7 3" xfId="26735"/>
    <cellStyle name="Normal 8 7 4" xfId="26736"/>
    <cellStyle name="Normal 8 8" xfId="26737"/>
    <cellStyle name="Normal 8 9" xfId="26738"/>
    <cellStyle name="Normal 9" xfId="5587"/>
    <cellStyle name="Normal 9 10" xfId="26739"/>
    <cellStyle name="Normal 9 2" xfId="5588"/>
    <cellStyle name="Normal 9 2 2" xfId="26740"/>
    <cellStyle name="Normal 9 2 2 2" xfId="26741"/>
    <cellStyle name="Normal 9 2 2 3" xfId="26742"/>
    <cellStyle name="Normal 9 2 3" xfId="26743"/>
    <cellStyle name="Normal 9 2 4" xfId="26744"/>
    <cellStyle name="Normal 9 2 5" xfId="26745"/>
    <cellStyle name="Normal 9 2 6" xfId="26746"/>
    <cellStyle name="Normal 9 2 7" xfId="26747"/>
    <cellStyle name="Normal 9 2 8" xfId="26748"/>
    <cellStyle name="Normal 9 3" xfId="5589"/>
    <cellStyle name="Normal 9 3 2" xfId="26749"/>
    <cellStyle name="Normal 9 3 2 2" xfId="26750"/>
    <cellStyle name="Normal 9 3 2 3" xfId="26751"/>
    <cellStyle name="Normal 9 3 3" xfId="26752"/>
    <cellStyle name="Normal 9 3 4" xfId="26753"/>
    <cellStyle name="Normal 9 3 5" xfId="26754"/>
    <cellStyle name="Normal 9 4" xfId="26755"/>
    <cellStyle name="Normal 9 4 2" xfId="26756"/>
    <cellStyle name="Normal 9 4 3" xfId="26757"/>
    <cellStyle name="Normal 9 5" xfId="26758"/>
    <cellStyle name="Normal 9 6" xfId="26759"/>
    <cellStyle name="Normal 9 7" xfId="26760"/>
    <cellStyle name="Normal 9 8" xfId="26761"/>
    <cellStyle name="Normal 9 9" xfId="26762"/>
    <cellStyle name="Normal_#10-Headcount" xfId="5590"/>
    <cellStyle name="Normal_Book1_Phase in-out (01 09)" xfId="12930"/>
    <cellStyle name="Normal_SAS Feb'08" xfId="12931"/>
    <cellStyle name="Normal_Sheet1" xfId="56887"/>
    <cellStyle name="Normal_Sheet1_Sheet3" xfId="56889"/>
    <cellStyle name="Normal_Sheet2" xfId="56888"/>
    <cellStyle name="Normal_Sheet3" xfId="56890"/>
    <cellStyle name="Normal_Sheet4" xfId="56886"/>
    <cellStyle name="Normale_RESULTS" xfId="5591"/>
    <cellStyle name="Note" xfId="5592"/>
    <cellStyle name="Note 2" xfId="5593"/>
    <cellStyle name="Note 2 10" xfId="26763"/>
    <cellStyle name="Note 2 10 2" xfId="26764"/>
    <cellStyle name="Note 2 10 2 2" xfId="26765"/>
    <cellStyle name="Note 2 10 3" xfId="26766"/>
    <cellStyle name="Note 2 11" xfId="26767"/>
    <cellStyle name="Note 2 11 2" xfId="26768"/>
    <cellStyle name="Note 2 12" xfId="26769"/>
    <cellStyle name="Note 2 12 2" xfId="26770"/>
    <cellStyle name="Note 2 13" xfId="26771"/>
    <cellStyle name="Note 2 14" xfId="26772"/>
    <cellStyle name="Note 2 2" xfId="5594"/>
    <cellStyle name="Note 2 2 10" xfId="26773"/>
    <cellStyle name="Note 2 2 10 2" xfId="26774"/>
    <cellStyle name="Note 2 2 11" xfId="26775"/>
    <cellStyle name="Note 2 2 11 2" xfId="26776"/>
    <cellStyle name="Note 2 2 12" xfId="26777"/>
    <cellStyle name="Note 2 2 13" xfId="26778"/>
    <cellStyle name="Note 2 2 2" xfId="26779"/>
    <cellStyle name="Note 2 2 2 10" xfId="26780"/>
    <cellStyle name="Note 2 2 2 10 2" xfId="26781"/>
    <cellStyle name="Note 2 2 2 11" xfId="26782"/>
    <cellStyle name="Note 2 2 2 12" xfId="26783"/>
    <cellStyle name="Note 2 2 2 2" xfId="26784"/>
    <cellStyle name="Note 2 2 2 2 2" xfId="26785"/>
    <cellStyle name="Note 2 2 2 2 2 2" xfId="26786"/>
    <cellStyle name="Note 2 2 2 2 2 2 2" xfId="26787"/>
    <cellStyle name="Note 2 2 2 2 2 3" xfId="26788"/>
    <cellStyle name="Note 2 2 2 2 2 3 2" xfId="26789"/>
    <cellStyle name="Note 2 2 2 2 2 4" xfId="26790"/>
    <cellStyle name="Note 2 2 2 2 2 4 2" xfId="26791"/>
    <cellStyle name="Note 2 2 2 2 2 5" xfId="26792"/>
    <cellStyle name="Note 2 2 2 2 2 6" xfId="26793"/>
    <cellStyle name="Note 2 2 2 2 3" xfId="26794"/>
    <cellStyle name="Note 2 2 2 2 3 2" xfId="26795"/>
    <cellStyle name="Note 2 2 2 2 4" xfId="26796"/>
    <cellStyle name="Note 2 2 2 2 4 2" xfId="26797"/>
    <cellStyle name="Note 2 2 2 2 5" xfId="26798"/>
    <cellStyle name="Note 2 2 2 2 5 2" xfId="26799"/>
    <cellStyle name="Note 2 2 2 2 6" xfId="26800"/>
    <cellStyle name="Note 2 2 2 2 6 2" xfId="26801"/>
    <cellStyle name="Note 2 2 2 2 7" xfId="26802"/>
    <cellStyle name="Note 2 2 2 2 8" xfId="26803"/>
    <cellStyle name="Note 2 2 2 3" xfId="26804"/>
    <cellStyle name="Note 2 2 2 3 2" xfId="26805"/>
    <cellStyle name="Note 2 2 2 3 2 2" xfId="26806"/>
    <cellStyle name="Note 2 2 2 3 2 3" xfId="26807"/>
    <cellStyle name="Note 2 2 2 3 3" xfId="26808"/>
    <cellStyle name="Note 2 2 2 3 3 2" xfId="26809"/>
    <cellStyle name="Note 2 2 2 3 4" xfId="26810"/>
    <cellStyle name="Note 2 2 2 3 4 2" xfId="26811"/>
    <cellStyle name="Note 2 2 2 3 5" xfId="26812"/>
    <cellStyle name="Note 2 2 2 3 5 2" xfId="26813"/>
    <cellStyle name="Note 2 2 2 3 6" xfId="26814"/>
    <cellStyle name="Note 2 2 2 3 6 2" xfId="26815"/>
    <cellStyle name="Note 2 2 2 3 7" xfId="26816"/>
    <cellStyle name="Note 2 2 2 3 8" xfId="26817"/>
    <cellStyle name="Note 2 2 2 4" xfId="26818"/>
    <cellStyle name="Note 2 2 2 4 2" xfId="26819"/>
    <cellStyle name="Note 2 2 2 4 2 2" xfId="26820"/>
    <cellStyle name="Note 2 2 2 4 3" xfId="26821"/>
    <cellStyle name="Note 2 2 2 4 3 2" xfId="26822"/>
    <cellStyle name="Note 2 2 2 4 4" xfId="26823"/>
    <cellStyle name="Note 2 2 2 4 4 2" xfId="26824"/>
    <cellStyle name="Note 2 2 2 4 5" xfId="26825"/>
    <cellStyle name="Note 2 2 2 4 5 2" xfId="26826"/>
    <cellStyle name="Note 2 2 2 4 6" xfId="26827"/>
    <cellStyle name="Note 2 2 2 4 7" xfId="26828"/>
    <cellStyle name="Note 2 2 2 5" xfId="26829"/>
    <cellStyle name="Note 2 2 2 5 2" xfId="26830"/>
    <cellStyle name="Note 2 2 2 5 2 2" xfId="26831"/>
    <cellStyle name="Note 2 2 2 5 3" xfId="26832"/>
    <cellStyle name="Note 2 2 2 6" xfId="26833"/>
    <cellStyle name="Note 2 2 2 6 2" xfId="26834"/>
    <cellStyle name="Note 2 2 2 6 2 2" xfId="26835"/>
    <cellStyle name="Note 2 2 2 6 3" xfId="26836"/>
    <cellStyle name="Note 2 2 2 7" xfId="26837"/>
    <cellStyle name="Note 2 2 2 7 2" xfId="26838"/>
    <cellStyle name="Note 2 2 2 7 2 2" xfId="26839"/>
    <cellStyle name="Note 2 2 2 7 3" xfId="26840"/>
    <cellStyle name="Note 2 2 2 8" xfId="26841"/>
    <cellStyle name="Note 2 2 2 8 2" xfId="26842"/>
    <cellStyle name="Note 2 2 2 9" xfId="26843"/>
    <cellStyle name="Note 2 2 2 9 2" xfId="26844"/>
    <cellStyle name="Note 2 2 3" xfId="26845"/>
    <cellStyle name="Note 2 2 3 2" xfId="26846"/>
    <cellStyle name="Note 2 2 3 2 2" xfId="26847"/>
    <cellStyle name="Note 2 2 3 2 2 2" xfId="26848"/>
    <cellStyle name="Note 2 2 3 2 2 3" xfId="26849"/>
    <cellStyle name="Note 2 2 3 2 3" xfId="26850"/>
    <cellStyle name="Note 2 2 3 2 3 2" xfId="26851"/>
    <cellStyle name="Note 2 2 3 2 3 3" xfId="26852"/>
    <cellStyle name="Note 2 2 3 2 4" xfId="26853"/>
    <cellStyle name="Note 2 2 3 2 5" xfId="26854"/>
    <cellStyle name="Note 2 2 3 2 6" xfId="26855"/>
    <cellStyle name="Note 2 2 3 3" xfId="26856"/>
    <cellStyle name="Note 2 2 3 3 2" xfId="26857"/>
    <cellStyle name="Note 2 2 3 4" xfId="26858"/>
    <cellStyle name="Note 2 2 3 4 2" xfId="26859"/>
    <cellStyle name="Note 2 2 3 5" xfId="26860"/>
    <cellStyle name="Note 2 2 3 5 2" xfId="26861"/>
    <cellStyle name="Note 2 2 3 6" xfId="26862"/>
    <cellStyle name="Note 2 2 3 6 2" xfId="26863"/>
    <cellStyle name="Note 2 2 3 7" xfId="26864"/>
    <cellStyle name="Note 2 2 3 8" xfId="26865"/>
    <cellStyle name="Note 2 2 4" xfId="26866"/>
    <cellStyle name="Note 2 2 4 2" xfId="26867"/>
    <cellStyle name="Note 2 2 4 2 2" xfId="26868"/>
    <cellStyle name="Note 2 2 4 2 3" xfId="26869"/>
    <cellStyle name="Note 2 2 4 3" xfId="26870"/>
    <cellStyle name="Note 2 2 4 3 2" xfId="26871"/>
    <cellStyle name="Note 2 2 4 4" xfId="26872"/>
    <cellStyle name="Note 2 2 4 4 2" xfId="26873"/>
    <cellStyle name="Note 2 2 4 5" xfId="26874"/>
    <cellStyle name="Note 2 2 4 5 2" xfId="26875"/>
    <cellStyle name="Note 2 2 4 6" xfId="26876"/>
    <cellStyle name="Note 2 2 4 6 2" xfId="26877"/>
    <cellStyle name="Note 2 2 4 7" xfId="26878"/>
    <cellStyle name="Note 2 2 4 8" xfId="26879"/>
    <cellStyle name="Note 2 2 5" xfId="26880"/>
    <cellStyle name="Note 2 2 5 2" xfId="26881"/>
    <cellStyle name="Note 2 2 5 2 2" xfId="26882"/>
    <cellStyle name="Note 2 2 5 3" xfId="26883"/>
    <cellStyle name="Note 2 2 5 3 2" xfId="26884"/>
    <cellStyle name="Note 2 2 5 4" xfId="26885"/>
    <cellStyle name="Note 2 2 5 4 2" xfId="26886"/>
    <cellStyle name="Note 2 2 5 5" xfId="26887"/>
    <cellStyle name="Note 2 2 5 5 2" xfId="26888"/>
    <cellStyle name="Note 2 2 5 6" xfId="26889"/>
    <cellStyle name="Note 2 2 5 7" xfId="26890"/>
    <cellStyle name="Note 2 2 6" xfId="26891"/>
    <cellStyle name="Note 2 2 6 2" xfId="26892"/>
    <cellStyle name="Note 2 2 6 2 2" xfId="26893"/>
    <cellStyle name="Note 2 2 6 3" xfId="26894"/>
    <cellStyle name="Note 2 2 7" xfId="26895"/>
    <cellStyle name="Note 2 2 7 2" xfId="26896"/>
    <cellStyle name="Note 2 2 7 2 2" xfId="26897"/>
    <cellStyle name="Note 2 2 7 3" xfId="26898"/>
    <cellStyle name="Note 2 2 8" xfId="26899"/>
    <cellStyle name="Note 2 2 8 2" xfId="26900"/>
    <cellStyle name="Note 2 2 8 2 2" xfId="26901"/>
    <cellStyle name="Note 2 2 8 3" xfId="26902"/>
    <cellStyle name="Note 2 2 9" xfId="26903"/>
    <cellStyle name="Note 2 2 9 2" xfId="26904"/>
    <cellStyle name="Note 2 3" xfId="5595"/>
    <cellStyle name="Note 2 3 10" xfId="26905"/>
    <cellStyle name="Note 2 3 10 2" xfId="26906"/>
    <cellStyle name="Note 2 3 11" xfId="26907"/>
    <cellStyle name="Note 2 3 12" xfId="26908"/>
    <cellStyle name="Note 2 3 2" xfId="26909"/>
    <cellStyle name="Note 2 3 2 2" xfId="26910"/>
    <cellStyle name="Note 2 3 2 2 2" xfId="26911"/>
    <cellStyle name="Note 2 3 2 2 2 2" xfId="26912"/>
    <cellStyle name="Note 2 3 2 2 3" xfId="26913"/>
    <cellStyle name="Note 2 3 2 2 3 2" xfId="26914"/>
    <cellStyle name="Note 2 3 2 2 4" xfId="26915"/>
    <cellStyle name="Note 2 3 2 2 4 2" xfId="26916"/>
    <cellStyle name="Note 2 3 2 2 5" xfId="26917"/>
    <cellStyle name="Note 2 3 2 2 6" xfId="26918"/>
    <cellStyle name="Note 2 3 2 3" xfId="26919"/>
    <cellStyle name="Note 2 3 2 3 2" xfId="26920"/>
    <cellStyle name="Note 2 3 2 4" xfId="26921"/>
    <cellStyle name="Note 2 3 2 4 2" xfId="26922"/>
    <cellStyle name="Note 2 3 2 5" xfId="26923"/>
    <cellStyle name="Note 2 3 2 5 2" xfId="26924"/>
    <cellStyle name="Note 2 3 2 6" xfId="26925"/>
    <cellStyle name="Note 2 3 2 6 2" xfId="26926"/>
    <cellStyle name="Note 2 3 2 7" xfId="26927"/>
    <cellStyle name="Note 2 3 2 8" xfId="26928"/>
    <cellStyle name="Note 2 3 3" xfId="26929"/>
    <cellStyle name="Note 2 3 3 2" xfId="26930"/>
    <cellStyle name="Note 2 3 3 2 2" xfId="26931"/>
    <cellStyle name="Note 2 3 3 2 3" xfId="26932"/>
    <cellStyle name="Note 2 3 3 3" xfId="26933"/>
    <cellStyle name="Note 2 3 3 3 2" xfId="26934"/>
    <cellStyle name="Note 2 3 3 4" xfId="26935"/>
    <cellStyle name="Note 2 3 3 4 2" xfId="26936"/>
    <cellStyle name="Note 2 3 3 5" xfId="26937"/>
    <cellStyle name="Note 2 3 3 5 2" xfId="26938"/>
    <cellStyle name="Note 2 3 3 6" xfId="26939"/>
    <cellStyle name="Note 2 3 3 6 2" xfId="26940"/>
    <cellStyle name="Note 2 3 3 7" xfId="26941"/>
    <cellStyle name="Note 2 3 3 8" xfId="26942"/>
    <cellStyle name="Note 2 3 4" xfId="26943"/>
    <cellStyle name="Note 2 3 4 2" xfId="26944"/>
    <cellStyle name="Note 2 3 4 2 2" xfId="26945"/>
    <cellStyle name="Note 2 3 4 3" xfId="26946"/>
    <cellStyle name="Note 2 3 4 3 2" xfId="26947"/>
    <cellStyle name="Note 2 3 4 4" xfId="26948"/>
    <cellStyle name="Note 2 3 4 4 2" xfId="26949"/>
    <cellStyle name="Note 2 3 4 5" xfId="26950"/>
    <cellStyle name="Note 2 3 4 5 2" xfId="26951"/>
    <cellStyle name="Note 2 3 4 6" xfId="26952"/>
    <cellStyle name="Note 2 3 4 7" xfId="26953"/>
    <cellStyle name="Note 2 3 5" xfId="26954"/>
    <cellStyle name="Note 2 3 5 2" xfId="26955"/>
    <cellStyle name="Note 2 3 5 2 2" xfId="26956"/>
    <cellStyle name="Note 2 3 5 3" xfId="26957"/>
    <cellStyle name="Note 2 3 6" xfId="26958"/>
    <cellStyle name="Note 2 3 6 2" xfId="26959"/>
    <cellStyle name="Note 2 3 6 2 2" xfId="26960"/>
    <cellStyle name="Note 2 3 6 3" xfId="26961"/>
    <cellStyle name="Note 2 3 7" xfId="26962"/>
    <cellStyle name="Note 2 3 7 2" xfId="26963"/>
    <cellStyle name="Note 2 3 7 2 2" xfId="26964"/>
    <cellStyle name="Note 2 3 7 3" xfId="26965"/>
    <cellStyle name="Note 2 3 8" xfId="26966"/>
    <cellStyle name="Note 2 3 8 2" xfId="26967"/>
    <cellStyle name="Note 2 3 9" xfId="26968"/>
    <cellStyle name="Note 2 3 9 2" xfId="26969"/>
    <cellStyle name="Note 2 4" xfId="26970"/>
    <cellStyle name="Note 2 4 2" xfId="26971"/>
    <cellStyle name="Note 2 4 2 2" xfId="26972"/>
    <cellStyle name="Note 2 4 2 2 2" xfId="26973"/>
    <cellStyle name="Note 2 4 2 2 3" xfId="26974"/>
    <cellStyle name="Note 2 4 2 3" xfId="26975"/>
    <cellStyle name="Note 2 4 2 3 2" xfId="26976"/>
    <cellStyle name="Note 2 4 2 3 3" xfId="26977"/>
    <cellStyle name="Note 2 4 2 4" xfId="26978"/>
    <cellStyle name="Note 2 4 2 5" xfId="26979"/>
    <cellStyle name="Note 2 4 2 6" xfId="26980"/>
    <cellStyle name="Note 2 4 3" xfId="26981"/>
    <cellStyle name="Note 2 4 3 2" xfId="26982"/>
    <cellStyle name="Note 2 4 4" xfId="26983"/>
    <cellStyle name="Note 2 4 4 2" xfId="26984"/>
    <cellStyle name="Note 2 4 5" xfId="26985"/>
    <cellStyle name="Note 2 4 5 2" xfId="26986"/>
    <cellStyle name="Note 2 4 6" xfId="26987"/>
    <cellStyle name="Note 2 4 6 2" xfId="26988"/>
    <cellStyle name="Note 2 4 7" xfId="26989"/>
    <cellStyle name="Note 2 4 8" xfId="26990"/>
    <cellStyle name="Note 2 5" xfId="26991"/>
    <cellStyle name="Note 2 5 2" xfId="26992"/>
    <cellStyle name="Note 2 5 2 2" xfId="26993"/>
    <cellStyle name="Note 2 5 2 3" xfId="26994"/>
    <cellStyle name="Note 2 5 3" xfId="26995"/>
    <cellStyle name="Note 2 5 3 2" xfId="26996"/>
    <cellStyle name="Note 2 5 4" xfId="26997"/>
    <cellStyle name="Note 2 5 4 2" xfId="26998"/>
    <cellStyle name="Note 2 5 5" xfId="26999"/>
    <cellStyle name="Note 2 5 5 2" xfId="27000"/>
    <cellStyle name="Note 2 5 6" xfId="27001"/>
    <cellStyle name="Note 2 5 6 2" xfId="27002"/>
    <cellStyle name="Note 2 5 7" xfId="27003"/>
    <cellStyle name="Note 2 5 8" xfId="27004"/>
    <cellStyle name="Note 2 6" xfId="27005"/>
    <cellStyle name="Note 2 6 2" xfId="27006"/>
    <cellStyle name="Note 2 6 2 2" xfId="27007"/>
    <cellStyle name="Note 2 6 3" xfId="27008"/>
    <cellStyle name="Note 2 6 3 2" xfId="27009"/>
    <cellStyle name="Note 2 6 4" xfId="27010"/>
    <cellStyle name="Note 2 6 4 2" xfId="27011"/>
    <cellStyle name="Note 2 6 5" xfId="27012"/>
    <cellStyle name="Note 2 6 5 2" xfId="27013"/>
    <cellStyle name="Note 2 6 6" xfId="27014"/>
    <cellStyle name="Note 2 6 7" xfId="27015"/>
    <cellStyle name="Note 2 7" xfId="27016"/>
    <cellStyle name="Note 2 7 2" xfId="27017"/>
    <cellStyle name="Note 2 7 2 2" xfId="27018"/>
    <cellStyle name="Note 2 7 3" xfId="27019"/>
    <cellStyle name="Note 2 8" xfId="27020"/>
    <cellStyle name="Note 2 8 2" xfId="27021"/>
    <cellStyle name="Note 2 8 2 2" xfId="27022"/>
    <cellStyle name="Note 2 8 3" xfId="27023"/>
    <cellStyle name="Note 2 9" xfId="27024"/>
    <cellStyle name="Note 2 9 2" xfId="27025"/>
    <cellStyle name="Note 2 9 2 2" xfId="27026"/>
    <cellStyle name="Note 2 9 3" xfId="27027"/>
    <cellStyle name="Note 3" xfId="5596"/>
    <cellStyle name="Note 3 10" xfId="27028"/>
    <cellStyle name="Note 3 10 2" xfId="27029"/>
    <cellStyle name="Note 3 11" xfId="27030"/>
    <cellStyle name="Note 3 11 2" xfId="27031"/>
    <cellStyle name="Note 3 12" xfId="27032"/>
    <cellStyle name="Note 3 13" xfId="27033"/>
    <cellStyle name="Note 3 2" xfId="5597"/>
    <cellStyle name="Note 3 2 10" xfId="27034"/>
    <cellStyle name="Note 3 2 10 2" xfId="27035"/>
    <cellStyle name="Note 3 2 11" xfId="27036"/>
    <cellStyle name="Note 3 2 12" xfId="27037"/>
    <cellStyle name="Note 3 2 2" xfId="27038"/>
    <cellStyle name="Note 3 2 2 2" xfId="27039"/>
    <cellStyle name="Note 3 2 2 2 2" xfId="27040"/>
    <cellStyle name="Note 3 2 2 2 2 2" xfId="27041"/>
    <cellStyle name="Note 3 2 2 2 3" xfId="27042"/>
    <cellStyle name="Note 3 2 2 2 3 2" xfId="27043"/>
    <cellStyle name="Note 3 2 2 2 4" xfId="27044"/>
    <cellStyle name="Note 3 2 2 2 4 2" xfId="27045"/>
    <cellStyle name="Note 3 2 2 2 5" xfId="27046"/>
    <cellStyle name="Note 3 2 2 2 6" xfId="27047"/>
    <cellStyle name="Note 3 2 2 3" xfId="27048"/>
    <cellStyle name="Note 3 2 2 3 2" xfId="27049"/>
    <cellStyle name="Note 3 2 2 4" xfId="27050"/>
    <cellStyle name="Note 3 2 2 4 2" xfId="27051"/>
    <cellStyle name="Note 3 2 2 5" xfId="27052"/>
    <cellStyle name="Note 3 2 2 5 2" xfId="27053"/>
    <cellStyle name="Note 3 2 2 6" xfId="27054"/>
    <cellStyle name="Note 3 2 2 6 2" xfId="27055"/>
    <cellStyle name="Note 3 2 2 7" xfId="27056"/>
    <cellStyle name="Note 3 2 2 8" xfId="27057"/>
    <cellStyle name="Note 3 2 3" xfId="27058"/>
    <cellStyle name="Note 3 2 3 2" xfId="27059"/>
    <cellStyle name="Note 3 2 3 2 2" xfId="27060"/>
    <cellStyle name="Note 3 2 3 2 3" xfId="27061"/>
    <cellStyle name="Note 3 2 3 3" xfId="27062"/>
    <cellStyle name="Note 3 2 3 3 2" xfId="27063"/>
    <cellStyle name="Note 3 2 3 4" xfId="27064"/>
    <cellStyle name="Note 3 2 3 4 2" xfId="27065"/>
    <cellStyle name="Note 3 2 3 5" xfId="27066"/>
    <cellStyle name="Note 3 2 3 5 2" xfId="27067"/>
    <cellStyle name="Note 3 2 3 6" xfId="27068"/>
    <cellStyle name="Note 3 2 3 6 2" xfId="27069"/>
    <cellStyle name="Note 3 2 3 7" xfId="27070"/>
    <cellStyle name="Note 3 2 3 8" xfId="27071"/>
    <cellStyle name="Note 3 2 4" xfId="27072"/>
    <cellStyle name="Note 3 2 4 2" xfId="27073"/>
    <cellStyle name="Note 3 2 4 2 2" xfId="27074"/>
    <cellStyle name="Note 3 2 4 3" xfId="27075"/>
    <cellStyle name="Note 3 2 4 3 2" xfId="27076"/>
    <cellStyle name="Note 3 2 4 4" xfId="27077"/>
    <cellStyle name="Note 3 2 4 4 2" xfId="27078"/>
    <cellStyle name="Note 3 2 4 5" xfId="27079"/>
    <cellStyle name="Note 3 2 4 5 2" xfId="27080"/>
    <cellStyle name="Note 3 2 4 6" xfId="27081"/>
    <cellStyle name="Note 3 2 4 7" xfId="27082"/>
    <cellStyle name="Note 3 2 5" xfId="27083"/>
    <cellStyle name="Note 3 2 5 2" xfId="27084"/>
    <cellStyle name="Note 3 2 5 2 2" xfId="27085"/>
    <cellStyle name="Note 3 2 5 3" xfId="27086"/>
    <cellStyle name="Note 3 2 6" xfId="27087"/>
    <cellStyle name="Note 3 2 6 2" xfId="27088"/>
    <cellStyle name="Note 3 2 6 2 2" xfId="27089"/>
    <cellStyle name="Note 3 2 6 3" xfId="27090"/>
    <cellStyle name="Note 3 2 7" xfId="27091"/>
    <cellStyle name="Note 3 2 7 2" xfId="27092"/>
    <cellStyle name="Note 3 2 7 2 2" xfId="27093"/>
    <cellStyle name="Note 3 2 7 3" xfId="27094"/>
    <cellStyle name="Note 3 2 8" xfId="27095"/>
    <cellStyle name="Note 3 2 8 2" xfId="27096"/>
    <cellStyle name="Note 3 2 9" xfId="27097"/>
    <cellStyle name="Note 3 2 9 2" xfId="27098"/>
    <cellStyle name="Note 3 3" xfId="5598"/>
    <cellStyle name="Note 3 3 2" xfId="27099"/>
    <cellStyle name="Note 3 3 2 2" xfId="27100"/>
    <cellStyle name="Note 3 3 2 2 2" xfId="27101"/>
    <cellStyle name="Note 3 3 2 3" xfId="27102"/>
    <cellStyle name="Note 3 3 2 3 2" xfId="27103"/>
    <cellStyle name="Note 3 3 2 4" xfId="27104"/>
    <cellStyle name="Note 3 3 2 4 2" xfId="27105"/>
    <cellStyle name="Note 3 3 2 5" xfId="27106"/>
    <cellStyle name="Note 3 3 2 6" xfId="27107"/>
    <cellStyle name="Note 3 3 3" xfId="27108"/>
    <cellStyle name="Note 3 3 3 2" xfId="27109"/>
    <cellStyle name="Note 3 3 4" xfId="27110"/>
    <cellStyle name="Note 3 3 4 2" xfId="27111"/>
    <cellStyle name="Note 3 3 5" xfId="27112"/>
    <cellStyle name="Note 3 3 5 2" xfId="27113"/>
    <cellStyle name="Note 3 3 6" xfId="27114"/>
    <cellStyle name="Note 3 3 6 2" xfId="27115"/>
    <cellStyle name="Note 3 3 7" xfId="27116"/>
    <cellStyle name="Note 3 3 8" xfId="27117"/>
    <cellStyle name="Note 3 4" xfId="27118"/>
    <cellStyle name="Note 3 4 2" xfId="27119"/>
    <cellStyle name="Note 3 4 2 2" xfId="27120"/>
    <cellStyle name="Note 3 4 2 3" xfId="27121"/>
    <cellStyle name="Note 3 4 3" xfId="27122"/>
    <cellStyle name="Note 3 4 3 2" xfId="27123"/>
    <cellStyle name="Note 3 4 4" xfId="27124"/>
    <cellStyle name="Note 3 4 4 2" xfId="27125"/>
    <cellStyle name="Note 3 4 5" xfId="27126"/>
    <cellStyle name="Note 3 4 5 2" xfId="27127"/>
    <cellStyle name="Note 3 4 6" xfId="27128"/>
    <cellStyle name="Note 3 4 6 2" xfId="27129"/>
    <cellStyle name="Note 3 4 7" xfId="27130"/>
    <cellStyle name="Note 3 4 8" xfId="27131"/>
    <cellStyle name="Note 3 5" xfId="27132"/>
    <cellStyle name="Note 3 5 2" xfId="27133"/>
    <cellStyle name="Note 3 5 2 2" xfId="27134"/>
    <cellStyle name="Note 3 5 3" xfId="27135"/>
    <cellStyle name="Note 3 5 3 2" xfId="27136"/>
    <cellStyle name="Note 3 5 4" xfId="27137"/>
    <cellStyle name="Note 3 5 4 2" xfId="27138"/>
    <cellStyle name="Note 3 5 5" xfId="27139"/>
    <cellStyle name="Note 3 5 5 2" xfId="27140"/>
    <cellStyle name="Note 3 5 6" xfId="27141"/>
    <cellStyle name="Note 3 5 7" xfId="27142"/>
    <cellStyle name="Note 3 6" xfId="27143"/>
    <cellStyle name="Note 3 6 2" xfId="27144"/>
    <cellStyle name="Note 3 6 2 2" xfId="27145"/>
    <cellStyle name="Note 3 6 3" xfId="27146"/>
    <cellStyle name="Note 3 7" xfId="27147"/>
    <cellStyle name="Note 3 7 2" xfId="27148"/>
    <cellStyle name="Note 3 7 2 2" xfId="27149"/>
    <cellStyle name="Note 3 7 3" xfId="27150"/>
    <cellStyle name="Note 3 8" xfId="27151"/>
    <cellStyle name="Note 3 8 2" xfId="27152"/>
    <cellStyle name="Note 3 8 2 2" xfId="27153"/>
    <cellStyle name="Note 3 8 3" xfId="27154"/>
    <cellStyle name="Note 3 9" xfId="27155"/>
    <cellStyle name="Note 3 9 2" xfId="27156"/>
    <cellStyle name="Note 4" xfId="5599"/>
    <cellStyle name="Note 4 10" xfId="27157"/>
    <cellStyle name="Note 4 10 2" xfId="27158"/>
    <cellStyle name="Note 4 11" xfId="27159"/>
    <cellStyle name="Note 4 12" xfId="27160"/>
    <cellStyle name="Note 4 2" xfId="5600"/>
    <cellStyle name="Note 4 2 10" xfId="27161"/>
    <cellStyle name="Note 4 2 2" xfId="27162"/>
    <cellStyle name="Note 4 2 2 2" xfId="27163"/>
    <cellStyle name="Note 4 2 2 2 2" xfId="27164"/>
    <cellStyle name="Note 4 2 2 2 2 2" xfId="27165"/>
    <cellStyle name="Note 4 2 2 2 3" xfId="27166"/>
    <cellStyle name="Note 4 2 2 2 3 2" xfId="27167"/>
    <cellStyle name="Note 4 2 2 2 4" xfId="27168"/>
    <cellStyle name="Note 4 2 2 2 4 2" xfId="27169"/>
    <cellStyle name="Note 4 2 2 2 5" xfId="27170"/>
    <cellStyle name="Note 4 2 2 2 6" xfId="27171"/>
    <cellStyle name="Note 4 2 2 3" xfId="27172"/>
    <cellStyle name="Note 4 2 2 3 2" xfId="27173"/>
    <cellStyle name="Note 4 2 2 4" xfId="27174"/>
    <cellStyle name="Note 4 2 2 4 2" xfId="27175"/>
    <cellStyle name="Note 4 2 2 5" xfId="27176"/>
    <cellStyle name="Note 4 2 2 5 2" xfId="27177"/>
    <cellStyle name="Note 4 2 2 6" xfId="27178"/>
    <cellStyle name="Note 4 2 2 7" xfId="27179"/>
    <cellStyle name="Note 4 2 3" xfId="27180"/>
    <cellStyle name="Note 4 2 3 2" xfId="27181"/>
    <cellStyle name="Note 4 2 3 2 2" xfId="27182"/>
    <cellStyle name="Note 4 2 3 2 3" xfId="27183"/>
    <cellStyle name="Note 4 2 3 3" xfId="27184"/>
    <cellStyle name="Note 4 2 3 3 2" xfId="27185"/>
    <cellStyle name="Note 4 2 3 4" xfId="27186"/>
    <cellStyle name="Note 4 2 3 4 2" xfId="27187"/>
    <cellStyle name="Note 4 2 3 5" xfId="27188"/>
    <cellStyle name="Note 4 2 3 5 2" xfId="27189"/>
    <cellStyle name="Note 4 2 3 6" xfId="27190"/>
    <cellStyle name="Note 4 2 3 7" xfId="27191"/>
    <cellStyle name="Note 4 2 4" xfId="27192"/>
    <cellStyle name="Note 4 2 4 2" xfId="27193"/>
    <cellStyle name="Note 4 2 4 2 2" xfId="27194"/>
    <cellStyle name="Note 4 2 4 3" xfId="27195"/>
    <cellStyle name="Note 4 2 4 3 2" xfId="27196"/>
    <cellStyle name="Note 4 2 4 4" xfId="27197"/>
    <cellStyle name="Note 4 2 4 4 2" xfId="27198"/>
    <cellStyle name="Note 4 2 4 5" xfId="27199"/>
    <cellStyle name="Note 4 2 4 6" xfId="27200"/>
    <cellStyle name="Note 4 2 5" xfId="27201"/>
    <cellStyle name="Note 4 2 5 2" xfId="27202"/>
    <cellStyle name="Note 4 2 6" xfId="27203"/>
    <cellStyle name="Note 4 2 6 2" xfId="27204"/>
    <cellStyle name="Note 4 2 7" xfId="27205"/>
    <cellStyle name="Note 4 2 7 2" xfId="27206"/>
    <cellStyle name="Note 4 2 8" xfId="27207"/>
    <cellStyle name="Note 4 2 8 2" xfId="27208"/>
    <cellStyle name="Note 4 2 9" xfId="27209"/>
    <cellStyle name="Note 4 3" xfId="5601"/>
    <cellStyle name="Note 4 3 2" xfId="27210"/>
    <cellStyle name="Note 4 3 2 2" xfId="27211"/>
    <cellStyle name="Note 4 3 2 2 2" xfId="27212"/>
    <cellStyle name="Note 4 3 2 3" xfId="27213"/>
    <cellStyle name="Note 4 3 2 3 2" xfId="27214"/>
    <cellStyle name="Note 4 3 2 4" xfId="27215"/>
    <cellStyle name="Note 4 3 2 4 2" xfId="27216"/>
    <cellStyle name="Note 4 3 2 5" xfId="27217"/>
    <cellStyle name="Note 4 3 2 6" xfId="27218"/>
    <cellStyle name="Note 4 3 3" xfId="27219"/>
    <cellStyle name="Note 4 3 3 2" xfId="27220"/>
    <cellStyle name="Note 4 3 4" xfId="27221"/>
    <cellStyle name="Note 4 3 4 2" xfId="27222"/>
    <cellStyle name="Note 4 3 5" xfId="27223"/>
    <cellStyle name="Note 4 3 5 2" xfId="27224"/>
    <cellStyle name="Note 4 3 6" xfId="27225"/>
    <cellStyle name="Note 4 3 6 2" xfId="27226"/>
    <cellStyle name="Note 4 3 7" xfId="27227"/>
    <cellStyle name="Note 4 3 8" xfId="27228"/>
    <cellStyle name="Note 4 4" xfId="27229"/>
    <cellStyle name="Note 4 4 2" xfId="27230"/>
    <cellStyle name="Note 4 4 2 2" xfId="27231"/>
    <cellStyle name="Note 4 4 2 3" xfId="27232"/>
    <cellStyle name="Note 4 4 3" xfId="27233"/>
    <cellStyle name="Note 4 4 3 2" xfId="27234"/>
    <cellStyle name="Note 4 4 4" xfId="27235"/>
    <cellStyle name="Note 4 4 4 2" xfId="27236"/>
    <cellStyle name="Note 4 4 5" xfId="27237"/>
    <cellStyle name="Note 4 4 5 2" xfId="27238"/>
    <cellStyle name="Note 4 4 6" xfId="27239"/>
    <cellStyle name="Note 4 4 6 2" xfId="27240"/>
    <cellStyle name="Note 4 4 7" xfId="27241"/>
    <cellStyle name="Note 4 4 8" xfId="27242"/>
    <cellStyle name="Note 4 5" xfId="27243"/>
    <cellStyle name="Note 4 5 2" xfId="27244"/>
    <cellStyle name="Note 4 5 2 2" xfId="27245"/>
    <cellStyle name="Note 4 5 3" xfId="27246"/>
    <cellStyle name="Note 4 5 3 2" xfId="27247"/>
    <cellStyle name="Note 4 5 4" xfId="27248"/>
    <cellStyle name="Note 4 5 4 2" xfId="27249"/>
    <cellStyle name="Note 4 5 5" xfId="27250"/>
    <cellStyle name="Note 4 5 5 2" xfId="27251"/>
    <cellStyle name="Note 4 5 6" xfId="27252"/>
    <cellStyle name="Note 4 5 7" xfId="27253"/>
    <cellStyle name="Note 4 6" xfId="27254"/>
    <cellStyle name="Note 4 6 2" xfId="27255"/>
    <cellStyle name="Note 4 6 2 2" xfId="27256"/>
    <cellStyle name="Note 4 6 3" xfId="27257"/>
    <cellStyle name="Note 4 7" xfId="27258"/>
    <cellStyle name="Note 4 7 2" xfId="27259"/>
    <cellStyle name="Note 4 7 2 2" xfId="27260"/>
    <cellStyle name="Note 4 7 3" xfId="27261"/>
    <cellStyle name="Note 4 8" xfId="27262"/>
    <cellStyle name="Note 4 8 2" xfId="27263"/>
    <cellStyle name="Note 4 8 2 2" xfId="27264"/>
    <cellStyle name="Note 4 8 3" xfId="27265"/>
    <cellStyle name="Note 4 9" xfId="27266"/>
    <cellStyle name="Note 4 9 2" xfId="27267"/>
    <cellStyle name="Note 5" xfId="5602"/>
    <cellStyle name="Note 5 10" xfId="27268"/>
    <cellStyle name="Note 5 11" xfId="27269"/>
    <cellStyle name="Note 5 12" xfId="27270"/>
    <cellStyle name="Note 5 2" xfId="5603"/>
    <cellStyle name="Note 5 2 2" xfId="27271"/>
    <cellStyle name="Note 5 2 2 2" xfId="27272"/>
    <cellStyle name="Note 5 2 2 3" xfId="27273"/>
    <cellStyle name="Note 5 2 3" xfId="27274"/>
    <cellStyle name="Note 5 2 4" xfId="27275"/>
    <cellStyle name="Note 5 3" xfId="5604"/>
    <cellStyle name="Note 5 3 2" xfId="27276"/>
    <cellStyle name="Note 5 3 2 2" xfId="27277"/>
    <cellStyle name="Note 5 3 3" xfId="27278"/>
    <cellStyle name="Note 5 3 4" xfId="27279"/>
    <cellStyle name="Note 5 4" xfId="27280"/>
    <cellStyle name="Note 5 4 2" xfId="27281"/>
    <cellStyle name="Note 5 4 2 2" xfId="27282"/>
    <cellStyle name="Note 5 4 3" xfId="27283"/>
    <cellStyle name="Note 5 5" xfId="27284"/>
    <cellStyle name="Note 5 5 2" xfId="27285"/>
    <cellStyle name="Note 5 5 2 2" xfId="27286"/>
    <cellStyle name="Note 5 5 3" xfId="27287"/>
    <cellStyle name="Note 5 6" xfId="27288"/>
    <cellStyle name="Note 5 6 2" xfId="27289"/>
    <cellStyle name="Note 5 7" xfId="27290"/>
    <cellStyle name="Note 5 7 2" xfId="27291"/>
    <cellStyle name="Note 5 8" xfId="27292"/>
    <cellStyle name="Note 5 8 2" xfId="27293"/>
    <cellStyle name="Note 5 9" xfId="27294"/>
    <cellStyle name="Note 5 9 2" xfId="27295"/>
    <cellStyle name="Note 6" xfId="5605"/>
    <cellStyle name="Note 6 2" xfId="15400"/>
    <cellStyle name="Note 6 3" xfId="27296"/>
    <cellStyle name="Note 7" xfId="5606"/>
    <cellStyle name="Note 7 2" xfId="15401"/>
    <cellStyle name="Note 8" xfId="15402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7"/>
    <cellStyle name="Output 2 10 2" xfId="27298"/>
    <cellStyle name="Output 2 10 3" xfId="27299"/>
    <cellStyle name="Output 2 11" xfId="27300"/>
    <cellStyle name="Output 2 11 2" xfId="27301"/>
    <cellStyle name="Output 2 11 3" xfId="27302"/>
    <cellStyle name="Output 2 12" xfId="27303"/>
    <cellStyle name="Output 2 12 2" xfId="27304"/>
    <cellStyle name="Output 2 12 3" xfId="27305"/>
    <cellStyle name="Output 2 13" xfId="27306"/>
    <cellStyle name="Output 2 14" xfId="27307"/>
    <cellStyle name="Output 2 15" xfId="27308"/>
    <cellStyle name="Output 2 2" xfId="5611"/>
    <cellStyle name="Output 2 2 10" xfId="27309"/>
    <cellStyle name="Output 2 2 10 2" xfId="27310"/>
    <cellStyle name="Output 2 2 10 3" xfId="27311"/>
    <cellStyle name="Output 2 2 11" xfId="27312"/>
    <cellStyle name="Output 2 2 12" xfId="27313"/>
    <cellStyle name="Output 2 2 13" xfId="27314"/>
    <cellStyle name="Output 2 2 2" xfId="27315"/>
    <cellStyle name="Output 2 2 2 10" xfId="27316"/>
    <cellStyle name="Output 2 2 2 10 2" xfId="27317"/>
    <cellStyle name="Output 2 2 2 10 3" xfId="27318"/>
    <cellStyle name="Output 2 2 2 11" xfId="27319"/>
    <cellStyle name="Output 2 2 2 12" xfId="27320"/>
    <cellStyle name="Output 2 2 2 13" xfId="27321"/>
    <cellStyle name="Output 2 2 2 2" xfId="27322"/>
    <cellStyle name="Output 2 2 2 2 2" xfId="27323"/>
    <cellStyle name="Output 2 2 2 2 2 2" xfId="27324"/>
    <cellStyle name="Output 2 2 2 2 2 2 2" xfId="27325"/>
    <cellStyle name="Output 2 2 2 2 2 2 3" xfId="27326"/>
    <cellStyle name="Output 2 2 2 2 2 3" xfId="27327"/>
    <cellStyle name="Output 2 2 2 2 2 3 2" xfId="27328"/>
    <cellStyle name="Output 2 2 2 2 2 3 3" xfId="27329"/>
    <cellStyle name="Output 2 2 2 2 2 4" xfId="27330"/>
    <cellStyle name="Output 2 2 2 2 2 4 2" xfId="27331"/>
    <cellStyle name="Output 2 2 2 2 2 4 3" xfId="27332"/>
    <cellStyle name="Output 2 2 2 2 2 5" xfId="27333"/>
    <cellStyle name="Output 2 2 2 2 2 6" xfId="27334"/>
    <cellStyle name="Output 2 2 2 2 2 7" xfId="27335"/>
    <cellStyle name="Output 2 2 2 2 3" xfId="27336"/>
    <cellStyle name="Output 2 2 2 2 3 2" xfId="27337"/>
    <cellStyle name="Output 2 2 2 2 3 3" xfId="27338"/>
    <cellStyle name="Output 2 2 2 2 4" xfId="27339"/>
    <cellStyle name="Output 2 2 2 2 4 2" xfId="27340"/>
    <cellStyle name="Output 2 2 2 2 4 3" xfId="27341"/>
    <cellStyle name="Output 2 2 2 2 5" xfId="27342"/>
    <cellStyle name="Output 2 2 2 2 5 2" xfId="27343"/>
    <cellStyle name="Output 2 2 2 2 5 3" xfId="27344"/>
    <cellStyle name="Output 2 2 2 2 6" xfId="27345"/>
    <cellStyle name="Output 2 2 2 2 6 2" xfId="27346"/>
    <cellStyle name="Output 2 2 2 2 6 3" xfId="27347"/>
    <cellStyle name="Output 2 2 2 2 7" xfId="27348"/>
    <cellStyle name="Output 2 2 2 2 8" xfId="27349"/>
    <cellStyle name="Output 2 2 2 2 9" xfId="27350"/>
    <cellStyle name="Output 2 2 2 3" xfId="27351"/>
    <cellStyle name="Output 2 2 2 3 2" xfId="27352"/>
    <cellStyle name="Output 2 2 2 3 2 2" xfId="27353"/>
    <cellStyle name="Output 2 2 2 3 2 3" xfId="27354"/>
    <cellStyle name="Output 2 2 2 3 2 4" xfId="27355"/>
    <cellStyle name="Output 2 2 2 3 3" xfId="27356"/>
    <cellStyle name="Output 2 2 2 3 3 2" xfId="27357"/>
    <cellStyle name="Output 2 2 2 3 3 3" xfId="27358"/>
    <cellStyle name="Output 2 2 2 3 4" xfId="27359"/>
    <cellStyle name="Output 2 2 2 3 4 2" xfId="27360"/>
    <cellStyle name="Output 2 2 2 3 4 3" xfId="27361"/>
    <cellStyle name="Output 2 2 2 3 5" xfId="27362"/>
    <cellStyle name="Output 2 2 2 3 5 2" xfId="27363"/>
    <cellStyle name="Output 2 2 2 3 5 3" xfId="27364"/>
    <cellStyle name="Output 2 2 2 3 6" xfId="27365"/>
    <cellStyle name="Output 2 2 2 3 6 2" xfId="27366"/>
    <cellStyle name="Output 2 2 2 3 6 3" xfId="27367"/>
    <cellStyle name="Output 2 2 2 3 7" xfId="27368"/>
    <cellStyle name="Output 2 2 2 3 8" xfId="27369"/>
    <cellStyle name="Output 2 2 2 3 9" xfId="27370"/>
    <cellStyle name="Output 2 2 2 4" xfId="27371"/>
    <cellStyle name="Output 2 2 2 4 2" xfId="27372"/>
    <cellStyle name="Output 2 2 2 4 2 2" xfId="27373"/>
    <cellStyle name="Output 2 2 2 4 2 3" xfId="27374"/>
    <cellStyle name="Output 2 2 2 4 3" xfId="27375"/>
    <cellStyle name="Output 2 2 2 4 3 2" xfId="27376"/>
    <cellStyle name="Output 2 2 2 4 3 3" xfId="27377"/>
    <cellStyle name="Output 2 2 2 4 4" xfId="27378"/>
    <cellStyle name="Output 2 2 2 4 4 2" xfId="27379"/>
    <cellStyle name="Output 2 2 2 4 4 3" xfId="27380"/>
    <cellStyle name="Output 2 2 2 4 5" xfId="27381"/>
    <cellStyle name="Output 2 2 2 4 5 2" xfId="27382"/>
    <cellStyle name="Output 2 2 2 4 5 3" xfId="27383"/>
    <cellStyle name="Output 2 2 2 4 6" xfId="27384"/>
    <cellStyle name="Output 2 2 2 4 7" xfId="27385"/>
    <cellStyle name="Output 2 2 2 4 8" xfId="27386"/>
    <cellStyle name="Output 2 2 2 5" xfId="27387"/>
    <cellStyle name="Output 2 2 2 5 2" xfId="27388"/>
    <cellStyle name="Output 2 2 2 5 2 2" xfId="27389"/>
    <cellStyle name="Output 2 2 2 5 2 3" xfId="27390"/>
    <cellStyle name="Output 2 2 2 5 3" xfId="27391"/>
    <cellStyle name="Output 2 2 2 5 4" xfId="27392"/>
    <cellStyle name="Output 2 2 2 6" xfId="27393"/>
    <cellStyle name="Output 2 2 2 6 2" xfId="27394"/>
    <cellStyle name="Output 2 2 2 6 2 2" xfId="27395"/>
    <cellStyle name="Output 2 2 2 6 2 3" xfId="27396"/>
    <cellStyle name="Output 2 2 2 6 3" xfId="27397"/>
    <cellStyle name="Output 2 2 2 6 4" xfId="27398"/>
    <cellStyle name="Output 2 2 2 7" xfId="27399"/>
    <cellStyle name="Output 2 2 2 7 2" xfId="27400"/>
    <cellStyle name="Output 2 2 2 7 2 2" xfId="27401"/>
    <cellStyle name="Output 2 2 2 7 2 3" xfId="27402"/>
    <cellStyle name="Output 2 2 2 7 3" xfId="27403"/>
    <cellStyle name="Output 2 2 2 7 4" xfId="27404"/>
    <cellStyle name="Output 2 2 2 8" xfId="27405"/>
    <cellStyle name="Output 2 2 2 8 2" xfId="27406"/>
    <cellStyle name="Output 2 2 2 8 3" xfId="27407"/>
    <cellStyle name="Output 2 2 2 9" xfId="27408"/>
    <cellStyle name="Output 2 2 2 9 2" xfId="27409"/>
    <cellStyle name="Output 2 2 2 9 3" xfId="27410"/>
    <cellStyle name="Output 2 2 3" xfId="27411"/>
    <cellStyle name="Output 2 2 3 2" xfId="27412"/>
    <cellStyle name="Output 2 2 3 2 2" xfId="27413"/>
    <cellStyle name="Output 2 2 3 2 2 2" xfId="27414"/>
    <cellStyle name="Output 2 2 3 2 2 3" xfId="27415"/>
    <cellStyle name="Output 2 2 3 2 3" xfId="27416"/>
    <cellStyle name="Output 2 2 3 2 3 2" xfId="27417"/>
    <cellStyle name="Output 2 2 3 2 3 3" xfId="27418"/>
    <cellStyle name="Output 2 2 3 2 4" xfId="27419"/>
    <cellStyle name="Output 2 2 3 2 4 2" xfId="27420"/>
    <cellStyle name="Output 2 2 3 2 4 3" xfId="27421"/>
    <cellStyle name="Output 2 2 3 2 5" xfId="27422"/>
    <cellStyle name="Output 2 2 3 2 6" xfId="27423"/>
    <cellStyle name="Output 2 2 3 2 7" xfId="27424"/>
    <cellStyle name="Output 2 2 3 3" xfId="27425"/>
    <cellStyle name="Output 2 2 3 3 2" xfId="27426"/>
    <cellStyle name="Output 2 2 3 3 3" xfId="27427"/>
    <cellStyle name="Output 2 2 3 4" xfId="27428"/>
    <cellStyle name="Output 2 2 3 4 2" xfId="27429"/>
    <cellStyle name="Output 2 2 3 4 3" xfId="27430"/>
    <cellStyle name="Output 2 2 3 5" xfId="27431"/>
    <cellStyle name="Output 2 2 3 5 2" xfId="27432"/>
    <cellStyle name="Output 2 2 3 5 3" xfId="27433"/>
    <cellStyle name="Output 2 2 3 6" xfId="27434"/>
    <cellStyle name="Output 2 2 3 6 2" xfId="27435"/>
    <cellStyle name="Output 2 2 3 6 3" xfId="27436"/>
    <cellStyle name="Output 2 2 3 7" xfId="27437"/>
    <cellStyle name="Output 2 2 3 8" xfId="27438"/>
    <cellStyle name="Output 2 2 3 9" xfId="27439"/>
    <cellStyle name="Output 2 2 4" xfId="27440"/>
    <cellStyle name="Output 2 2 4 2" xfId="27441"/>
    <cellStyle name="Output 2 2 4 2 2" xfId="27442"/>
    <cellStyle name="Output 2 2 4 2 3" xfId="27443"/>
    <cellStyle name="Output 2 2 4 2 4" xfId="27444"/>
    <cellStyle name="Output 2 2 4 3" xfId="27445"/>
    <cellStyle name="Output 2 2 4 3 2" xfId="27446"/>
    <cellStyle name="Output 2 2 4 3 3" xfId="27447"/>
    <cellStyle name="Output 2 2 4 4" xfId="27448"/>
    <cellStyle name="Output 2 2 4 4 2" xfId="27449"/>
    <cellStyle name="Output 2 2 4 4 3" xfId="27450"/>
    <cellStyle name="Output 2 2 4 5" xfId="27451"/>
    <cellStyle name="Output 2 2 4 5 2" xfId="27452"/>
    <cellStyle name="Output 2 2 4 5 3" xfId="27453"/>
    <cellStyle name="Output 2 2 4 6" xfId="27454"/>
    <cellStyle name="Output 2 2 4 6 2" xfId="27455"/>
    <cellStyle name="Output 2 2 4 6 3" xfId="27456"/>
    <cellStyle name="Output 2 2 4 7" xfId="27457"/>
    <cellStyle name="Output 2 2 4 8" xfId="27458"/>
    <cellStyle name="Output 2 2 4 9" xfId="27459"/>
    <cellStyle name="Output 2 2 5" xfId="27460"/>
    <cellStyle name="Output 2 2 5 2" xfId="27461"/>
    <cellStyle name="Output 2 2 5 2 2" xfId="27462"/>
    <cellStyle name="Output 2 2 5 2 3" xfId="27463"/>
    <cellStyle name="Output 2 2 5 3" xfId="27464"/>
    <cellStyle name="Output 2 2 5 3 2" xfId="27465"/>
    <cellStyle name="Output 2 2 5 3 3" xfId="27466"/>
    <cellStyle name="Output 2 2 5 4" xfId="27467"/>
    <cellStyle name="Output 2 2 5 4 2" xfId="27468"/>
    <cellStyle name="Output 2 2 5 4 3" xfId="27469"/>
    <cellStyle name="Output 2 2 5 5" xfId="27470"/>
    <cellStyle name="Output 2 2 5 5 2" xfId="27471"/>
    <cellStyle name="Output 2 2 5 5 3" xfId="27472"/>
    <cellStyle name="Output 2 2 5 6" xfId="27473"/>
    <cellStyle name="Output 2 2 5 7" xfId="27474"/>
    <cellStyle name="Output 2 2 5 8" xfId="27475"/>
    <cellStyle name="Output 2 2 6" xfId="27476"/>
    <cellStyle name="Output 2 2 6 2" xfId="27477"/>
    <cellStyle name="Output 2 2 6 2 2" xfId="27478"/>
    <cellStyle name="Output 2 2 6 2 3" xfId="27479"/>
    <cellStyle name="Output 2 2 6 3" xfId="27480"/>
    <cellStyle name="Output 2 2 6 4" xfId="27481"/>
    <cellStyle name="Output 2 2 7" xfId="27482"/>
    <cellStyle name="Output 2 2 7 2" xfId="27483"/>
    <cellStyle name="Output 2 2 7 2 2" xfId="27484"/>
    <cellStyle name="Output 2 2 7 2 3" xfId="27485"/>
    <cellStyle name="Output 2 2 7 3" xfId="27486"/>
    <cellStyle name="Output 2 2 7 4" xfId="27487"/>
    <cellStyle name="Output 2 2 8" xfId="27488"/>
    <cellStyle name="Output 2 2 8 2" xfId="27489"/>
    <cellStyle name="Output 2 2 8 2 2" xfId="27490"/>
    <cellStyle name="Output 2 2 8 2 3" xfId="27491"/>
    <cellStyle name="Output 2 2 8 3" xfId="27492"/>
    <cellStyle name="Output 2 2 8 4" xfId="27493"/>
    <cellStyle name="Output 2 2 9" xfId="27494"/>
    <cellStyle name="Output 2 2 9 2" xfId="27495"/>
    <cellStyle name="Output 2 2 9 3" xfId="27496"/>
    <cellStyle name="Output 2 3" xfId="5612"/>
    <cellStyle name="Output 2 3 10" xfId="27497"/>
    <cellStyle name="Output 2 3 10 2" xfId="27498"/>
    <cellStyle name="Output 2 3 10 3" xfId="27499"/>
    <cellStyle name="Output 2 3 11" xfId="27500"/>
    <cellStyle name="Output 2 3 12" xfId="27501"/>
    <cellStyle name="Output 2 3 13" xfId="27502"/>
    <cellStyle name="Output 2 3 2" xfId="27503"/>
    <cellStyle name="Output 2 3 2 10" xfId="27504"/>
    <cellStyle name="Output 2 3 2 10 2" xfId="27505"/>
    <cellStyle name="Output 2 3 2 10 3" xfId="27506"/>
    <cellStyle name="Output 2 3 2 11" xfId="27507"/>
    <cellStyle name="Output 2 3 2 12" xfId="27508"/>
    <cellStyle name="Output 2 3 2 13" xfId="27509"/>
    <cellStyle name="Output 2 3 2 2" xfId="27510"/>
    <cellStyle name="Output 2 3 2 2 2" xfId="27511"/>
    <cellStyle name="Output 2 3 2 2 2 2" xfId="27512"/>
    <cellStyle name="Output 2 3 2 2 2 3" xfId="27513"/>
    <cellStyle name="Output 2 3 2 2 3" xfId="27514"/>
    <cellStyle name="Output 2 3 2 2 4" xfId="27515"/>
    <cellStyle name="Output 2 3 2 3" xfId="27516"/>
    <cellStyle name="Output 2 3 2 3 2" xfId="27517"/>
    <cellStyle name="Output 2 3 2 3 2 2" xfId="27518"/>
    <cellStyle name="Output 2 3 2 3 2 3" xfId="27519"/>
    <cellStyle name="Output 2 3 2 3 3" xfId="27520"/>
    <cellStyle name="Output 2 3 2 3 4" xfId="27521"/>
    <cellStyle name="Output 2 3 2 4" xfId="27522"/>
    <cellStyle name="Output 2 3 2 4 2" xfId="27523"/>
    <cellStyle name="Output 2 3 2 4 2 2" xfId="27524"/>
    <cellStyle name="Output 2 3 2 4 2 3" xfId="27525"/>
    <cellStyle name="Output 2 3 2 4 3" xfId="27526"/>
    <cellStyle name="Output 2 3 2 4 4" xfId="27527"/>
    <cellStyle name="Output 2 3 2 5" xfId="27528"/>
    <cellStyle name="Output 2 3 2 5 2" xfId="27529"/>
    <cellStyle name="Output 2 3 2 5 3" xfId="27530"/>
    <cellStyle name="Output 2 3 2 6" xfId="27531"/>
    <cellStyle name="Output 2 3 2 6 2" xfId="27532"/>
    <cellStyle name="Output 2 3 2 6 3" xfId="27533"/>
    <cellStyle name="Output 2 3 2 7" xfId="27534"/>
    <cellStyle name="Output 2 3 2 7 2" xfId="27535"/>
    <cellStyle name="Output 2 3 2 7 3" xfId="27536"/>
    <cellStyle name="Output 2 3 2 8" xfId="27537"/>
    <cellStyle name="Output 2 3 2 8 2" xfId="27538"/>
    <cellStyle name="Output 2 3 2 8 3" xfId="27539"/>
    <cellStyle name="Output 2 3 2 9" xfId="27540"/>
    <cellStyle name="Output 2 3 2 9 2" xfId="27541"/>
    <cellStyle name="Output 2 3 2 9 3" xfId="27542"/>
    <cellStyle name="Output 2 3 3" xfId="27543"/>
    <cellStyle name="Output 2 3 3 2" xfId="27544"/>
    <cellStyle name="Output 2 3 3 2 2" xfId="27545"/>
    <cellStyle name="Output 2 3 3 2 3" xfId="27546"/>
    <cellStyle name="Output 2 3 3 3" xfId="27547"/>
    <cellStyle name="Output 2 3 3 4" xfId="27548"/>
    <cellStyle name="Output 2 3 4" xfId="27549"/>
    <cellStyle name="Output 2 3 4 2" xfId="27550"/>
    <cellStyle name="Output 2 3 4 2 2" xfId="27551"/>
    <cellStyle name="Output 2 3 4 2 3" xfId="27552"/>
    <cellStyle name="Output 2 3 4 3" xfId="27553"/>
    <cellStyle name="Output 2 3 4 4" xfId="27554"/>
    <cellStyle name="Output 2 3 5" xfId="27555"/>
    <cellStyle name="Output 2 3 5 2" xfId="27556"/>
    <cellStyle name="Output 2 3 5 2 2" xfId="27557"/>
    <cellStyle name="Output 2 3 5 2 3" xfId="27558"/>
    <cellStyle name="Output 2 3 5 3" xfId="27559"/>
    <cellStyle name="Output 2 3 5 4" xfId="27560"/>
    <cellStyle name="Output 2 3 6" xfId="27561"/>
    <cellStyle name="Output 2 3 6 2" xfId="27562"/>
    <cellStyle name="Output 2 3 6 3" xfId="27563"/>
    <cellStyle name="Output 2 3 7" xfId="27564"/>
    <cellStyle name="Output 2 3 7 2" xfId="27565"/>
    <cellStyle name="Output 2 3 7 3" xfId="27566"/>
    <cellStyle name="Output 2 3 8" xfId="27567"/>
    <cellStyle name="Output 2 3 8 2" xfId="27568"/>
    <cellStyle name="Output 2 3 8 3" xfId="27569"/>
    <cellStyle name="Output 2 3 9" xfId="27570"/>
    <cellStyle name="Output 2 3 9 2" xfId="27571"/>
    <cellStyle name="Output 2 3 9 3" xfId="27572"/>
    <cellStyle name="Output 2 4" xfId="27573"/>
    <cellStyle name="Output 2 4 10" xfId="27574"/>
    <cellStyle name="Output 2 4 10 2" xfId="27575"/>
    <cellStyle name="Output 2 4 10 3" xfId="27576"/>
    <cellStyle name="Output 2 4 11" xfId="27577"/>
    <cellStyle name="Output 2 4 12" xfId="27578"/>
    <cellStyle name="Output 2 4 13" xfId="27579"/>
    <cellStyle name="Output 2 4 2" xfId="27580"/>
    <cellStyle name="Output 2 4 2 2" xfId="27581"/>
    <cellStyle name="Output 2 4 2 2 2" xfId="27582"/>
    <cellStyle name="Output 2 4 2 2 3" xfId="27583"/>
    <cellStyle name="Output 2 4 2 3" xfId="27584"/>
    <cellStyle name="Output 2 4 2 4" xfId="27585"/>
    <cellStyle name="Output 2 4 2 5" xfId="27586"/>
    <cellStyle name="Output 2 4 3" xfId="27587"/>
    <cellStyle name="Output 2 4 3 2" xfId="27588"/>
    <cellStyle name="Output 2 4 3 2 2" xfId="27589"/>
    <cellStyle name="Output 2 4 3 2 3" xfId="27590"/>
    <cellStyle name="Output 2 4 3 3" xfId="27591"/>
    <cellStyle name="Output 2 4 3 4" xfId="27592"/>
    <cellStyle name="Output 2 4 4" xfId="27593"/>
    <cellStyle name="Output 2 4 4 2" xfId="27594"/>
    <cellStyle name="Output 2 4 4 2 2" xfId="27595"/>
    <cellStyle name="Output 2 4 4 2 3" xfId="27596"/>
    <cellStyle name="Output 2 4 4 3" xfId="27597"/>
    <cellStyle name="Output 2 4 4 4" xfId="27598"/>
    <cellStyle name="Output 2 4 5" xfId="27599"/>
    <cellStyle name="Output 2 4 5 2" xfId="27600"/>
    <cellStyle name="Output 2 4 5 2 2" xfId="27601"/>
    <cellStyle name="Output 2 4 5 2 3" xfId="27602"/>
    <cellStyle name="Output 2 4 5 3" xfId="27603"/>
    <cellStyle name="Output 2 4 5 4" xfId="27604"/>
    <cellStyle name="Output 2 4 6" xfId="27605"/>
    <cellStyle name="Output 2 4 6 2" xfId="27606"/>
    <cellStyle name="Output 2 4 6 3" xfId="27607"/>
    <cellStyle name="Output 2 4 7" xfId="27608"/>
    <cellStyle name="Output 2 4 7 2" xfId="27609"/>
    <cellStyle name="Output 2 4 7 3" xfId="27610"/>
    <cellStyle name="Output 2 4 8" xfId="27611"/>
    <cellStyle name="Output 2 4 8 2" xfId="27612"/>
    <cellStyle name="Output 2 4 8 3" xfId="27613"/>
    <cellStyle name="Output 2 4 9" xfId="27614"/>
    <cellStyle name="Output 2 4 9 2" xfId="27615"/>
    <cellStyle name="Output 2 4 9 3" xfId="27616"/>
    <cellStyle name="Output 2 5" xfId="27617"/>
    <cellStyle name="Output 2 5 2" xfId="27618"/>
    <cellStyle name="Output 2 5 2 2" xfId="27619"/>
    <cellStyle name="Output 2 5 2 3" xfId="27620"/>
    <cellStyle name="Output 2 5 3" xfId="27621"/>
    <cellStyle name="Output 2 5 3 2" xfId="27622"/>
    <cellStyle name="Output 2 5 3 3" xfId="27623"/>
    <cellStyle name="Output 2 5 4" xfId="27624"/>
    <cellStyle name="Output 2 5 4 2" xfId="27625"/>
    <cellStyle name="Output 2 5 4 3" xfId="27626"/>
    <cellStyle name="Output 2 5 5" xfId="27627"/>
    <cellStyle name="Output 2 5 5 2" xfId="27628"/>
    <cellStyle name="Output 2 5 5 3" xfId="27629"/>
    <cellStyle name="Output 2 5 6" xfId="27630"/>
    <cellStyle name="Output 2 5 7" xfId="27631"/>
    <cellStyle name="Output 2 5 8" xfId="27632"/>
    <cellStyle name="Output 2 6" xfId="27633"/>
    <cellStyle name="Output 2 6 2" xfId="27634"/>
    <cellStyle name="Output 2 6 2 2" xfId="27635"/>
    <cellStyle name="Output 2 6 2 3" xfId="27636"/>
    <cellStyle name="Output 2 6 3" xfId="27637"/>
    <cellStyle name="Output 2 6 4" xfId="27638"/>
    <cellStyle name="Output 2 7" xfId="27639"/>
    <cellStyle name="Output 2 7 2" xfId="27640"/>
    <cellStyle name="Output 2 7 2 2" xfId="27641"/>
    <cellStyle name="Output 2 7 2 3" xfId="27642"/>
    <cellStyle name="Output 2 7 3" xfId="27643"/>
    <cellStyle name="Output 2 7 4" xfId="27644"/>
    <cellStyle name="Output 2 8" xfId="27645"/>
    <cellStyle name="Output 2 8 2" xfId="27646"/>
    <cellStyle name="Output 2 8 2 2" xfId="27647"/>
    <cellStyle name="Output 2 8 2 3" xfId="27648"/>
    <cellStyle name="Output 2 8 3" xfId="27649"/>
    <cellStyle name="Output 2 8 4" xfId="27650"/>
    <cellStyle name="Output 2 9" xfId="27651"/>
    <cellStyle name="Output 2 9 2" xfId="27652"/>
    <cellStyle name="Output 2 9 2 2" xfId="27653"/>
    <cellStyle name="Output 2 9 2 3" xfId="27654"/>
    <cellStyle name="Output 2 9 3" xfId="27655"/>
    <cellStyle name="Output 2 9 4" xfId="27656"/>
    <cellStyle name="Output 3" xfId="5613"/>
    <cellStyle name="Output 3 10" xfId="27657"/>
    <cellStyle name="Output 3 10 2" xfId="27658"/>
    <cellStyle name="Output 3 10 3" xfId="27659"/>
    <cellStyle name="Output 3 11" xfId="27660"/>
    <cellStyle name="Output 3 12" xfId="27661"/>
    <cellStyle name="Output 3 13" xfId="27662"/>
    <cellStyle name="Output 3 2" xfId="5614"/>
    <cellStyle name="Output 3 2 10" xfId="27663"/>
    <cellStyle name="Output 3 2 10 2" xfId="27664"/>
    <cellStyle name="Output 3 2 10 3" xfId="27665"/>
    <cellStyle name="Output 3 2 11" xfId="27666"/>
    <cellStyle name="Output 3 2 12" xfId="27667"/>
    <cellStyle name="Output 3 2 13" xfId="27668"/>
    <cellStyle name="Output 3 2 2" xfId="27669"/>
    <cellStyle name="Output 3 2 2 2" xfId="27670"/>
    <cellStyle name="Output 3 2 2 2 2" xfId="27671"/>
    <cellStyle name="Output 3 2 2 2 3" xfId="27672"/>
    <cellStyle name="Output 3 2 2 3" xfId="27673"/>
    <cellStyle name="Output 3 2 2 3 2" xfId="27674"/>
    <cellStyle name="Output 3 2 2 3 3" xfId="27675"/>
    <cellStyle name="Output 3 2 2 4" xfId="27676"/>
    <cellStyle name="Output 3 2 2 4 2" xfId="27677"/>
    <cellStyle name="Output 3 2 2 4 3" xfId="27678"/>
    <cellStyle name="Output 3 2 2 5" xfId="27679"/>
    <cellStyle name="Output 3 2 2 5 2" xfId="27680"/>
    <cellStyle name="Output 3 2 2 5 3" xfId="27681"/>
    <cellStyle name="Output 3 2 2 6" xfId="27682"/>
    <cellStyle name="Output 3 2 2 7" xfId="27683"/>
    <cellStyle name="Output 3 2 2 8" xfId="27684"/>
    <cellStyle name="Output 3 2 3" xfId="27685"/>
    <cellStyle name="Output 3 2 3 2" xfId="27686"/>
    <cellStyle name="Output 3 2 3 2 2" xfId="27687"/>
    <cellStyle name="Output 3 2 3 2 3" xfId="27688"/>
    <cellStyle name="Output 3 2 3 3" xfId="27689"/>
    <cellStyle name="Output 3 2 3 4" xfId="27690"/>
    <cellStyle name="Output 3 2 4" xfId="27691"/>
    <cellStyle name="Output 3 2 4 2" xfId="27692"/>
    <cellStyle name="Output 3 2 4 2 2" xfId="27693"/>
    <cellStyle name="Output 3 2 4 2 3" xfId="27694"/>
    <cellStyle name="Output 3 2 4 3" xfId="27695"/>
    <cellStyle name="Output 3 2 4 4" xfId="27696"/>
    <cellStyle name="Output 3 2 5" xfId="27697"/>
    <cellStyle name="Output 3 2 5 2" xfId="27698"/>
    <cellStyle name="Output 3 2 5 2 2" xfId="27699"/>
    <cellStyle name="Output 3 2 5 2 3" xfId="27700"/>
    <cellStyle name="Output 3 2 5 3" xfId="27701"/>
    <cellStyle name="Output 3 2 5 4" xfId="27702"/>
    <cellStyle name="Output 3 2 6" xfId="27703"/>
    <cellStyle name="Output 3 2 6 2" xfId="27704"/>
    <cellStyle name="Output 3 2 6 3" xfId="27705"/>
    <cellStyle name="Output 3 2 7" xfId="27706"/>
    <cellStyle name="Output 3 2 7 2" xfId="27707"/>
    <cellStyle name="Output 3 2 7 3" xfId="27708"/>
    <cellStyle name="Output 3 2 8" xfId="27709"/>
    <cellStyle name="Output 3 2 8 2" xfId="27710"/>
    <cellStyle name="Output 3 2 8 3" xfId="27711"/>
    <cellStyle name="Output 3 2 9" xfId="27712"/>
    <cellStyle name="Output 3 2 9 2" xfId="27713"/>
    <cellStyle name="Output 3 2 9 3" xfId="27714"/>
    <cellStyle name="Output 3 3" xfId="5615"/>
    <cellStyle name="Output 3 3 2" xfId="27715"/>
    <cellStyle name="Output 3 3 2 2" xfId="27716"/>
    <cellStyle name="Output 3 3 2 3" xfId="27717"/>
    <cellStyle name="Output 3 3 2 4" xfId="27718"/>
    <cellStyle name="Output 3 3 3" xfId="27719"/>
    <cellStyle name="Output 3 3 3 2" xfId="27720"/>
    <cellStyle name="Output 3 3 3 3" xfId="27721"/>
    <cellStyle name="Output 3 3 4" xfId="27722"/>
    <cellStyle name="Output 3 3 4 2" xfId="27723"/>
    <cellStyle name="Output 3 3 4 3" xfId="27724"/>
    <cellStyle name="Output 3 3 5" xfId="27725"/>
    <cellStyle name="Output 3 3 5 2" xfId="27726"/>
    <cellStyle name="Output 3 3 5 3" xfId="27727"/>
    <cellStyle name="Output 3 3 6" xfId="27728"/>
    <cellStyle name="Output 3 3 6 2" xfId="27729"/>
    <cellStyle name="Output 3 3 6 3" xfId="27730"/>
    <cellStyle name="Output 3 3 7" xfId="27731"/>
    <cellStyle name="Output 3 3 8" xfId="27732"/>
    <cellStyle name="Output 3 3 9" xfId="27733"/>
    <cellStyle name="Output 3 4" xfId="27734"/>
    <cellStyle name="Output 3 4 2" xfId="27735"/>
    <cellStyle name="Output 3 4 2 2" xfId="27736"/>
    <cellStyle name="Output 3 4 2 3" xfId="27737"/>
    <cellStyle name="Output 3 4 3" xfId="27738"/>
    <cellStyle name="Output 3 4 3 2" xfId="27739"/>
    <cellStyle name="Output 3 4 3 3" xfId="27740"/>
    <cellStyle name="Output 3 4 4" xfId="27741"/>
    <cellStyle name="Output 3 4 4 2" xfId="27742"/>
    <cellStyle name="Output 3 4 4 3" xfId="27743"/>
    <cellStyle name="Output 3 4 5" xfId="27744"/>
    <cellStyle name="Output 3 4 5 2" xfId="27745"/>
    <cellStyle name="Output 3 4 5 3" xfId="27746"/>
    <cellStyle name="Output 3 4 6" xfId="27747"/>
    <cellStyle name="Output 3 4 7" xfId="27748"/>
    <cellStyle name="Output 3 4 8" xfId="27749"/>
    <cellStyle name="Output 3 5" xfId="27750"/>
    <cellStyle name="Output 3 5 2" xfId="27751"/>
    <cellStyle name="Output 3 5 2 2" xfId="27752"/>
    <cellStyle name="Output 3 5 2 3" xfId="27753"/>
    <cellStyle name="Output 3 5 3" xfId="27754"/>
    <cellStyle name="Output 3 5 4" xfId="27755"/>
    <cellStyle name="Output 3 6" xfId="27756"/>
    <cellStyle name="Output 3 6 2" xfId="27757"/>
    <cellStyle name="Output 3 6 2 2" xfId="27758"/>
    <cellStyle name="Output 3 6 2 3" xfId="27759"/>
    <cellStyle name="Output 3 6 3" xfId="27760"/>
    <cellStyle name="Output 3 6 4" xfId="27761"/>
    <cellStyle name="Output 3 7" xfId="27762"/>
    <cellStyle name="Output 3 7 2" xfId="27763"/>
    <cellStyle name="Output 3 7 2 2" xfId="27764"/>
    <cellStyle name="Output 3 7 2 3" xfId="27765"/>
    <cellStyle name="Output 3 7 3" xfId="27766"/>
    <cellStyle name="Output 3 7 4" xfId="27767"/>
    <cellStyle name="Output 3 8" xfId="27768"/>
    <cellStyle name="Output 3 8 2" xfId="27769"/>
    <cellStyle name="Output 3 8 3" xfId="27770"/>
    <cellStyle name="Output 3 9" xfId="27771"/>
    <cellStyle name="Output 3 9 2" xfId="27772"/>
    <cellStyle name="Output 3 9 3" xfId="27773"/>
    <cellStyle name="Output 4" xfId="5616"/>
    <cellStyle name="Output 4 10" xfId="27774"/>
    <cellStyle name="Output 4 10 2" xfId="27775"/>
    <cellStyle name="Output 4 10 3" xfId="27776"/>
    <cellStyle name="Output 4 11" xfId="27777"/>
    <cellStyle name="Output 4 12" xfId="27778"/>
    <cellStyle name="Output 4 13" xfId="27779"/>
    <cellStyle name="Output 4 2" xfId="5617"/>
    <cellStyle name="Output 4 2 10" xfId="27780"/>
    <cellStyle name="Output 4 2 10 2" xfId="27781"/>
    <cellStyle name="Output 4 2 10 3" xfId="27782"/>
    <cellStyle name="Output 4 2 11" xfId="27783"/>
    <cellStyle name="Output 4 2 12" xfId="27784"/>
    <cellStyle name="Output 4 2 13" xfId="27785"/>
    <cellStyle name="Output 4 2 2" xfId="27786"/>
    <cellStyle name="Output 4 2 2 2" xfId="27787"/>
    <cellStyle name="Output 4 2 2 2 2" xfId="27788"/>
    <cellStyle name="Output 4 2 2 2 2 2" xfId="27789"/>
    <cellStyle name="Output 4 2 2 2 2 3" xfId="27790"/>
    <cellStyle name="Output 4 2 2 2 3" xfId="27791"/>
    <cellStyle name="Output 4 2 2 2 3 2" xfId="27792"/>
    <cellStyle name="Output 4 2 2 2 3 3" xfId="27793"/>
    <cellStyle name="Output 4 2 2 2 4" xfId="27794"/>
    <cellStyle name="Output 4 2 2 2 4 2" xfId="27795"/>
    <cellStyle name="Output 4 2 2 2 4 3" xfId="27796"/>
    <cellStyle name="Output 4 2 2 2 5" xfId="27797"/>
    <cellStyle name="Output 4 2 2 2 6" xfId="27798"/>
    <cellStyle name="Output 4 2 2 2 7" xfId="27799"/>
    <cellStyle name="Output 4 2 2 3" xfId="27800"/>
    <cellStyle name="Output 4 2 2 3 2" xfId="27801"/>
    <cellStyle name="Output 4 2 2 3 3" xfId="27802"/>
    <cellStyle name="Output 4 2 2 4" xfId="27803"/>
    <cellStyle name="Output 4 2 2 4 2" xfId="27804"/>
    <cellStyle name="Output 4 2 2 4 3" xfId="27805"/>
    <cellStyle name="Output 4 2 2 5" xfId="27806"/>
    <cellStyle name="Output 4 2 2 5 2" xfId="27807"/>
    <cellStyle name="Output 4 2 2 5 3" xfId="27808"/>
    <cellStyle name="Output 4 2 2 6" xfId="27809"/>
    <cellStyle name="Output 4 2 2 6 2" xfId="27810"/>
    <cellStyle name="Output 4 2 2 6 3" xfId="27811"/>
    <cellStyle name="Output 4 2 2 7" xfId="27812"/>
    <cellStyle name="Output 4 2 2 8" xfId="27813"/>
    <cellStyle name="Output 4 2 2 9" xfId="27814"/>
    <cellStyle name="Output 4 2 3" xfId="27815"/>
    <cellStyle name="Output 4 2 3 2" xfId="27816"/>
    <cellStyle name="Output 4 2 3 2 2" xfId="27817"/>
    <cellStyle name="Output 4 2 3 2 3" xfId="27818"/>
    <cellStyle name="Output 4 2 3 2 4" xfId="27819"/>
    <cellStyle name="Output 4 2 3 3" xfId="27820"/>
    <cellStyle name="Output 4 2 3 3 2" xfId="27821"/>
    <cellStyle name="Output 4 2 3 3 3" xfId="27822"/>
    <cellStyle name="Output 4 2 3 4" xfId="27823"/>
    <cellStyle name="Output 4 2 3 4 2" xfId="27824"/>
    <cellStyle name="Output 4 2 3 4 3" xfId="27825"/>
    <cellStyle name="Output 4 2 3 5" xfId="27826"/>
    <cellStyle name="Output 4 2 3 5 2" xfId="27827"/>
    <cellStyle name="Output 4 2 3 5 3" xfId="27828"/>
    <cellStyle name="Output 4 2 3 6" xfId="27829"/>
    <cellStyle name="Output 4 2 3 6 2" xfId="27830"/>
    <cellStyle name="Output 4 2 3 6 3" xfId="27831"/>
    <cellStyle name="Output 4 2 3 7" xfId="27832"/>
    <cellStyle name="Output 4 2 3 8" xfId="27833"/>
    <cellStyle name="Output 4 2 3 9" xfId="27834"/>
    <cellStyle name="Output 4 2 4" xfId="27835"/>
    <cellStyle name="Output 4 2 4 2" xfId="27836"/>
    <cellStyle name="Output 4 2 4 2 2" xfId="27837"/>
    <cellStyle name="Output 4 2 4 2 3" xfId="27838"/>
    <cellStyle name="Output 4 2 4 3" xfId="27839"/>
    <cellStyle name="Output 4 2 4 3 2" xfId="27840"/>
    <cellStyle name="Output 4 2 4 3 3" xfId="27841"/>
    <cellStyle name="Output 4 2 4 4" xfId="27842"/>
    <cellStyle name="Output 4 2 4 4 2" xfId="27843"/>
    <cellStyle name="Output 4 2 4 4 3" xfId="27844"/>
    <cellStyle name="Output 4 2 4 5" xfId="27845"/>
    <cellStyle name="Output 4 2 4 5 2" xfId="27846"/>
    <cellStyle name="Output 4 2 4 5 3" xfId="27847"/>
    <cellStyle name="Output 4 2 4 6" xfId="27848"/>
    <cellStyle name="Output 4 2 4 7" xfId="27849"/>
    <cellStyle name="Output 4 2 4 8" xfId="27850"/>
    <cellStyle name="Output 4 2 5" xfId="27851"/>
    <cellStyle name="Output 4 2 5 2" xfId="27852"/>
    <cellStyle name="Output 4 2 5 2 2" xfId="27853"/>
    <cellStyle name="Output 4 2 5 2 3" xfId="27854"/>
    <cellStyle name="Output 4 2 5 3" xfId="27855"/>
    <cellStyle name="Output 4 2 5 4" xfId="27856"/>
    <cellStyle name="Output 4 2 6" xfId="27857"/>
    <cellStyle name="Output 4 2 6 2" xfId="27858"/>
    <cellStyle name="Output 4 2 6 2 2" xfId="27859"/>
    <cellStyle name="Output 4 2 6 2 3" xfId="27860"/>
    <cellStyle name="Output 4 2 6 3" xfId="27861"/>
    <cellStyle name="Output 4 2 6 4" xfId="27862"/>
    <cellStyle name="Output 4 2 7" xfId="27863"/>
    <cellStyle name="Output 4 2 7 2" xfId="27864"/>
    <cellStyle name="Output 4 2 7 2 2" xfId="27865"/>
    <cellStyle name="Output 4 2 7 2 3" xfId="27866"/>
    <cellStyle name="Output 4 2 7 3" xfId="27867"/>
    <cellStyle name="Output 4 2 7 4" xfId="27868"/>
    <cellStyle name="Output 4 2 8" xfId="27869"/>
    <cellStyle name="Output 4 2 8 2" xfId="27870"/>
    <cellStyle name="Output 4 2 8 3" xfId="27871"/>
    <cellStyle name="Output 4 2 9" xfId="27872"/>
    <cellStyle name="Output 4 2 9 2" xfId="27873"/>
    <cellStyle name="Output 4 2 9 3" xfId="27874"/>
    <cellStyle name="Output 4 3" xfId="5618"/>
    <cellStyle name="Output 4 3 2" xfId="27875"/>
    <cellStyle name="Output 4 3 2 2" xfId="27876"/>
    <cellStyle name="Output 4 3 2 2 2" xfId="27877"/>
    <cellStyle name="Output 4 3 2 2 3" xfId="27878"/>
    <cellStyle name="Output 4 3 2 3" xfId="27879"/>
    <cellStyle name="Output 4 3 2 3 2" xfId="27880"/>
    <cellStyle name="Output 4 3 2 3 3" xfId="27881"/>
    <cellStyle name="Output 4 3 2 4" xfId="27882"/>
    <cellStyle name="Output 4 3 2 4 2" xfId="27883"/>
    <cellStyle name="Output 4 3 2 4 3" xfId="27884"/>
    <cellStyle name="Output 4 3 2 5" xfId="27885"/>
    <cellStyle name="Output 4 3 2 6" xfId="27886"/>
    <cellStyle name="Output 4 3 2 7" xfId="27887"/>
    <cellStyle name="Output 4 3 3" xfId="27888"/>
    <cellStyle name="Output 4 3 3 2" xfId="27889"/>
    <cellStyle name="Output 4 3 3 3" xfId="27890"/>
    <cellStyle name="Output 4 3 4" xfId="27891"/>
    <cellStyle name="Output 4 3 4 2" xfId="27892"/>
    <cellStyle name="Output 4 3 4 3" xfId="27893"/>
    <cellStyle name="Output 4 3 5" xfId="27894"/>
    <cellStyle name="Output 4 3 5 2" xfId="27895"/>
    <cellStyle name="Output 4 3 5 3" xfId="27896"/>
    <cellStyle name="Output 4 3 6" xfId="27897"/>
    <cellStyle name="Output 4 3 6 2" xfId="27898"/>
    <cellStyle name="Output 4 3 6 3" xfId="27899"/>
    <cellStyle name="Output 4 3 7" xfId="27900"/>
    <cellStyle name="Output 4 3 8" xfId="27901"/>
    <cellStyle name="Output 4 3 9" xfId="27902"/>
    <cellStyle name="Output 4 4" xfId="27903"/>
    <cellStyle name="Output 4 4 2" xfId="27904"/>
    <cellStyle name="Output 4 4 2 2" xfId="27905"/>
    <cellStyle name="Output 4 4 2 3" xfId="27906"/>
    <cellStyle name="Output 4 4 2 4" xfId="27907"/>
    <cellStyle name="Output 4 4 3" xfId="27908"/>
    <cellStyle name="Output 4 4 3 2" xfId="27909"/>
    <cellStyle name="Output 4 4 3 3" xfId="27910"/>
    <cellStyle name="Output 4 4 4" xfId="27911"/>
    <cellStyle name="Output 4 4 4 2" xfId="27912"/>
    <cellStyle name="Output 4 4 4 3" xfId="27913"/>
    <cellStyle name="Output 4 4 5" xfId="27914"/>
    <cellStyle name="Output 4 4 5 2" xfId="27915"/>
    <cellStyle name="Output 4 4 5 3" xfId="27916"/>
    <cellStyle name="Output 4 4 6" xfId="27917"/>
    <cellStyle name="Output 4 4 6 2" xfId="27918"/>
    <cellStyle name="Output 4 4 6 3" xfId="27919"/>
    <cellStyle name="Output 4 4 7" xfId="27920"/>
    <cellStyle name="Output 4 4 8" xfId="27921"/>
    <cellStyle name="Output 4 4 9" xfId="27922"/>
    <cellStyle name="Output 4 5" xfId="27923"/>
    <cellStyle name="Output 4 5 2" xfId="27924"/>
    <cellStyle name="Output 4 5 2 2" xfId="27925"/>
    <cellStyle name="Output 4 5 2 3" xfId="27926"/>
    <cellStyle name="Output 4 5 3" xfId="27927"/>
    <cellStyle name="Output 4 5 3 2" xfId="27928"/>
    <cellStyle name="Output 4 5 3 3" xfId="27929"/>
    <cellStyle name="Output 4 5 4" xfId="27930"/>
    <cellStyle name="Output 4 5 4 2" xfId="27931"/>
    <cellStyle name="Output 4 5 4 3" xfId="27932"/>
    <cellStyle name="Output 4 5 5" xfId="27933"/>
    <cellStyle name="Output 4 5 5 2" xfId="27934"/>
    <cellStyle name="Output 4 5 5 3" xfId="27935"/>
    <cellStyle name="Output 4 5 6" xfId="27936"/>
    <cellStyle name="Output 4 5 7" xfId="27937"/>
    <cellStyle name="Output 4 5 8" xfId="27938"/>
    <cellStyle name="Output 4 6" xfId="27939"/>
    <cellStyle name="Output 4 6 2" xfId="27940"/>
    <cellStyle name="Output 4 6 2 2" xfId="27941"/>
    <cellStyle name="Output 4 6 2 3" xfId="27942"/>
    <cellStyle name="Output 4 6 3" xfId="27943"/>
    <cellStyle name="Output 4 6 4" xfId="27944"/>
    <cellStyle name="Output 4 7" xfId="27945"/>
    <cellStyle name="Output 4 7 2" xfId="27946"/>
    <cellStyle name="Output 4 7 2 2" xfId="27947"/>
    <cellStyle name="Output 4 7 2 3" xfId="27948"/>
    <cellStyle name="Output 4 7 3" xfId="27949"/>
    <cellStyle name="Output 4 7 4" xfId="27950"/>
    <cellStyle name="Output 4 8" xfId="27951"/>
    <cellStyle name="Output 4 8 2" xfId="27952"/>
    <cellStyle name="Output 4 8 2 2" xfId="27953"/>
    <cellStyle name="Output 4 8 2 3" xfId="27954"/>
    <cellStyle name="Output 4 8 3" xfId="27955"/>
    <cellStyle name="Output 4 8 4" xfId="27956"/>
    <cellStyle name="Output 4 9" xfId="27957"/>
    <cellStyle name="Output 4 9 2" xfId="27958"/>
    <cellStyle name="Output 4 9 3" xfId="27959"/>
    <cellStyle name="Output 5" xfId="5619"/>
    <cellStyle name="Output 5 10" xfId="27960"/>
    <cellStyle name="Output 5 11" xfId="27961"/>
    <cellStyle name="Output 5 12" xfId="27962"/>
    <cellStyle name="Output 5 2" xfId="5620"/>
    <cellStyle name="Output 5 2 2" xfId="27963"/>
    <cellStyle name="Output 5 2 2 2" xfId="27964"/>
    <cellStyle name="Output 5 2 3" xfId="27965"/>
    <cellStyle name="Output 5 2 4" xfId="27966"/>
    <cellStyle name="Output 5 3" xfId="5621"/>
    <cellStyle name="Output 5 3 2" xfId="27967"/>
    <cellStyle name="Output 5 3 2 2" xfId="27968"/>
    <cellStyle name="Output 5 3 3" xfId="27969"/>
    <cellStyle name="Output 5 3 4" xfId="27970"/>
    <cellStyle name="Output 5 4" xfId="27971"/>
    <cellStyle name="Output 5 4 2" xfId="27972"/>
    <cellStyle name="Output 5 4 2 2" xfId="27973"/>
    <cellStyle name="Output 5 4 3" xfId="27974"/>
    <cellStyle name="Output 5 4 4" xfId="27975"/>
    <cellStyle name="Output 5 5" xfId="27976"/>
    <cellStyle name="Output 5 5 2" xfId="27977"/>
    <cellStyle name="Output 5 5 2 2" xfId="27978"/>
    <cellStyle name="Output 5 5 3" xfId="27979"/>
    <cellStyle name="Output 5 5 4" xfId="27980"/>
    <cellStyle name="Output 5 6" xfId="27981"/>
    <cellStyle name="Output 5 6 2" xfId="27982"/>
    <cellStyle name="Output 5 6 3" xfId="27983"/>
    <cellStyle name="Output 5 7" xfId="27984"/>
    <cellStyle name="Output 5 7 2" xfId="27985"/>
    <cellStyle name="Output 5 7 3" xfId="27986"/>
    <cellStyle name="Output 5 8" xfId="27987"/>
    <cellStyle name="Output 5 8 2" xfId="27988"/>
    <cellStyle name="Output 5 8 3" xfId="27989"/>
    <cellStyle name="Output 5 9" xfId="27990"/>
    <cellStyle name="Output 6" xfId="5622"/>
    <cellStyle name="Output 6 10" xfId="27991"/>
    <cellStyle name="Output 6 11" xfId="27992"/>
    <cellStyle name="Output 6 12" xfId="27993"/>
    <cellStyle name="Output 6 2" xfId="15403"/>
    <cellStyle name="Output 6 2 2" xfId="27994"/>
    <cellStyle name="Output 6 2 3" xfId="27995"/>
    <cellStyle name="Output 6 3" xfId="27996"/>
    <cellStyle name="Output 6 3 2" xfId="27997"/>
    <cellStyle name="Output 6 3 3" xfId="27998"/>
    <cellStyle name="Output 6 4" xfId="27999"/>
    <cellStyle name="Output 6 4 2" xfId="28000"/>
    <cellStyle name="Output 6 4 3" xfId="28001"/>
    <cellStyle name="Output 6 5" xfId="28002"/>
    <cellStyle name="Output 6 5 2" xfId="28003"/>
    <cellStyle name="Output 6 5 3" xfId="28004"/>
    <cellStyle name="Output 6 6" xfId="28005"/>
    <cellStyle name="Output 6 6 2" xfId="28006"/>
    <cellStyle name="Output 6 6 3" xfId="28007"/>
    <cellStyle name="Output 6 7" xfId="28008"/>
    <cellStyle name="Output 6 7 2" xfId="28009"/>
    <cellStyle name="Output 6 7 3" xfId="28010"/>
    <cellStyle name="Output 6 8" xfId="28011"/>
    <cellStyle name="Output 6 8 2" xfId="28012"/>
    <cellStyle name="Output 6 8 3" xfId="28013"/>
    <cellStyle name="Output 6 9" xfId="28014"/>
    <cellStyle name="Output 6 9 2" xfId="28015"/>
    <cellStyle name="Output 6 9 3" xfId="28016"/>
    <cellStyle name="Output 7" xfId="5623"/>
    <cellStyle name="Output 7 2" xfId="15404"/>
    <cellStyle name="Output 8" xfId="15405"/>
    <cellStyle name="Output 9" xfId="28017"/>
    <cellStyle name="Output_012-(KMX) BTL Schedules for KHH_Cebu" xfId="5624"/>
    <cellStyle name="per.style" xfId="5625"/>
    <cellStyle name="Percent [2]" xfId="5626"/>
    <cellStyle name="Percent [2] 2" xfId="13010"/>
    <cellStyle name="Percent [2] 2 2" xfId="28018"/>
    <cellStyle name="Percent [2] 2 2 2" xfId="28019"/>
    <cellStyle name="Percent [2] 2 2 3" xfId="28020"/>
    <cellStyle name="Percent [2] 2 3" xfId="28021"/>
    <cellStyle name="Percent [2] 2 3 2" xfId="28022"/>
    <cellStyle name="Percent [2] 2 3 3" xfId="28023"/>
    <cellStyle name="Percent [2] 2 4" xfId="28024"/>
    <cellStyle name="Percent [2] 3" xfId="28025"/>
    <cellStyle name="Percent 2" xfId="5627"/>
    <cellStyle name="Percent 2 2" xfId="5628"/>
    <cellStyle name="Percent 2 2 2" xfId="28026"/>
    <cellStyle name="Percent 2 2 2 2" xfId="28027"/>
    <cellStyle name="Percent 2 2 3" xfId="28028"/>
    <cellStyle name="Percent 2 3" xfId="5629"/>
    <cellStyle name="Percent 2 3 2" xfId="28029"/>
    <cellStyle name="Percent 2 3 3" xfId="28030"/>
    <cellStyle name="Percent 2 4" xfId="5630"/>
    <cellStyle name="Percent 2 4 2" xfId="28031"/>
    <cellStyle name="Percent 2 4 3" xfId="28032"/>
    <cellStyle name="Percent 2 4 4" xfId="28033"/>
    <cellStyle name="Percent 2 5" xfId="28034"/>
    <cellStyle name="Percent 2 5 2" xfId="28035"/>
    <cellStyle name="Percent 2 5 3" xfId="28036"/>
    <cellStyle name="Percent 2 6" xfId="28037"/>
    <cellStyle name="Percent 2 7" xfId="28038"/>
    <cellStyle name="Percent 2 7 2" xfId="28039"/>
    <cellStyle name="Percent 2 7 3" xfId="28040"/>
    <cellStyle name="Percent 2 8" xfId="28041"/>
    <cellStyle name="Percent 2 8 2" xfId="28042"/>
    <cellStyle name="Percent 2 8 2 2" xfId="28043"/>
    <cellStyle name="Percent 2 8 2 2 2" xfId="28044"/>
    <cellStyle name="Percent 2 8 2 3" xfId="28045"/>
    <cellStyle name="Percent 2 8 3" xfId="28046"/>
    <cellStyle name="Percent 2 9" xfId="28047"/>
    <cellStyle name="Percent 3" xfId="28048"/>
    <cellStyle name="Percent 3 2" xfId="28049"/>
    <cellStyle name="Percent 4" xfId="28050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1"/>
    <cellStyle name="RevList 2 3" xfId="28052"/>
    <cellStyle name="RevList 2 4" xfId="28053"/>
    <cellStyle name="RevList 2 5" xfId="28054"/>
    <cellStyle name="RevList 3" xfId="5657"/>
    <cellStyle name="RevList 3 2" xfId="28055"/>
    <cellStyle name="RevList 3 3" xfId="28056"/>
    <cellStyle name="RevList 3 4" xfId="28057"/>
    <cellStyle name="RevList 4" xfId="5658"/>
    <cellStyle name="RevList 4 2" xfId="28058"/>
    <cellStyle name="RevList 5" xfId="28059"/>
    <cellStyle name="S2" xfId="28060"/>
    <cellStyle name="S3" xfId="28061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2"/>
    <cellStyle name="Standard_2001" xfId="5688"/>
    <cellStyle name="Style 1" xfId="5689"/>
    <cellStyle name="Style 1 2" xfId="5690"/>
    <cellStyle name="Style 1 2 2" xfId="28063"/>
    <cellStyle name="Style 1 2 3" xfId="28064"/>
    <cellStyle name="Style 1 3" xfId="5691"/>
    <cellStyle name="Style 1 3 2" xfId="28065"/>
    <cellStyle name="Style 1 4" xfId="28066"/>
    <cellStyle name="Style 1 4 2" xfId="28067"/>
    <cellStyle name="Style 1 5" xfId="28068"/>
    <cellStyle name="Subtotal" xfId="5692"/>
    <cellStyle name="Subtotal 2" xfId="5693"/>
    <cellStyle name="Subtotal 2 2" xfId="28069"/>
    <cellStyle name="Subtotal 3" xfId="28070"/>
    <cellStyle name="SUZ" xfId="28071"/>
    <cellStyle name="SUZ 2" xfId="28072"/>
    <cellStyle name="Title" xfId="5694"/>
    <cellStyle name="Title 2" xfId="5695"/>
    <cellStyle name="Title 2 2" xfId="5696"/>
    <cellStyle name="Title 2 2 2" xfId="28073"/>
    <cellStyle name="Title 2 2 2 2" xfId="28074"/>
    <cellStyle name="Title 2 2 2 2 2" xfId="28075"/>
    <cellStyle name="Title 2 2 2 3" xfId="28076"/>
    <cellStyle name="Title 2 2 2 3 2" xfId="28077"/>
    <cellStyle name="Title 2 2 2 3 2 2" xfId="28078"/>
    <cellStyle name="Title 2 2 2 4" xfId="28079"/>
    <cellStyle name="Title 2 2 2 4 2" xfId="28080"/>
    <cellStyle name="Title 2 2 3" xfId="28081"/>
    <cellStyle name="Title 2 2 3 2" xfId="28082"/>
    <cellStyle name="Title 2 2 3 2 2" xfId="28083"/>
    <cellStyle name="Title 2 2 4" xfId="28084"/>
    <cellStyle name="Title 2 2 4 2" xfId="28085"/>
    <cellStyle name="Title 2 2 4 2 2" xfId="28086"/>
    <cellStyle name="Title 2 2 5" xfId="28087"/>
    <cellStyle name="Title 2 2 5 2" xfId="28088"/>
    <cellStyle name="Title 2 2 6" xfId="28089"/>
    <cellStyle name="Title 2 2 7" xfId="28090"/>
    <cellStyle name="Title 2 3" xfId="5697"/>
    <cellStyle name="Title 2 3 2" xfId="28091"/>
    <cellStyle name="Title 2 3 2 2" xfId="28092"/>
    <cellStyle name="Title 2 4" xfId="28093"/>
    <cellStyle name="Title 2 4 2" xfId="28094"/>
    <cellStyle name="Title 2 4 2 2" xfId="28095"/>
    <cellStyle name="Title 2 5" xfId="28096"/>
    <cellStyle name="Title 2 5 2" xfId="28097"/>
    <cellStyle name="Title 2 6" xfId="28098"/>
    <cellStyle name="Title 2 7" xfId="28099"/>
    <cellStyle name="Title 3" xfId="5698"/>
    <cellStyle name="Title 3 2" xfId="5699"/>
    <cellStyle name="Title 3 2 2" xfId="28100"/>
    <cellStyle name="Title 3 2 3" xfId="28101"/>
    <cellStyle name="Title 3 3" xfId="5700"/>
    <cellStyle name="Title 3 3 2" xfId="28102"/>
    <cellStyle name="Title 3 3 2 2" xfId="28103"/>
    <cellStyle name="Title 3 4" xfId="28104"/>
    <cellStyle name="Title 3 4 2" xfId="28105"/>
    <cellStyle name="Title 3 5" xfId="28106"/>
    <cellStyle name="Title 4" xfId="5701"/>
    <cellStyle name="Title 4 2" xfId="5702"/>
    <cellStyle name="Title 4 2 2" xfId="28107"/>
    <cellStyle name="Title 4 2 2 2" xfId="28108"/>
    <cellStyle name="Title 4 2 3" xfId="28109"/>
    <cellStyle name="Title 4 2 3 2" xfId="28110"/>
    <cellStyle name="Title 4 2 3 2 2" xfId="28111"/>
    <cellStyle name="Title 4 2 4" xfId="28112"/>
    <cellStyle name="Title 4 2 4 2" xfId="28113"/>
    <cellStyle name="Title 4 3" xfId="5703"/>
    <cellStyle name="Title 4 3 2" xfId="28114"/>
    <cellStyle name="Title 4 4" xfId="28115"/>
    <cellStyle name="Title 4 4 2" xfId="28116"/>
    <cellStyle name="Title 4 4 2 2" xfId="28117"/>
    <cellStyle name="Title 4 5" xfId="28118"/>
    <cellStyle name="Title 4 5 2" xfId="28119"/>
    <cellStyle name="Title 4 6" xfId="28120"/>
    <cellStyle name="Title 5" xfId="5704"/>
    <cellStyle name="Title 5 2" xfId="5705"/>
    <cellStyle name="Title 5 2 2" xfId="28121"/>
    <cellStyle name="Title 5 3" xfId="5706"/>
    <cellStyle name="Title 5 4" xfId="28122"/>
    <cellStyle name="Title 5 5" xfId="28123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4"/>
    <cellStyle name="Total 2 2" xfId="5712"/>
    <cellStyle name="Total 2 2 10" xfId="28125"/>
    <cellStyle name="Total 2 2 2" xfId="28126"/>
    <cellStyle name="Total 2 2 2 2" xfId="28127"/>
    <cellStyle name="Total 2 2 2 2 2" xfId="28128"/>
    <cellStyle name="Total 2 2 2 2 2 2" xfId="28129"/>
    <cellStyle name="Total 2 2 2 2 2 2 2" xfId="28130"/>
    <cellStyle name="Total 2 2 2 2 2 2 3" xfId="28131"/>
    <cellStyle name="Total 2 2 2 2 2 3" xfId="28132"/>
    <cellStyle name="Total 2 2 2 2 2 3 2" xfId="28133"/>
    <cellStyle name="Total 2 2 2 2 2 3 3" xfId="28134"/>
    <cellStyle name="Total 2 2 2 2 2 4" xfId="28135"/>
    <cellStyle name="Total 2 2 2 2 2 4 2" xfId="28136"/>
    <cellStyle name="Total 2 2 2 2 2 4 3" xfId="28137"/>
    <cellStyle name="Total 2 2 2 2 2 5" xfId="28138"/>
    <cellStyle name="Total 2 2 2 2 2 6" xfId="28139"/>
    <cellStyle name="Total 2 2 2 2 2 7" xfId="28140"/>
    <cellStyle name="Total 2 2 2 2 3" xfId="28141"/>
    <cellStyle name="Total 2 2 2 2 3 2" xfId="28142"/>
    <cellStyle name="Total 2 2 2 2 3 3" xfId="28143"/>
    <cellStyle name="Total 2 2 2 2 4" xfId="28144"/>
    <cellStyle name="Total 2 2 2 2 4 2" xfId="28145"/>
    <cellStyle name="Total 2 2 2 2 4 3" xfId="28146"/>
    <cellStyle name="Total 2 2 2 2 5" xfId="28147"/>
    <cellStyle name="Total 2 2 2 2 5 2" xfId="28148"/>
    <cellStyle name="Total 2 2 2 2 5 3" xfId="28149"/>
    <cellStyle name="Total 2 2 2 2 6" xfId="28150"/>
    <cellStyle name="Total 2 2 2 2 7" xfId="28151"/>
    <cellStyle name="Total 2 2 2 2 8" xfId="28152"/>
    <cellStyle name="Total 2 2 2 3" xfId="28153"/>
    <cellStyle name="Total 2 2 2 3 2" xfId="28154"/>
    <cellStyle name="Total 2 2 2 3 2 2" xfId="28155"/>
    <cellStyle name="Total 2 2 2 3 2 3" xfId="28156"/>
    <cellStyle name="Total 2 2 2 3 2 4" xfId="28157"/>
    <cellStyle name="Total 2 2 2 3 3" xfId="28158"/>
    <cellStyle name="Total 2 2 2 3 3 2" xfId="28159"/>
    <cellStyle name="Total 2 2 2 3 3 3" xfId="28160"/>
    <cellStyle name="Total 2 2 2 3 4" xfId="28161"/>
    <cellStyle name="Total 2 2 2 3 4 2" xfId="28162"/>
    <cellStyle name="Total 2 2 2 3 4 3" xfId="28163"/>
    <cellStyle name="Total 2 2 2 3 5" xfId="28164"/>
    <cellStyle name="Total 2 2 2 3 5 2" xfId="28165"/>
    <cellStyle name="Total 2 2 2 3 5 3" xfId="28166"/>
    <cellStyle name="Total 2 2 2 3 6" xfId="28167"/>
    <cellStyle name="Total 2 2 2 3 7" xfId="28168"/>
    <cellStyle name="Total 2 2 2 3 8" xfId="28169"/>
    <cellStyle name="Total 2 2 2 4" xfId="28170"/>
    <cellStyle name="Total 2 2 2 4 2" xfId="28171"/>
    <cellStyle name="Total 2 2 2 4 2 2" xfId="28172"/>
    <cellStyle name="Total 2 2 2 4 2 3" xfId="28173"/>
    <cellStyle name="Total 2 2 2 4 3" xfId="28174"/>
    <cellStyle name="Total 2 2 2 4 3 2" xfId="28175"/>
    <cellStyle name="Total 2 2 2 4 3 3" xfId="28176"/>
    <cellStyle name="Total 2 2 2 4 4" xfId="28177"/>
    <cellStyle name="Total 2 2 2 4 4 2" xfId="28178"/>
    <cellStyle name="Total 2 2 2 4 4 3" xfId="28179"/>
    <cellStyle name="Total 2 2 2 4 5" xfId="28180"/>
    <cellStyle name="Total 2 2 2 4 6" xfId="28181"/>
    <cellStyle name="Total 2 2 2 4 7" xfId="28182"/>
    <cellStyle name="Total 2 2 2 5" xfId="28183"/>
    <cellStyle name="Total 2 2 2 5 2" xfId="28184"/>
    <cellStyle name="Total 2 2 2 5 3" xfId="28185"/>
    <cellStyle name="Total 2 2 2 6" xfId="28186"/>
    <cellStyle name="Total 2 2 2 6 2" xfId="28187"/>
    <cellStyle name="Total 2 2 2 6 3" xfId="28188"/>
    <cellStyle name="Total 2 2 2 7" xfId="28189"/>
    <cellStyle name="Total 2 2 2 7 2" xfId="28190"/>
    <cellStyle name="Total 2 2 2 7 3" xfId="28191"/>
    <cellStyle name="Total 2 2 2 8" xfId="28192"/>
    <cellStyle name="Total 2 2 2 8 2" xfId="28193"/>
    <cellStyle name="Total 2 2 2 8 3" xfId="28194"/>
    <cellStyle name="Total 2 2 2 9" xfId="28195"/>
    <cellStyle name="Total 2 2 3" xfId="28196"/>
    <cellStyle name="Total 2 2 3 2" xfId="28197"/>
    <cellStyle name="Total 2 2 3 2 2" xfId="28198"/>
    <cellStyle name="Total 2 2 3 2 2 2" xfId="28199"/>
    <cellStyle name="Total 2 2 3 2 2 3" xfId="28200"/>
    <cellStyle name="Total 2 2 3 2 3" xfId="28201"/>
    <cellStyle name="Total 2 2 3 2 3 2" xfId="28202"/>
    <cellStyle name="Total 2 2 3 2 3 3" xfId="28203"/>
    <cellStyle name="Total 2 2 3 2 4" xfId="28204"/>
    <cellStyle name="Total 2 2 3 2 5" xfId="28205"/>
    <cellStyle name="Total 2 2 3 2 6" xfId="28206"/>
    <cellStyle name="Total 2 2 3 3" xfId="28207"/>
    <cellStyle name="Total 2 2 3 3 2" xfId="28208"/>
    <cellStyle name="Total 2 2 3 3 3" xfId="28209"/>
    <cellStyle name="Total 2 2 3 4" xfId="28210"/>
    <cellStyle name="Total 2 2 3 4 2" xfId="28211"/>
    <cellStyle name="Total 2 2 3 4 3" xfId="28212"/>
    <cellStyle name="Total 2 2 3 5" xfId="28213"/>
    <cellStyle name="Total 2 2 3 5 2" xfId="28214"/>
    <cellStyle name="Total 2 2 3 5 3" xfId="28215"/>
    <cellStyle name="Total 2 2 3 6" xfId="28216"/>
    <cellStyle name="Total 2 2 3 7" xfId="28217"/>
    <cellStyle name="Total 2 2 3 8" xfId="28218"/>
    <cellStyle name="Total 2 2 4" xfId="28219"/>
    <cellStyle name="Total 2 2 4 2" xfId="28220"/>
    <cellStyle name="Total 2 2 4 2 2" xfId="28221"/>
    <cellStyle name="Total 2 2 4 2 3" xfId="28222"/>
    <cellStyle name="Total 2 2 4 2 4" xfId="28223"/>
    <cellStyle name="Total 2 2 4 3" xfId="28224"/>
    <cellStyle name="Total 2 2 4 3 2" xfId="28225"/>
    <cellStyle name="Total 2 2 4 3 3" xfId="28226"/>
    <cellStyle name="Total 2 2 4 4" xfId="28227"/>
    <cellStyle name="Total 2 2 4 4 2" xfId="28228"/>
    <cellStyle name="Total 2 2 4 4 3" xfId="28229"/>
    <cellStyle name="Total 2 2 4 5" xfId="28230"/>
    <cellStyle name="Total 2 2 4 5 2" xfId="28231"/>
    <cellStyle name="Total 2 2 4 5 3" xfId="28232"/>
    <cellStyle name="Total 2 2 4 6" xfId="28233"/>
    <cellStyle name="Total 2 2 4 7" xfId="28234"/>
    <cellStyle name="Total 2 2 4 8" xfId="28235"/>
    <cellStyle name="Total 2 2 5" xfId="28236"/>
    <cellStyle name="Total 2 2 5 2" xfId="28237"/>
    <cellStyle name="Total 2 2 5 2 2" xfId="28238"/>
    <cellStyle name="Total 2 2 5 2 3" xfId="28239"/>
    <cellStyle name="Total 2 2 5 3" xfId="28240"/>
    <cellStyle name="Total 2 2 5 3 2" xfId="28241"/>
    <cellStyle name="Total 2 2 5 3 3" xfId="28242"/>
    <cellStyle name="Total 2 2 5 4" xfId="28243"/>
    <cellStyle name="Total 2 2 5 4 2" xfId="28244"/>
    <cellStyle name="Total 2 2 5 4 3" xfId="28245"/>
    <cellStyle name="Total 2 2 5 5" xfId="28246"/>
    <cellStyle name="Total 2 2 5 6" xfId="28247"/>
    <cellStyle name="Total 2 2 5 7" xfId="28248"/>
    <cellStyle name="Total 2 2 6" xfId="28249"/>
    <cellStyle name="Total 2 2 6 2" xfId="28250"/>
    <cellStyle name="Total 2 2 6 3" xfId="28251"/>
    <cellStyle name="Total 2 2 7" xfId="28252"/>
    <cellStyle name="Total 2 2 7 2" xfId="28253"/>
    <cellStyle name="Total 2 2 7 3" xfId="28254"/>
    <cellStyle name="Total 2 2 8" xfId="28255"/>
    <cellStyle name="Total 2 2 8 2" xfId="28256"/>
    <cellStyle name="Total 2 2 8 3" xfId="28257"/>
    <cellStyle name="Total 2 2 9" xfId="28258"/>
    <cellStyle name="Total 2 2 9 2" xfId="28259"/>
    <cellStyle name="Total 2 2 9 3" xfId="28260"/>
    <cellStyle name="Total 2 3" xfId="5713"/>
    <cellStyle name="Total 2 3 2" xfId="28261"/>
    <cellStyle name="Total 2 3 2 2" xfId="28262"/>
    <cellStyle name="Total 2 3 2 2 2" xfId="28263"/>
    <cellStyle name="Total 2 3 2 2 3" xfId="28264"/>
    <cellStyle name="Total 2 3 2 3" xfId="28265"/>
    <cellStyle name="Total 2 3 2 3 2" xfId="28266"/>
    <cellStyle name="Total 2 3 2 3 3" xfId="28267"/>
    <cellStyle name="Total 2 3 2 4" xfId="28268"/>
    <cellStyle name="Total 2 3 2 4 2" xfId="28269"/>
    <cellStyle name="Total 2 3 2 4 3" xfId="28270"/>
    <cellStyle name="Total 2 3 2 5" xfId="28271"/>
    <cellStyle name="Total 2 3 2 6" xfId="28272"/>
    <cellStyle name="Total 2 3 2 7" xfId="28273"/>
    <cellStyle name="Total 2 3 3" xfId="28274"/>
    <cellStyle name="Total 2 3 3 2" xfId="28275"/>
    <cellStyle name="Total 2 3 4" xfId="28276"/>
    <cellStyle name="Total 2 3 4 2" xfId="28277"/>
    <cellStyle name="Total 2 3 4 3" xfId="28278"/>
    <cellStyle name="Total 2 3 5" xfId="28279"/>
    <cellStyle name="Total 2 3 5 2" xfId="28280"/>
    <cellStyle name="Total 2 3 5 3" xfId="28281"/>
    <cellStyle name="Total 2 3 6" xfId="28282"/>
    <cellStyle name="Total 2 3 6 2" xfId="28283"/>
    <cellStyle name="Total 2 3 6 3" xfId="28284"/>
    <cellStyle name="Total 2 3 7" xfId="28285"/>
    <cellStyle name="Total 2 3 8" xfId="28286"/>
    <cellStyle name="Total 2 3 9" xfId="28287"/>
    <cellStyle name="Total 2 4" xfId="28288"/>
    <cellStyle name="Total 2 4 2" xfId="28289"/>
    <cellStyle name="Total 2 4 2 2" xfId="28290"/>
    <cellStyle name="Total 2 4 2 3" xfId="28291"/>
    <cellStyle name="Total 2 4 2 4" xfId="28292"/>
    <cellStyle name="Total 2 4 3" xfId="28293"/>
    <cellStyle name="Total 2 4 3 2" xfId="28294"/>
    <cellStyle name="Total 2 4 3 3" xfId="28295"/>
    <cellStyle name="Total 2 4 4" xfId="28296"/>
    <cellStyle name="Total 2 4 4 2" xfId="28297"/>
    <cellStyle name="Total 2 4 4 3" xfId="28298"/>
    <cellStyle name="Total 2 4 5" xfId="28299"/>
    <cellStyle name="Total 2 4 6" xfId="28300"/>
    <cellStyle name="Total 2 4 7" xfId="28301"/>
    <cellStyle name="Total 2 5" xfId="28302"/>
    <cellStyle name="Total 2 5 2" xfId="28303"/>
    <cellStyle name="Total 2 5 2 2" xfId="28304"/>
    <cellStyle name="Total 2 5 2 3" xfId="28305"/>
    <cellStyle name="Total 2 5 2 4" xfId="28306"/>
    <cellStyle name="Total 2 5 3" xfId="28307"/>
    <cellStyle name="Total 2 5 3 2" xfId="28308"/>
    <cellStyle name="Total 2 5 3 3" xfId="28309"/>
    <cellStyle name="Total 2 5 4" xfId="28310"/>
    <cellStyle name="Total 2 5 4 2" xfId="28311"/>
    <cellStyle name="Total 2 5 4 3" xfId="28312"/>
    <cellStyle name="Total 2 5 5" xfId="28313"/>
    <cellStyle name="Total 2 5 5 2" xfId="28314"/>
    <cellStyle name="Total 2 5 5 3" xfId="28315"/>
    <cellStyle name="Total 2 5 6" xfId="28316"/>
    <cellStyle name="Total 2 5 7" xfId="28317"/>
    <cellStyle name="Total 2 5 8" xfId="28318"/>
    <cellStyle name="Total 2 6" xfId="28319"/>
    <cellStyle name="Total 2 6 2" xfId="28320"/>
    <cellStyle name="Total 2 6 3" xfId="28321"/>
    <cellStyle name="Total 2 7" xfId="28322"/>
    <cellStyle name="Total 2 7 2" xfId="28323"/>
    <cellStyle name="Total 2 7 3" xfId="28324"/>
    <cellStyle name="Total 2 8" xfId="28325"/>
    <cellStyle name="Total 2 8 2" xfId="28326"/>
    <cellStyle name="Total 2 8 3" xfId="28327"/>
    <cellStyle name="Total 2 9" xfId="28328"/>
    <cellStyle name="Total 2 9 2" xfId="28329"/>
    <cellStyle name="Total 2 9 3" xfId="28330"/>
    <cellStyle name="Total 3" xfId="5714"/>
    <cellStyle name="Total 3 10" xfId="28331"/>
    <cellStyle name="Total 3 10 2" xfId="28332"/>
    <cellStyle name="Total 3 11" xfId="28333"/>
    <cellStyle name="Total 3 11 2" xfId="28334"/>
    <cellStyle name="Total 3 11 3" xfId="28335"/>
    <cellStyle name="Total 3 12" xfId="28336"/>
    <cellStyle name="Total 3 13" xfId="28337"/>
    <cellStyle name="Total 3 2" xfId="5715"/>
    <cellStyle name="Total 3 2 10" xfId="28338"/>
    <cellStyle name="Total 3 2 10 2" xfId="28339"/>
    <cellStyle name="Total 3 2 11" xfId="28340"/>
    <cellStyle name="Total 3 2 12" xfId="28341"/>
    <cellStyle name="Total 3 2 2" xfId="28342"/>
    <cellStyle name="Total 3 2 2 2" xfId="28343"/>
    <cellStyle name="Total 3 2 2 2 2" xfId="28344"/>
    <cellStyle name="Total 3 2 2 2 3" xfId="28345"/>
    <cellStyle name="Total 3 2 2 3" xfId="28346"/>
    <cellStyle name="Total 3 2 2 4" xfId="28347"/>
    <cellStyle name="Total 3 2 3" xfId="28348"/>
    <cellStyle name="Total 3 2 3 2" xfId="28349"/>
    <cellStyle name="Total 3 2 3 2 2" xfId="28350"/>
    <cellStyle name="Total 3 2 3 3" xfId="28351"/>
    <cellStyle name="Total 3 2 4" xfId="28352"/>
    <cellStyle name="Total 3 2 4 2" xfId="28353"/>
    <cellStyle name="Total 3 2 5" xfId="28354"/>
    <cellStyle name="Total 3 2 5 2" xfId="28355"/>
    <cellStyle name="Total 3 2 6" xfId="28356"/>
    <cellStyle name="Total 3 2 6 2" xfId="28357"/>
    <cellStyle name="Total 3 2 7" xfId="28358"/>
    <cellStyle name="Total 3 2 7 2" xfId="28359"/>
    <cellStyle name="Total 3 2 8" xfId="28360"/>
    <cellStyle name="Total 3 2 8 2" xfId="28361"/>
    <cellStyle name="Total 3 2 9" xfId="28362"/>
    <cellStyle name="Total 3 2 9 2" xfId="28363"/>
    <cellStyle name="Total 3 3" xfId="5716"/>
    <cellStyle name="Total 3 3 2" xfId="28364"/>
    <cellStyle name="Total 3 3 2 2" xfId="28365"/>
    <cellStyle name="Total 3 3 2 2 2" xfId="28366"/>
    <cellStyle name="Total 3 3 2 2 3" xfId="28367"/>
    <cellStyle name="Total 3 3 2 3" xfId="28368"/>
    <cellStyle name="Total 3 3 2 3 2" xfId="28369"/>
    <cellStyle name="Total 3 3 2 3 3" xfId="28370"/>
    <cellStyle name="Total 3 3 2 4" xfId="28371"/>
    <cellStyle name="Total 3 3 2 4 2" xfId="28372"/>
    <cellStyle name="Total 3 3 2 4 3" xfId="28373"/>
    <cellStyle name="Total 3 3 2 5" xfId="28374"/>
    <cellStyle name="Total 3 3 2 6" xfId="28375"/>
    <cellStyle name="Total 3 3 2 7" xfId="28376"/>
    <cellStyle name="Total 3 3 3" xfId="28377"/>
    <cellStyle name="Total 3 3 3 2" xfId="28378"/>
    <cellStyle name="Total 3 3 3 3" xfId="28379"/>
    <cellStyle name="Total 3 3 4" xfId="28380"/>
    <cellStyle name="Total 3 3 4 2" xfId="28381"/>
    <cellStyle name="Total 3 3 4 3" xfId="28382"/>
    <cellStyle name="Total 3 3 5" xfId="28383"/>
    <cellStyle name="Total 3 3 5 2" xfId="28384"/>
    <cellStyle name="Total 3 3 5 3" xfId="28385"/>
    <cellStyle name="Total 3 3 6" xfId="28386"/>
    <cellStyle name="Total 3 3 6 2" xfId="28387"/>
    <cellStyle name="Total 3 3 6 3" xfId="28388"/>
    <cellStyle name="Total 3 3 7" xfId="28389"/>
    <cellStyle name="Total 3 3 8" xfId="28390"/>
    <cellStyle name="Total 3 4" xfId="28391"/>
    <cellStyle name="Total 3 4 2" xfId="28392"/>
    <cellStyle name="Total 3 4 2 2" xfId="28393"/>
    <cellStyle name="Total 3 4 2 3" xfId="28394"/>
    <cellStyle name="Total 3 4 2 4" xfId="28395"/>
    <cellStyle name="Total 3 4 3" xfId="28396"/>
    <cellStyle name="Total 3 4 3 2" xfId="28397"/>
    <cellStyle name="Total 3 4 3 3" xfId="28398"/>
    <cellStyle name="Total 3 4 4" xfId="28399"/>
    <cellStyle name="Total 3 4 4 2" xfId="28400"/>
    <cellStyle name="Total 3 4 4 3" xfId="28401"/>
    <cellStyle name="Total 3 4 5" xfId="28402"/>
    <cellStyle name="Total 3 4 5 2" xfId="28403"/>
    <cellStyle name="Total 3 4 5 3" xfId="28404"/>
    <cellStyle name="Total 3 4 6" xfId="28405"/>
    <cellStyle name="Total 3 4 6 2" xfId="28406"/>
    <cellStyle name="Total 3 4 6 3" xfId="28407"/>
    <cellStyle name="Total 3 4 7" xfId="28408"/>
    <cellStyle name="Total 3 4 8" xfId="28409"/>
    <cellStyle name="Total 3 5" xfId="28410"/>
    <cellStyle name="Total 3 5 2" xfId="28411"/>
    <cellStyle name="Total 3 5 2 2" xfId="28412"/>
    <cellStyle name="Total 3 5 2 3" xfId="28413"/>
    <cellStyle name="Total 3 5 3" xfId="28414"/>
    <cellStyle name="Total 3 5 3 2" xfId="28415"/>
    <cellStyle name="Total 3 5 3 3" xfId="28416"/>
    <cellStyle name="Total 3 5 4" xfId="28417"/>
    <cellStyle name="Total 3 5 4 2" xfId="28418"/>
    <cellStyle name="Total 3 5 4 3" xfId="28419"/>
    <cellStyle name="Total 3 5 5" xfId="28420"/>
    <cellStyle name="Total 3 5 5 2" xfId="28421"/>
    <cellStyle name="Total 3 5 5 3" xfId="28422"/>
    <cellStyle name="Total 3 5 6" xfId="28423"/>
    <cellStyle name="Total 3 5 7" xfId="28424"/>
    <cellStyle name="Total 3 6" xfId="28425"/>
    <cellStyle name="Total 3 6 2" xfId="28426"/>
    <cellStyle name="Total 3 6 2 2" xfId="28427"/>
    <cellStyle name="Total 3 6 2 3" xfId="28428"/>
    <cellStyle name="Total 3 6 3" xfId="28429"/>
    <cellStyle name="Total 3 7" xfId="28430"/>
    <cellStyle name="Total 3 7 2" xfId="28431"/>
    <cellStyle name="Total 3 7 2 2" xfId="28432"/>
    <cellStyle name="Total 3 7 2 3" xfId="28433"/>
    <cellStyle name="Total 3 7 3" xfId="28434"/>
    <cellStyle name="Total 3 8" xfId="28435"/>
    <cellStyle name="Total 3 8 2" xfId="28436"/>
    <cellStyle name="Total 3 8 2 2" xfId="28437"/>
    <cellStyle name="Total 3 8 2 3" xfId="28438"/>
    <cellStyle name="Total 3 8 3" xfId="28439"/>
    <cellStyle name="Total 3 9" xfId="28440"/>
    <cellStyle name="Total 3 9 2" xfId="28441"/>
    <cellStyle name="Total 4" xfId="5717"/>
    <cellStyle name="Total 4 10" xfId="28442"/>
    <cellStyle name="Total 4 10 2" xfId="28443"/>
    <cellStyle name="Total 4 11" xfId="28444"/>
    <cellStyle name="Total 4 11 2" xfId="28445"/>
    <cellStyle name="Total 4 11 3" xfId="28446"/>
    <cellStyle name="Total 4 12" xfId="28447"/>
    <cellStyle name="Total 4 13" xfId="28448"/>
    <cellStyle name="Total 4 2" xfId="5718"/>
    <cellStyle name="Total 4 2 10" xfId="28449"/>
    <cellStyle name="Total 4 2 10 2" xfId="28450"/>
    <cellStyle name="Total 4 2 10 3" xfId="28451"/>
    <cellStyle name="Total 4 2 11" xfId="28452"/>
    <cellStyle name="Total 4 2 12" xfId="28453"/>
    <cellStyle name="Total 4 2 2" xfId="28454"/>
    <cellStyle name="Total 4 2 2 2" xfId="28455"/>
    <cellStyle name="Total 4 2 2 2 2" xfId="28456"/>
    <cellStyle name="Total 4 2 2 2 2 2" xfId="28457"/>
    <cellStyle name="Total 4 2 2 2 2 3" xfId="28458"/>
    <cellStyle name="Total 4 2 2 2 3" xfId="28459"/>
    <cellStyle name="Total 4 2 2 2 3 2" xfId="28460"/>
    <cellStyle name="Total 4 2 2 2 3 3" xfId="28461"/>
    <cellStyle name="Total 4 2 2 2 4" xfId="28462"/>
    <cellStyle name="Total 4 2 2 2 4 2" xfId="28463"/>
    <cellStyle name="Total 4 2 2 2 4 3" xfId="28464"/>
    <cellStyle name="Total 4 2 2 2 5" xfId="28465"/>
    <cellStyle name="Total 4 2 2 2 6" xfId="28466"/>
    <cellStyle name="Total 4 2 2 2 7" xfId="28467"/>
    <cellStyle name="Total 4 2 2 3" xfId="28468"/>
    <cellStyle name="Total 4 2 2 3 2" xfId="28469"/>
    <cellStyle name="Total 4 2 2 3 3" xfId="28470"/>
    <cellStyle name="Total 4 2 2 4" xfId="28471"/>
    <cellStyle name="Total 4 2 2 4 2" xfId="28472"/>
    <cellStyle name="Total 4 2 2 4 3" xfId="28473"/>
    <cellStyle name="Total 4 2 2 5" xfId="28474"/>
    <cellStyle name="Total 4 2 2 5 2" xfId="28475"/>
    <cellStyle name="Total 4 2 2 5 3" xfId="28476"/>
    <cellStyle name="Total 4 2 2 6" xfId="28477"/>
    <cellStyle name="Total 4 2 2 6 2" xfId="28478"/>
    <cellStyle name="Total 4 2 2 6 3" xfId="28479"/>
    <cellStyle name="Total 4 2 2 7" xfId="28480"/>
    <cellStyle name="Total 4 2 2 8" xfId="28481"/>
    <cellStyle name="Total 4 2 3" xfId="28482"/>
    <cellStyle name="Total 4 2 3 2" xfId="28483"/>
    <cellStyle name="Total 4 2 3 2 2" xfId="28484"/>
    <cellStyle name="Total 4 2 3 2 3" xfId="28485"/>
    <cellStyle name="Total 4 2 3 2 4" xfId="28486"/>
    <cellStyle name="Total 4 2 3 3" xfId="28487"/>
    <cellStyle name="Total 4 2 3 3 2" xfId="28488"/>
    <cellStyle name="Total 4 2 3 3 3" xfId="28489"/>
    <cellStyle name="Total 4 2 3 4" xfId="28490"/>
    <cellStyle name="Total 4 2 3 4 2" xfId="28491"/>
    <cellStyle name="Total 4 2 3 4 3" xfId="28492"/>
    <cellStyle name="Total 4 2 3 5" xfId="28493"/>
    <cellStyle name="Total 4 2 3 5 2" xfId="28494"/>
    <cellStyle name="Total 4 2 3 5 3" xfId="28495"/>
    <cellStyle name="Total 4 2 3 6" xfId="28496"/>
    <cellStyle name="Total 4 2 3 6 2" xfId="28497"/>
    <cellStyle name="Total 4 2 3 6 3" xfId="28498"/>
    <cellStyle name="Total 4 2 3 7" xfId="28499"/>
    <cellStyle name="Total 4 2 3 8" xfId="28500"/>
    <cellStyle name="Total 4 2 4" xfId="28501"/>
    <cellStyle name="Total 4 2 4 2" xfId="28502"/>
    <cellStyle name="Total 4 2 4 2 2" xfId="28503"/>
    <cellStyle name="Total 4 2 4 2 3" xfId="28504"/>
    <cellStyle name="Total 4 2 4 3" xfId="28505"/>
    <cellStyle name="Total 4 2 4 3 2" xfId="28506"/>
    <cellStyle name="Total 4 2 4 3 3" xfId="28507"/>
    <cellStyle name="Total 4 2 4 4" xfId="28508"/>
    <cellStyle name="Total 4 2 4 4 2" xfId="28509"/>
    <cellStyle name="Total 4 2 4 4 3" xfId="28510"/>
    <cellStyle name="Total 4 2 4 5" xfId="28511"/>
    <cellStyle name="Total 4 2 4 5 2" xfId="28512"/>
    <cellStyle name="Total 4 2 4 5 3" xfId="28513"/>
    <cellStyle name="Total 4 2 4 6" xfId="28514"/>
    <cellStyle name="Total 4 2 4 7" xfId="28515"/>
    <cellStyle name="Total 4 2 5" xfId="28516"/>
    <cellStyle name="Total 4 2 5 2" xfId="28517"/>
    <cellStyle name="Total 4 2 5 2 2" xfId="28518"/>
    <cellStyle name="Total 4 2 5 2 3" xfId="28519"/>
    <cellStyle name="Total 4 2 5 3" xfId="28520"/>
    <cellStyle name="Total 4 2 6" xfId="28521"/>
    <cellStyle name="Total 4 2 6 2" xfId="28522"/>
    <cellStyle name="Total 4 2 6 2 2" xfId="28523"/>
    <cellStyle name="Total 4 2 6 2 3" xfId="28524"/>
    <cellStyle name="Total 4 2 6 3" xfId="28525"/>
    <cellStyle name="Total 4 2 7" xfId="28526"/>
    <cellStyle name="Total 4 2 7 2" xfId="28527"/>
    <cellStyle name="Total 4 2 7 2 2" xfId="28528"/>
    <cellStyle name="Total 4 2 7 2 3" xfId="28529"/>
    <cellStyle name="Total 4 2 7 3" xfId="28530"/>
    <cellStyle name="Total 4 2 8" xfId="28531"/>
    <cellStyle name="Total 4 2 8 2" xfId="28532"/>
    <cellStyle name="Total 4 2 9" xfId="28533"/>
    <cellStyle name="Total 4 2 9 2" xfId="28534"/>
    <cellStyle name="Total 4 3" xfId="5719"/>
    <cellStyle name="Total 4 3 2" xfId="28535"/>
    <cellStyle name="Total 4 3 2 2" xfId="28536"/>
    <cellStyle name="Total 4 3 2 2 2" xfId="28537"/>
    <cellStyle name="Total 4 3 2 2 3" xfId="28538"/>
    <cellStyle name="Total 4 3 2 3" xfId="28539"/>
    <cellStyle name="Total 4 3 2 3 2" xfId="28540"/>
    <cellStyle name="Total 4 3 2 3 3" xfId="28541"/>
    <cellStyle name="Total 4 3 2 4" xfId="28542"/>
    <cellStyle name="Total 4 3 2 4 2" xfId="28543"/>
    <cellStyle name="Total 4 3 2 4 3" xfId="28544"/>
    <cellStyle name="Total 4 3 2 5" xfId="28545"/>
    <cellStyle name="Total 4 3 2 6" xfId="28546"/>
    <cellStyle name="Total 4 3 2 7" xfId="28547"/>
    <cellStyle name="Total 4 3 3" xfId="28548"/>
    <cellStyle name="Total 4 3 3 2" xfId="28549"/>
    <cellStyle name="Total 4 3 3 3" xfId="28550"/>
    <cellStyle name="Total 4 3 4" xfId="28551"/>
    <cellStyle name="Total 4 3 4 2" xfId="28552"/>
    <cellStyle name="Total 4 3 4 3" xfId="28553"/>
    <cellStyle name="Total 4 3 5" xfId="28554"/>
    <cellStyle name="Total 4 3 5 2" xfId="28555"/>
    <cellStyle name="Total 4 3 5 3" xfId="28556"/>
    <cellStyle name="Total 4 3 6" xfId="28557"/>
    <cellStyle name="Total 4 3 6 2" xfId="28558"/>
    <cellStyle name="Total 4 3 6 3" xfId="28559"/>
    <cellStyle name="Total 4 3 7" xfId="28560"/>
    <cellStyle name="Total 4 3 8" xfId="28561"/>
    <cellStyle name="Total 4 4" xfId="28562"/>
    <cellStyle name="Total 4 4 2" xfId="28563"/>
    <cellStyle name="Total 4 4 2 2" xfId="28564"/>
    <cellStyle name="Total 4 4 2 3" xfId="28565"/>
    <cellStyle name="Total 4 4 2 4" xfId="28566"/>
    <cellStyle name="Total 4 4 3" xfId="28567"/>
    <cellStyle name="Total 4 4 3 2" xfId="28568"/>
    <cellStyle name="Total 4 4 3 3" xfId="28569"/>
    <cellStyle name="Total 4 4 4" xfId="28570"/>
    <cellStyle name="Total 4 4 4 2" xfId="28571"/>
    <cellStyle name="Total 4 4 4 3" xfId="28572"/>
    <cellStyle name="Total 4 4 5" xfId="28573"/>
    <cellStyle name="Total 4 4 5 2" xfId="28574"/>
    <cellStyle name="Total 4 4 5 3" xfId="28575"/>
    <cellStyle name="Total 4 4 6" xfId="28576"/>
    <cellStyle name="Total 4 4 6 2" xfId="28577"/>
    <cellStyle name="Total 4 4 6 3" xfId="28578"/>
    <cellStyle name="Total 4 4 7" xfId="28579"/>
    <cellStyle name="Total 4 4 8" xfId="28580"/>
    <cellStyle name="Total 4 5" xfId="28581"/>
    <cellStyle name="Total 4 5 2" xfId="28582"/>
    <cellStyle name="Total 4 5 2 2" xfId="28583"/>
    <cellStyle name="Total 4 5 2 3" xfId="28584"/>
    <cellStyle name="Total 4 5 3" xfId="28585"/>
    <cellStyle name="Total 4 5 3 2" xfId="28586"/>
    <cellStyle name="Total 4 5 3 3" xfId="28587"/>
    <cellStyle name="Total 4 5 4" xfId="28588"/>
    <cellStyle name="Total 4 5 4 2" xfId="28589"/>
    <cellStyle name="Total 4 5 4 3" xfId="28590"/>
    <cellStyle name="Total 4 5 5" xfId="28591"/>
    <cellStyle name="Total 4 5 5 2" xfId="28592"/>
    <cellStyle name="Total 4 5 5 3" xfId="28593"/>
    <cellStyle name="Total 4 5 6" xfId="28594"/>
    <cellStyle name="Total 4 5 7" xfId="28595"/>
    <cellStyle name="Total 4 6" xfId="28596"/>
    <cellStyle name="Total 4 6 2" xfId="28597"/>
    <cellStyle name="Total 4 6 2 2" xfId="28598"/>
    <cellStyle name="Total 4 6 2 3" xfId="28599"/>
    <cellStyle name="Total 4 6 3" xfId="28600"/>
    <cellStyle name="Total 4 7" xfId="28601"/>
    <cellStyle name="Total 4 7 2" xfId="28602"/>
    <cellStyle name="Total 4 7 2 2" xfId="28603"/>
    <cellStyle name="Total 4 7 2 3" xfId="28604"/>
    <cellStyle name="Total 4 7 3" xfId="28605"/>
    <cellStyle name="Total 4 8" xfId="28606"/>
    <cellStyle name="Total 4 8 2" xfId="28607"/>
    <cellStyle name="Total 4 8 2 2" xfId="28608"/>
    <cellStyle name="Total 4 8 2 3" xfId="28609"/>
    <cellStyle name="Total 4 8 3" xfId="28610"/>
    <cellStyle name="Total 4 9" xfId="28611"/>
    <cellStyle name="Total 4 9 2" xfId="28612"/>
    <cellStyle name="Total 5" xfId="5720"/>
    <cellStyle name="Total 5 2" xfId="5721"/>
    <cellStyle name="Total 5 2 2" xfId="28613"/>
    <cellStyle name="Total 5 3" xfId="5722"/>
    <cellStyle name="Total 5 3 2" xfId="28614"/>
    <cellStyle name="Total 5 4" xfId="28615"/>
    <cellStyle name="Total 5 4 2" xfId="28616"/>
    <cellStyle name="Total 5 5" xfId="28617"/>
    <cellStyle name="Total 5 5 2" xfId="28618"/>
    <cellStyle name="Total 5 6" xfId="28619"/>
    <cellStyle name="Total 5 6 2" xfId="28620"/>
    <cellStyle name="Total 5 7" xfId="28621"/>
    <cellStyle name="Total 6" xfId="5723"/>
    <cellStyle name="Total 6 2" xfId="5724"/>
    <cellStyle name="Total 6 3" xfId="5725"/>
    <cellStyle name="Total 7" xfId="5726"/>
    <cellStyle name="Total 7 2" xfId="15406"/>
    <cellStyle name="Total 8" xfId="5727"/>
    <cellStyle name="Total 8 2" xfId="15407"/>
    <cellStyle name="Total 9" xfId="15408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2"/>
    <cellStyle name="Warning Text 2 2 2 2" xfId="28623"/>
    <cellStyle name="Warning Text 2 2 2 2 2" xfId="28624"/>
    <cellStyle name="Warning Text 2 2 2 3" xfId="28625"/>
    <cellStyle name="Warning Text 2 2 2 3 2" xfId="28626"/>
    <cellStyle name="Warning Text 2 2 2 3 2 2" xfId="28627"/>
    <cellStyle name="Warning Text 2 2 2 4" xfId="28628"/>
    <cellStyle name="Warning Text 2 2 2 4 2" xfId="28629"/>
    <cellStyle name="Warning Text 2 2 3" xfId="28630"/>
    <cellStyle name="Warning Text 2 2 3 2" xfId="28631"/>
    <cellStyle name="Warning Text 2 2 3 2 2" xfId="28632"/>
    <cellStyle name="Warning Text 2 2 4" xfId="28633"/>
    <cellStyle name="Warning Text 2 2 4 2" xfId="28634"/>
    <cellStyle name="Warning Text 2 2 4 2 2" xfId="28635"/>
    <cellStyle name="Warning Text 2 2 5" xfId="28636"/>
    <cellStyle name="Warning Text 2 2 5 2" xfId="28637"/>
    <cellStyle name="Warning Text 2 2 6" xfId="28638"/>
    <cellStyle name="Warning Text 2 3" xfId="5741"/>
    <cellStyle name="Warning Text 2 3 2" xfId="28639"/>
    <cellStyle name="Warning Text 2 3 2 2" xfId="28640"/>
    <cellStyle name="Warning Text 2 3 3" xfId="28641"/>
    <cellStyle name="Warning Text 2 3 4" xfId="28642"/>
    <cellStyle name="Warning Text 2 4" xfId="28643"/>
    <cellStyle name="Warning Text 2 4 2" xfId="28644"/>
    <cellStyle name="Warning Text 2 4 2 2" xfId="28645"/>
    <cellStyle name="Warning Text 2 5" xfId="28646"/>
    <cellStyle name="Warning Text 2 5 2" xfId="28647"/>
    <cellStyle name="Warning Text 2 6" xfId="28648"/>
    <cellStyle name="Warning Text 2 7" xfId="28649"/>
    <cellStyle name="Warning Text 3" xfId="5742"/>
    <cellStyle name="Warning Text 3 2" xfId="5743"/>
    <cellStyle name="Warning Text 3 2 2" xfId="28650"/>
    <cellStyle name="Warning Text 3 3" xfId="5744"/>
    <cellStyle name="Warning Text 3 3 2" xfId="28651"/>
    <cellStyle name="Warning Text 3 3 2 2" xfId="28652"/>
    <cellStyle name="Warning Text 3 4" xfId="28653"/>
    <cellStyle name="Warning Text 3 4 2" xfId="28654"/>
    <cellStyle name="Warning Text 3 5" xfId="28655"/>
    <cellStyle name="Warning Text 4" xfId="5745"/>
    <cellStyle name="Warning Text 4 2" xfId="5746"/>
    <cellStyle name="Warning Text 4 2 2" xfId="28656"/>
    <cellStyle name="Warning Text 4 2 2 2" xfId="28657"/>
    <cellStyle name="Warning Text 4 2 3" xfId="28658"/>
    <cellStyle name="Warning Text 4 2 3 2" xfId="28659"/>
    <cellStyle name="Warning Text 4 2 3 2 2" xfId="28660"/>
    <cellStyle name="Warning Text 4 2 4" xfId="28661"/>
    <cellStyle name="Warning Text 4 2 4 2" xfId="28662"/>
    <cellStyle name="Warning Text 4 3" xfId="5747"/>
    <cellStyle name="Warning Text 4 3 2" xfId="28663"/>
    <cellStyle name="Warning Text 4 4" xfId="28664"/>
    <cellStyle name="Warning Text 4 4 2" xfId="28665"/>
    <cellStyle name="Warning Text 4 4 2 2" xfId="28666"/>
    <cellStyle name="Warning Text 4 5" xfId="28667"/>
    <cellStyle name="Warning Text 4 5 2" xfId="28668"/>
    <cellStyle name="Warning Text 4 6" xfId="28669"/>
    <cellStyle name="Warning Text 4 7" xfId="28670"/>
    <cellStyle name="Warning Text 5" xfId="5748"/>
    <cellStyle name="Warning Text 5 2" xfId="5749"/>
    <cellStyle name="Warning Text 5 3" xfId="5750"/>
    <cellStyle name="Warning Text 5 4" xfId="28671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2"/>
    <cellStyle name="Ввод  10 2" xfId="28673"/>
    <cellStyle name="Ввод  10 3" xfId="28674"/>
    <cellStyle name="Ввод  11" xfId="28675"/>
    <cellStyle name="Ввод  11 2" xfId="28676"/>
    <cellStyle name="Ввод  11 3" xfId="28677"/>
    <cellStyle name="Ввод  12" xfId="28678"/>
    <cellStyle name="Ввод  13" xfId="28679"/>
    <cellStyle name="Ввод  2" xfId="5773"/>
    <cellStyle name="Ввод  2 10" xfId="28680"/>
    <cellStyle name="Ввод  2 10 2" xfId="28681"/>
    <cellStyle name="Ввод  2 10 3" xfId="28682"/>
    <cellStyle name="Ввод  2 11" xfId="28683"/>
    <cellStyle name="Ввод  2 12" xfId="28684"/>
    <cellStyle name="Ввод  2 2" xfId="28685"/>
    <cellStyle name="Ввод  2 2 10" xfId="28686"/>
    <cellStyle name="Ввод  2 2 11" xfId="28687"/>
    <cellStyle name="Ввод  2 2 2" xfId="28688"/>
    <cellStyle name="Ввод  2 2 2 2" xfId="28689"/>
    <cellStyle name="Ввод  2 2 2 3" xfId="28690"/>
    <cellStyle name="Ввод  2 2 3" xfId="28691"/>
    <cellStyle name="Ввод  2 2 3 2" xfId="28692"/>
    <cellStyle name="Ввод  2 2 3 3" xfId="28693"/>
    <cellStyle name="Ввод  2 2 4" xfId="28694"/>
    <cellStyle name="Ввод  2 2 4 2" xfId="28695"/>
    <cellStyle name="Ввод  2 2 4 3" xfId="28696"/>
    <cellStyle name="Ввод  2 2 5" xfId="28697"/>
    <cellStyle name="Ввод  2 2 5 2" xfId="28698"/>
    <cellStyle name="Ввод  2 2 5 3" xfId="28699"/>
    <cellStyle name="Ввод  2 2 6" xfId="28700"/>
    <cellStyle name="Ввод  2 2 6 2" xfId="28701"/>
    <cellStyle name="Ввод  2 2 6 3" xfId="28702"/>
    <cellStyle name="Ввод  2 2 7" xfId="28703"/>
    <cellStyle name="Ввод  2 2 7 2" xfId="28704"/>
    <cellStyle name="Ввод  2 2 7 3" xfId="28705"/>
    <cellStyle name="Ввод  2 2 8" xfId="28706"/>
    <cellStyle name="Ввод  2 2 8 2" xfId="28707"/>
    <cellStyle name="Ввод  2 2 8 3" xfId="28708"/>
    <cellStyle name="Ввод  2 2 9" xfId="28709"/>
    <cellStyle name="Ввод  2 2 9 2" xfId="28710"/>
    <cellStyle name="Ввод  2 2 9 3" xfId="28711"/>
    <cellStyle name="Ввод  2 3" xfId="28712"/>
    <cellStyle name="Ввод  2 3 2" xfId="28713"/>
    <cellStyle name="Ввод  2 3 3" xfId="28714"/>
    <cellStyle name="Ввод  2 4" xfId="28715"/>
    <cellStyle name="Ввод  2 4 2" xfId="28716"/>
    <cellStyle name="Ввод  2 4 3" xfId="28717"/>
    <cellStyle name="Ввод  2 5" xfId="28718"/>
    <cellStyle name="Ввод  2 5 2" xfId="28719"/>
    <cellStyle name="Ввод  2 5 3" xfId="28720"/>
    <cellStyle name="Ввод  2 6" xfId="28721"/>
    <cellStyle name="Ввод  2 6 2" xfId="28722"/>
    <cellStyle name="Ввод  2 6 3" xfId="28723"/>
    <cellStyle name="Ввод  2 7" xfId="28724"/>
    <cellStyle name="Ввод  2 7 2" xfId="28725"/>
    <cellStyle name="Ввод  2 7 3" xfId="28726"/>
    <cellStyle name="Ввод  2 8" xfId="28727"/>
    <cellStyle name="Ввод  2 8 2" xfId="28728"/>
    <cellStyle name="Ввод  2 8 3" xfId="28729"/>
    <cellStyle name="Ввод  2 9" xfId="28730"/>
    <cellStyle name="Ввод  2 9 2" xfId="28731"/>
    <cellStyle name="Ввод  2 9 3" xfId="28732"/>
    <cellStyle name="Ввод  3" xfId="5774"/>
    <cellStyle name="Ввод  3 10" xfId="28733"/>
    <cellStyle name="Ввод  3 11" xfId="28734"/>
    <cellStyle name="Ввод  3 2" xfId="28735"/>
    <cellStyle name="Ввод  3 2 2" xfId="28736"/>
    <cellStyle name="Ввод  3 2 3" xfId="28737"/>
    <cellStyle name="Ввод  3 3" xfId="28738"/>
    <cellStyle name="Ввод  3 3 2" xfId="28739"/>
    <cellStyle name="Ввод  3 3 3" xfId="28740"/>
    <cellStyle name="Ввод  3 4" xfId="28741"/>
    <cellStyle name="Ввод  3 4 2" xfId="28742"/>
    <cellStyle name="Ввод  3 4 3" xfId="28743"/>
    <cellStyle name="Ввод  3 5" xfId="28744"/>
    <cellStyle name="Ввод  3 5 2" xfId="28745"/>
    <cellStyle name="Ввод  3 5 3" xfId="28746"/>
    <cellStyle name="Ввод  3 6" xfId="28747"/>
    <cellStyle name="Ввод  3 6 2" xfId="28748"/>
    <cellStyle name="Ввод  3 6 3" xfId="28749"/>
    <cellStyle name="Ввод  3 7" xfId="28750"/>
    <cellStyle name="Ввод  3 7 2" xfId="28751"/>
    <cellStyle name="Ввод  3 7 3" xfId="28752"/>
    <cellStyle name="Ввод  3 8" xfId="28753"/>
    <cellStyle name="Ввод  3 8 2" xfId="28754"/>
    <cellStyle name="Ввод  3 8 3" xfId="28755"/>
    <cellStyle name="Ввод  3 9" xfId="28756"/>
    <cellStyle name="Ввод  3 9 2" xfId="28757"/>
    <cellStyle name="Ввод  3 9 3" xfId="28758"/>
    <cellStyle name="Ввод  4" xfId="28759"/>
    <cellStyle name="Ввод  4 2" xfId="28760"/>
    <cellStyle name="Ввод  4 3" xfId="28761"/>
    <cellStyle name="Ввод  5" xfId="28762"/>
    <cellStyle name="Ввод  5 2" xfId="28763"/>
    <cellStyle name="Ввод  5 3" xfId="28764"/>
    <cellStyle name="Ввод  6" xfId="28765"/>
    <cellStyle name="Ввод  6 2" xfId="28766"/>
    <cellStyle name="Ввод  6 3" xfId="28767"/>
    <cellStyle name="Ввод  7" xfId="28768"/>
    <cellStyle name="Ввод  7 2" xfId="28769"/>
    <cellStyle name="Ввод  7 3" xfId="28770"/>
    <cellStyle name="Ввод  8" xfId="28771"/>
    <cellStyle name="Ввод  8 2" xfId="28772"/>
    <cellStyle name="Ввод  8 3" xfId="28773"/>
    <cellStyle name="Ввод  9" xfId="28774"/>
    <cellStyle name="Ввод  9 2" xfId="28775"/>
    <cellStyle name="Ввод  9 3" xfId="28776"/>
    <cellStyle name="Вывод" xfId="5775"/>
    <cellStyle name="Вывод 10" xfId="28777"/>
    <cellStyle name="Вывод 10 2" xfId="28778"/>
    <cellStyle name="Вывод 10 3" xfId="28779"/>
    <cellStyle name="Вывод 11" xfId="28780"/>
    <cellStyle name="Вывод 12" xfId="28781"/>
    <cellStyle name="Вывод 2" xfId="5776"/>
    <cellStyle name="Вывод 2 10" xfId="28782"/>
    <cellStyle name="Вывод 2 11" xfId="28783"/>
    <cellStyle name="Вывод 2 2" xfId="28784"/>
    <cellStyle name="Вывод 2 2 10" xfId="28785"/>
    <cellStyle name="Вывод 2 2 11" xfId="28786"/>
    <cellStyle name="Вывод 2 2 2" xfId="28787"/>
    <cellStyle name="Вывод 2 2 2 2" xfId="28788"/>
    <cellStyle name="Вывод 2 2 2 3" xfId="28789"/>
    <cellStyle name="Вывод 2 2 3" xfId="28790"/>
    <cellStyle name="Вывод 2 2 3 2" xfId="28791"/>
    <cellStyle name="Вывод 2 2 3 3" xfId="28792"/>
    <cellStyle name="Вывод 2 2 4" xfId="28793"/>
    <cellStyle name="Вывод 2 2 4 2" xfId="28794"/>
    <cellStyle name="Вывод 2 2 4 3" xfId="28795"/>
    <cellStyle name="Вывод 2 2 5" xfId="28796"/>
    <cellStyle name="Вывод 2 2 5 2" xfId="28797"/>
    <cellStyle name="Вывод 2 2 5 3" xfId="28798"/>
    <cellStyle name="Вывод 2 2 6" xfId="28799"/>
    <cellStyle name="Вывод 2 2 6 2" xfId="28800"/>
    <cellStyle name="Вывод 2 2 6 3" xfId="28801"/>
    <cellStyle name="Вывод 2 2 7" xfId="28802"/>
    <cellStyle name="Вывод 2 2 7 2" xfId="28803"/>
    <cellStyle name="Вывод 2 2 7 3" xfId="28804"/>
    <cellStyle name="Вывод 2 2 8" xfId="28805"/>
    <cellStyle name="Вывод 2 2 8 2" xfId="28806"/>
    <cellStyle name="Вывод 2 2 8 3" xfId="28807"/>
    <cellStyle name="Вывод 2 2 9" xfId="28808"/>
    <cellStyle name="Вывод 2 2 9 2" xfId="28809"/>
    <cellStyle name="Вывод 2 2 9 3" xfId="28810"/>
    <cellStyle name="Вывод 2 3" xfId="28811"/>
    <cellStyle name="Вывод 2 3 2" xfId="28812"/>
    <cellStyle name="Вывод 2 3 3" xfId="28813"/>
    <cellStyle name="Вывод 2 4" xfId="28814"/>
    <cellStyle name="Вывод 2 4 2" xfId="28815"/>
    <cellStyle name="Вывод 2 4 3" xfId="28816"/>
    <cellStyle name="Вывод 2 5" xfId="28817"/>
    <cellStyle name="Вывод 2 5 2" xfId="28818"/>
    <cellStyle name="Вывод 2 5 3" xfId="28819"/>
    <cellStyle name="Вывод 2 6" xfId="28820"/>
    <cellStyle name="Вывод 2 6 2" xfId="28821"/>
    <cellStyle name="Вывод 2 6 3" xfId="28822"/>
    <cellStyle name="Вывод 2 7" xfId="28823"/>
    <cellStyle name="Вывод 2 7 2" xfId="28824"/>
    <cellStyle name="Вывод 2 7 3" xfId="28825"/>
    <cellStyle name="Вывод 2 8" xfId="28826"/>
    <cellStyle name="Вывод 2 8 2" xfId="28827"/>
    <cellStyle name="Вывод 2 8 3" xfId="28828"/>
    <cellStyle name="Вывод 2 9" xfId="28829"/>
    <cellStyle name="Вывод 2 9 2" xfId="28830"/>
    <cellStyle name="Вывод 2 9 3" xfId="28831"/>
    <cellStyle name="Вывод 3" xfId="5777"/>
    <cellStyle name="Вывод 3 10" xfId="28832"/>
    <cellStyle name="Вывод 3 11" xfId="28833"/>
    <cellStyle name="Вывод 3 2" xfId="28834"/>
    <cellStyle name="Вывод 3 2 2" xfId="28835"/>
    <cellStyle name="Вывод 3 2 3" xfId="28836"/>
    <cellStyle name="Вывод 3 3" xfId="28837"/>
    <cellStyle name="Вывод 3 3 2" xfId="28838"/>
    <cellStyle name="Вывод 3 3 3" xfId="28839"/>
    <cellStyle name="Вывод 3 4" xfId="28840"/>
    <cellStyle name="Вывод 3 4 2" xfId="28841"/>
    <cellStyle name="Вывод 3 4 3" xfId="28842"/>
    <cellStyle name="Вывод 3 5" xfId="28843"/>
    <cellStyle name="Вывод 3 5 2" xfId="28844"/>
    <cellStyle name="Вывод 3 5 3" xfId="28845"/>
    <cellStyle name="Вывод 3 6" xfId="28846"/>
    <cellStyle name="Вывод 3 6 2" xfId="28847"/>
    <cellStyle name="Вывод 3 6 3" xfId="28848"/>
    <cellStyle name="Вывод 3 7" xfId="28849"/>
    <cellStyle name="Вывод 3 7 2" xfId="28850"/>
    <cellStyle name="Вывод 3 7 3" xfId="28851"/>
    <cellStyle name="Вывод 3 8" xfId="28852"/>
    <cellStyle name="Вывод 3 8 2" xfId="28853"/>
    <cellStyle name="Вывод 3 8 3" xfId="28854"/>
    <cellStyle name="Вывод 3 9" xfId="28855"/>
    <cellStyle name="Вывод 3 9 2" xfId="28856"/>
    <cellStyle name="Вывод 3 9 3" xfId="28857"/>
    <cellStyle name="Вывод 4" xfId="28858"/>
    <cellStyle name="Вывод 4 2" xfId="28859"/>
    <cellStyle name="Вывод 4 3" xfId="28860"/>
    <cellStyle name="Вывод 5" xfId="28861"/>
    <cellStyle name="Вывод 5 2" xfId="28862"/>
    <cellStyle name="Вывод 5 3" xfId="28863"/>
    <cellStyle name="Вывод 6" xfId="28864"/>
    <cellStyle name="Вывод 6 2" xfId="28865"/>
    <cellStyle name="Вывод 6 3" xfId="28866"/>
    <cellStyle name="Вывод 7" xfId="28867"/>
    <cellStyle name="Вывод 7 2" xfId="28868"/>
    <cellStyle name="Вывод 7 3" xfId="28869"/>
    <cellStyle name="Вывод 8" xfId="28870"/>
    <cellStyle name="Вывод 8 2" xfId="28871"/>
    <cellStyle name="Вывод 8 3" xfId="28872"/>
    <cellStyle name="Вывод 9" xfId="28873"/>
    <cellStyle name="Вывод 9 2" xfId="28874"/>
    <cellStyle name="Вывод 9 3" xfId="28875"/>
    <cellStyle name="Вычисление" xfId="5778"/>
    <cellStyle name="Вычисление 10" xfId="28876"/>
    <cellStyle name="Вычисление 10 2" xfId="28877"/>
    <cellStyle name="Вычисление 10 3" xfId="28878"/>
    <cellStyle name="Вычисление 11" xfId="28879"/>
    <cellStyle name="Вычисление 11 2" xfId="28880"/>
    <cellStyle name="Вычисление 11 3" xfId="28881"/>
    <cellStyle name="Вычисление 12" xfId="28882"/>
    <cellStyle name="Вычисление 13" xfId="28883"/>
    <cellStyle name="Вычисление 2" xfId="5779"/>
    <cellStyle name="Вычисление 2 10" xfId="28884"/>
    <cellStyle name="Вычисление 2 10 2" xfId="28885"/>
    <cellStyle name="Вычисление 2 10 3" xfId="28886"/>
    <cellStyle name="Вычисление 2 11" xfId="28887"/>
    <cellStyle name="Вычисление 2 12" xfId="28888"/>
    <cellStyle name="Вычисление 2 2" xfId="28889"/>
    <cellStyle name="Вычисление 2 2 10" xfId="28890"/>
    <cellStyle name="Вычисление 2 2 11" xfId="28891"/>
    <cellStyle name="Вычисление 2 2 2" xfId="28892"/>
    <cellStyle name="Вычисление 2 2 2 2" xfId="28893"/>
    <cellStyle name="Вычисление 2 2 2 3" xfId="28894"/>
    <cellStyle name="Вычисление 2 2 3" xfId="28895"/>
    <cellStyle name="Вычисление 2 2 3 2" xfId="28896"/>
    <cellStyle name="Вычисление 2 2 3 3" xfId="28897"/>
    <cellStyle name="Вычисление 2 2 4" xfId="28898"/>
    <cellStyle name="Вычисление 2 2 4 2" xfId="28899"/>
    <cellStyle name="Вычисление 2 2 4 3" xfId="28900"/>
    <cellStyle name="Вычисление 2 2 5" xfId="28901"/>
    <cellStyle name="Вычисление 2 2 5 2" xfId="28902"/>
    <cellStyle name="Вычисление 2 2 5 3" xfId="28903"/>
    <cellStyle name="Вычисление 2 2 6" xfId="28904"/>
    <cellStyle name="Вычисление 2 2 6 2" xfId="28905"/>
    <cellStyle name="Вычисление 2 2 6 3" xfId="28906"/>
    <cellStyle name="Вычисление 2 2 7" xfId="28907"/>
    <cellStyle name="Вычисление 2 2 7 2" xfId="28908"/>
    <cellStyle name="Вычисление 2 2 7 3" xfId="28909"/>
    <cellStyle name="Вычисление 2 2 8" xfId="28910"/>
    <cellStyle name="Вычисление 2 2 8 2" xfId="28911"/>
    <cellStyle name="Вычисление 2 2 8 3" xfId="28912"/>
    <cellStyle name="Вычисление 2 2 9" xfId="28913"/>
    <cellStyle name="Вычисление 2 2 9 2" xfId="28914"/>
    <cellStyle name="Вычисление 2 2 9 3" xfId="28915"/>
    <cellStyle name="Вычисление 2 3" xfId="28916"/>
    <cellStyle name="Вычисление 2 3 2" xfId="28917"/>
    <cellStyle name="Вычисление 2 3 3" xfId="28918"/>
    <cellStyle name="Вычисление 2 4" xfId="28919"/>
    <cellStyle name="Вычисление 2 4 2" xfId="28920"/>
    <cellStyle name="Вычисление 2 4 3" xfId="28921"/>
    <cellStyle name="Вычисление 2 5" xfId="28922"/>
    <cellStyle name="Вычисление 2 5 2" xfId="28923"/>
    <cellStyle name="Вычисление 2 5 3" xfId="28924"/>
    <cellStyle name="Вычисление 2 6" xfId="28925"/>
    <cellStyle name="Вычисление 2 6 2" xfId="28926"/>
    <cellStyle name="Вычисление 2 6 3" xfId="28927"/>
    <cellStyle name="Вычисление 2 7" xfId="28928"/>
    <cellStyle name="Вычисление 2 7 2" xfId="28929"/>
    <cellStyle name="Вычисление 2 7 3" xfId="28930"/>
    <cellStyle name="Вычисление 2 8" xfId="28931"/>
    <cellStyle name="Вычисление 2 8 2" xfId="28932"/>
    <cellStyle name="Вычисление 2 8 3" xfId="28933"/>
    <cellStyle name="Вычисление 2 9" xfId="28934"/>
    <cellStyle name="Вычисление 2 9 2" xfId="28935"/>
    <cellStyle name="Вычисление 2 9 3" xfId="28936"/>
    <cellStyle name="Вычисление 3" xfId="5780"/>
    <cellStyle name="Вычисление 3 10" xfId="28937"/>
    <cellStyle name="Вычисление 3 11" xfId="28938"/>
    <cellStyle name="Вычисление 3 2" xfId="28939"/>
    <cellStyle name="Вычисление 3 2 2" xfId="28940"/>
    <cellStyle name="Вычисление 3 2 3" xfId="28941"/>
    <cellStyle name="Вычисление 3 3" xfId="28942"/>
    <cellStyle name="Вычисление 3 3 2" xfId="28943"/>
    <cellStyle name="Вычисление 3 3 3" xfId="28944"/>
    <cellStyle name="Вычисление 3 4" xfId="28945"/>
    <cellStyle name="Вычисление 3 4 2" xfId="28946"/>
    <cellStyle name="Вычисление 3 4 3" xfId="28947"/>
    <cellStyle name="Вычисление 3 5" xfId="28948"/>
    <cellStyle name="Вычисление 3 5 2" xfId="28949"/>
    <cellStyle name="Вычисление 3 5 3" xfId="28950"/>
    <cellStyle name="Вычисление 3 6" xfId="28951"/>
    <cellStyle name="Вычисление 3 6 2" xfId="28952"/>
    <cellStyle name="Вычисление 3 6 3" xfId="28953"/>
    <cellStyle name="Вычисление 3 7" xfId="28954"/>
    <cellStyle name="Вычисление 3 7 2" xfId="28955"/>
    <cellStyle name="Вычисление 3 7 3" xfId="28956"/>
    <cellStyle name="Вычисление 3 8" xfId="28957"/>
    <cellStyle name="Вычисление 3 8 2" xfId="28958"/>
    <cellStyle name="Вычисление 3 8 3" xfId="28959"/>
    <cellStyle name="Вычисление 3 9" xfId="28960"/>
    <cellStyle name="Вычисление 3 9 2" xfId="28961"/>
    <cellStyle name="Вычисление 3 9 3" xfId="28962"/>
    <cellStyle name="Вычисление 4" xfId="28963"/>
    <cellStyle name="Вычисление 4 2" xfId="28964"/>
    <cellStyle name="Вычисление 4 3" xfId="28965"/>
    <cellStyle name="Вычисление 5" xfId="28966"/>
    <cellStyle name="Вычисление 5 2" xfId="28967"/>
    <cellStyle name="Вычисление 5 3" xfId="28968"/>
    <cellStyle name="Вычисление 6" xfId="28969"/>
    <cellStyle name="Вычисление 6 2" xfId="28970"/>
    <cellStyle name="Вычисление 6 3" xfId="28971"/>
    <cellStyle name="Вычисление 7" xfId="28972"/>
    <cellStyle name="Вычисление 7 2" xfId="28973"/>
    <cellStyle name="Вычисление 7 3" xfId="28974"/>
    <cellStyle name="Вычисление 8" xfId="28975"/>
    <cellStyle name="Вычисление 8 2" xfId="28976"/>
    <cellStyle name="Вычисление 8 3" xfId="28977"/>
    <cellStyle name="Вычисление 9" xfId="28978"/>
    <cellStyle name="Вычисление 9 2" xfId="28979"/>
    <cellStyle name="Вычисление 9 3" xfId="28980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1"/>
    <cellStyle name="Итог 10 2" xfId="28982"/>
    <cellStyle name="Итог 10 3" xfId="28983"/>
    <cellStyle name="Итог 11" xfId="28984"/>
    <cellStyle name="Итог 11 2" xfId="28985"/>
    <cellStyle name="Итог 11 3" xfId="28986"/>
    <cellStyle name="Итог 12" xfId="28987"/>
    <cellStyle name="Итог 13" xfId="28988"/>
    <cellStyle name="Итог 2" xfId="5794"/>
    <cellStyle name="Итог 2 10" xfId="28989"/>
    <cellStyle name="Итог 2 10 2" xfId="28990"/>
    <cellStyle name="Итог 2 10 3" xfId="28991"/>
    <cellStyle name="Итог 2 11" xfId="28992"/>
    <cellStyle name="Итог 2 12" xfId="28993"/>
    <cellStyle name="Итог 2 2" xfId="28994"/>
    <cellStyle name="Итог 2 2 10" xfId="28995"/>
    <cellStyle name="Итог 2 2 11" xfId="28996"/>
    <cellStyle name="Итог 2 2 2" xfId="28997"/>
    <cellStyle name="Итог 2 2 2 2" xfId="28998"/>
    <cellStyle name="Итог 2 2 2 3" xfId="28999"/>
    <cellStyle name="Итог 2 2 3" xfId="29000"/>
    <cellStyle name="Итог 2 2 3 2" xfId="29001"/>
    <cellStyle name="Итог 2 2 3 3" xfId="29002"/>
    <cellStyle name="Итог 2 2 4" xfId="29003"/>
    <cellStyle name="Итог 2 2 4 2" xfId="29004"/>
    <cellStyle name="Итог 2 2 4 3" xfId="29005"/>
    <cellStyle name="Итог 2 2 5" xfId="29006"/>
    <cellStyle name="Итог 2 2 5 2" xfId="29007"/>
    <cellStyle name="Итог 2 2 5 3" xfId="29008"/>
    <cellStyle name="Итог 2 2 6" xfId="29009"/>
    <cellStyle name="Итог 2 2 6 2" xfId="29010"/>
    <cellStyle name="Итог 2 2 6 3" xfId="29011"/>
    <cellStyle name="Итог 2 2 7" xfId="29012"/>
    <cellStyle name="Итог 2 2 7 2" xfId="29013"/>
    <cellStyle name="Итог 2 2 7 3" xfId="29014"/>
    <cellStyle name="Итог 2 2 8" xfId="29015"/>
    <cellStyle name="Итог 2 2 8 2" xfId="29016"/>
    <cellStyle name="Итог 2 2 8 3" xfId="29017"/>
    <cellStyle name="Итог 2 2 9" xfId="29018"/>
    <cellStyle name="Итог 2 2 9 2" xfId="29019"/>
    <cellStyle name="Итог 2 2 9 3" xfId="29020"/>
    <cellStyle name="Итог 2 3" xfId="29021"/>
    <cellStyle name="Итог 2 3 2" xfId="29022"/>
    <cellStyle name="Итог 2 3 3" xfId="29023"/>
    <cellStyle name="Итог 2 4" xfId="29024"/>
    <cellStyle name="Итог 2 4 2" xfId="29025"/>
    <cellStyle name="Итог 2 4 3" xfId="29026"/>
    <cellStyle name="Итог 2 5" xfId="29027"/>
    <cellStyle name="Итог 2 5 2" xfId="29028"/>
    <cellStyle name="Итог 2 5 3" xfId="29029"/>
    <cellStyle name="Итог 2 6" xfId="29030"/>
    <cellStyle name="Итог 2 6 2" xfId="29031"/>
    <cellStyle name="Итог 2 6 3" xfId="29032"/>
    <cellStyle name="Итог 2 7" xfId="29033"/>
    <cellStyle name="Итог 2 7 2" xfId="29034"/>
    <cellStyle name="Итог 2 7 3" xfId="29035"/>
    <cellStyle name="Итог 2 8" xfId="29036"/>
    <cellStyle name="Итог 2 8 2" xfId="29037"/>
    <cellStyle name="Итог 2 8 3" xfId="29038"/>
    <cellStyle name="Итог 2 9" xfId="29039"/>
    <cellStyle name="Итог 2 9 2" xfId="29040"/>
    <cellStyle name="Итог 2 9 3" xfId="29041"/>
    <cellStyle name="Итог 3" xfId="5795"/>
    <cellStyle name="Итог 3 10" xfId="29042"/>
    <cellStyle name="Итог 3 11" xfId="29043"/>
    <cellStyle name="Итог 3 2" xfId="29044"/>
    <cellStyle name="Итог 3 2 2" xfId="29045"/>
    <cellStyle name="Итог 3 2 3" xfId="29046"/>
    <cellStyle name="Итог 3 3" xfId="29047"/>
    <cellStyle name="Итог 3 3 2" xfId="29048"/>
    <cellStyle name="Итог 3 3 3" xfId="29049"/>
    <cellStyle name="Итог 3 4" xfId="29050"/>
    <cellStyle name="Итог 3 4 2" xfId="29051"/>
    <cellStyle name="Итог 3 4 3" xfId="29052"/>
    <cellStyle name="Итог 3 5" xfId="29053"/>
    <cellStyle name="Итог 3 5 2" xfId="29054"/>
    <cellStyle name="Итог 3 5 3" xfId="29055"/>
    <cellStyle name="Итог 3 6" xfId="29056"/>
    <cellStyle name="Итог 3 6 2" xfId="29057"/>
    <cellStyle name="Итог 3 6 3" xfId="29058"/>
    <cellStyle name="Итог 3 7" xfId="29059"/>
    <cellStyle name="Итог 3 7 2" xfId="29060"/>
    <cellStyle name="Итог 3 7 3" xfId="29061"/>
    <cellStyle name="Итог 3 8" xfId="29062"/>
    <cellStyle name="Итог 3 8 2" xfId="29063"/>
    <cellStyle name="Итог 3 8 3" xfId="29064"/>
    <cellStyle name="Итог 3 9" xfId="29065"/>
    <cellStyle name="Итог 3 9 2" xfId="29066"/>
    <cellStyle name="Итог 3 9 3" xfId="29067"/>
    <cellStyle name="Итог 4" xfId="29068"/>
    <cellStyle name="Итог 4 2" xfId="29069"/>
    <cellStyle name="Итог 4 3" xfId="29070"/>
    <cellStyle name="Итог 5" xfId="29071"/>
    <cellStyle name="Итог 5 2" xfId="29072"/>
    <cellStyle name="Итог 5 3" xfId="29073"/>
    <cellStyle name="Итог 6" xfId="29074"/>
    <cellStyle name="Итог 6 2" xfId="29075"/>
    <cellStyle name="Итог 6 3" xfId="29076"/>
    <cellStyle name="Итог 7" xfId="29077"/>
    <cellStyle name="Итог 7 2" xfId="29078"/>
    <cellStyle name="Итог 7 3" xfId="29079"/>
    <cellStyle name="Итог 8" xfId="29080"/>
    <cellStyle name="Итог 8 2" xfId="29081"/>
    <cellStyle name="Итог 8 3" xfId="29082"/>
    <cellStyle name="Итог 9" xfId="29083"/>
    <cellStyle name="Итог 9 2" xfId="29084"/>
    <cellStyle name="Итог 9 3" xfId="29085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6"/>
    <cellStyle name="Примечание 10 2" xfId="29087"/>
    <cellStyle name="Примечание 11" xfId="29088"/>
    <cellStyle name="Примечание 11 2" xfId="29089"/>
    <cellStyle name="Примечание 12" xfId="29090"/>
    <cellStyle name="Примечание 12 2" xfId="29091"/>
    <cellStyle name="Примечание 13" xfId="29092"/>
    <cellStyle name="Примечание 13 2" xfId="29093"/>
    <cellStyle name="Примечание 14" xfId="29094"/>
    <cellStyle name="Примечание 14 2" xfId="29095"/>
    <cellStyle name="Примечание 15" xfId="29096"/>
    <cellStyle name="Примечание 2" xfId="5812"/>
    <cellStyle name="Примечание 2 10" xfId="29097"/>
    <cellStyle name="Примечание 2 10 2" xfId="29098"/>
    <cellStyle name="Примечание 2 11" xfId="29099"/>
    <cellStyle name="Примечание 2 11 2" xfId="29100"/>
    <cellStyle name="Примечание 2 12" xfId="29101"/>
    <cellStyle name="Примечание 2 12 2" xfId="29102"/>
    <cellStyle name="Примечание 2 13" xfId="29103"/>
    <cellStyle name="Примечание 2 2" xfId="29104"/>
    <cellStyle name="Примечание 2 2 10" xfId="29105"/>
    <cellStyle name="Примечание 2 2 10 2" xfId="29106"/>
    <cellStyle name="Примечание 2 2 11" xfId="29107"/>
    <cellStyle name="Примечание 2 2 2" xfId="29108"/>
    <cellStyle name="Примечание 2 2 2 10" xfId="29109"/>
    <cellStyle name="Примечание 2 2 2 2" xfId="29110"/>
    <cellStyle name="Примечание 2 2 2 2 2" xfId="29111"/>
    <cellStyle name="Примечание 2 2 2 3" xfId="29112"/>
    <cellStyle name="Примечание 2 2 2 3 2" xfId="29113"/>
    <cellStyle name="Примечание 2 2 2 4" xfId="29114"/>
    <cellStyle name="Примечание 2 2 2 4 2" xfId="29115"/>
    <cellStyle name="Примечание 2 2 2 5" xfId="29116"/>
    <cellStyle name="Примечание 2 2 2 5 2" xfId="29117"/>
    <cellStyle name="Примечание 2 2 2 6" xfId="29118"/>
    <cellStyle name="Примечание 2 2 2 6 2" xfId="29119"/>
    <cellStyle name="Примечание 2 2 2 7" xfId="29120"/>
    <cellStyle name="Примечание 2 2 2 7 2" xfId="29121"/>
    <cellStyle name="Примечание 2 2 2 8" xfId="29122"/>
    <cellStyle name="Примечание 2 2 2 8 2" xfId="29123"/>
    <cellStyle name="Примечание 2 2 2 9" xfId="29124"/>
    <cellStyle name="Примечание 2 2 2 9 2" xfId="29125"/>
    <cellStyle name="Примечание 2 2 3" xfId="29126"/>
    <cellStyle name="Примечание 2 2 3 2" xfId="29127"/>
    <cellStyle name="Примечание 2 2 4" xfId="29128"/>
    <cellStyle name="Примечание 2 2 4 2" xfId="29129"/>
    <cellStyle name="Примечание 2 2 5" xfId="29130"/>
    <cellStyle name="Примечание 2 2 5 2" xfId="29131"/>
    <cellStyle name="Примечание 2 2 6" xfId="29132"/>
    <cellStyle name="Примечание 2 2 6 2" xfId="29133"/>
    <cellStyle name="Примечание 2 2 7" xfId="29134"/>
    <cellStyle name="Примечание 2 2 7 2" xfId="29135"/>
    <cellStyle name="Примечание 2 2 8" xfId="29136"/>
    <cellStyle name="Примечание 2 2 8 2" xfId="29137"/>
    <cellStyle name="Примечание 2 2 9" xfId="29138"/>
    <cellStyle name="Примечание 2 2 9 2" xfId="29139"/>
    <cellStyle name="Примечание 2 3" xfId="29140"/>
    <cellStyle name="Примечание 2 3 10" xfId="29141"/>
    <cellStyle name="Примечание 2 3 10 2" xfId="29142"/>
    <cellStyle name="Примечание 2 3 11" xfId="29143"/>
    <cellStyle name="Примечание 2 3 2" xfId="29144"/>
    <cellStyle name="Примечание 2 3 2 10" xfId="29145"/>
    <cellStyle name="Примечание 2 3 2 2" xfId="29146"/>
    <cellStyle name="Примечание 2 3 2 2 2" xfId="29147"/>
    <cellStyle name="Примечание 2 3 2 3" xfId="29148"/>
    <cellStyle name="Примечание 2 3 2 3 2" xfId="29149"/>
    <cellStyle name="Примечание 2 3 2 4" xfId="29150"/>
    <cellStyle name="Примечание 2 3 2 4 2" xfId="29151"/>
    <cellStyle name="Примечание 2 3 2 5" xfId="29152"/>
    <cellStyle name="Примечание 2 3 2 5 2" xfId="29153"/>
    <cellStyle name="Примечание 2 3 2 6" xfId="29154"/>
    <cellStyle name="Примечание 2 3 2 6 2" xfId="29155"/>
    <cellStyle name="Примечание 2 3 2 7" xfId="29156"/>
    <cellStyle name="Примечание 2 3 2 7 2" xfId="29157"/>
    <cellStyle name="Примечание 2 3 2 8" xfId="29158"/>
    <cellStyle name="Примечание 2 3 2 8 2" xfId="29159"/>
    <cellStyle name="Примечание 2 3 2 9" xfId="29160"/>
    <cellStyle name="Примечание 2 3 2 9 2" xfId="29161"/>
    <cellStyle name="Примечание 2 3 3" xfId="29162"/>
    <cellStyle name="Примечание 2 3 3 2" xfId="29163"/>
    <cellStyle name="Примечание 2 3 4" xfId="29164"/>
    <cellStyle name="Примечание 2 3 4 2" xfId="29165"/>
    <cellStyle name="Примечание 2 3 5" xfId="29166"/>
    <cellStyle name="Примечание 2 3 5 2" xfId="29167"/>
    <cellStyle name="Примечание 2 3 6" xfId="29168"/>
    <cellStyle name="Примечание 2 3 6 2" xfId="29169"/>
    <cellStyle name="Примечание 2 3 7" xfId="29170"/>
    <cellStyle name="Примечание 2 3 7 2" xfId="29171"/>
    <cellStyle name="Примечание 2 3 8" xfId="29172"/>
    <cellStyle name="Примечание 2 3 8 2" xfId="29173"/>
    <cellStyle name="Примечание 2 3 9" xfId="29174"/>
    <cellStyle name="Примечание 2 3 9 2" xfId="29175"/>
    <cellStyle name="Примечание 2 4" xfId="29176"/>
    <cellStyle name="Примечание 2 4 10" xfId="29177"/>
    <cellStyle name="Примечание 2 4 2" xfId="29178"/>
    <cellStyle name="Примечание 2 4 2 2" xfId="29179"/>
    <cellStyle name="Примечание 2 4 3" xfId="29180"/>
    <cellStyle name="Примечание 2 4 3 2" xfId="29181"/>
    <cellStyle name="Примечание 2 4 4" xfId="29182"/>
    <cellStyle name="Примечание 2 4 4 2" xfId="29183"/>
    <cellStyle name="Примечание 2 4 5" xfId="29184"/>
    <cellStyle name="Примечание 2 4 5 2" xfId="29185"/>
    <cellStyle name="Примечание 2 4 6" xfId="29186"/>
    <cellStyle name="Примечание 2 4 6 2" xfId="29187"/>
    <cellStyle name="Примечание 2 4 7" xfId="29188"/>
    <cellStyle name="Примечание 2 4 7 2" xfId="29189"/>
    <cellStyle name="Примечание 2 4 8" xfId="29190"/>
    <cellStyle name="Примечание 2 4 8 2" xfId="29191"/>
    <cellStyle name="Примечание 2 4 9" xfId="29192"/>
    <cellStyle name="Примечание 2 4 9 2" xfId="29193"/>
    <cellStyle name="Примечание 2 5" xfId="29194"/>
    <cellStyle name="Примечание 2 5 2" xfId="29195"/>
    <cellStyle name="Примечание 2 6" xfId="29196"/>
    <cellStyle name="Примечание 2 6 2" xfId="29197"/>
    <cellStyle name="Примечание 2 7" xfId="29198"/>
    <cellStyle name="Примечание 2 7 2" xfId="29199"/>
    <cellStyle name="Примечание 2 8" xfId="29200"/>
    <cellStyle name="Примечание 2 8 2" xfId="29201"/>
    <cellStyle name="Примечание 2 9" xfId="29202"/>
    <cellStyle name="Примечание 2 9 2" xfId="29203"/>
    <cellStyle name="Примечание 3" xfId="5813"/>
    <cellStyle name="Примечание 3 10" xfId="29204"/>
    <cellStyle name="Примечание 3 10 2" xfId="29205"/>
    <cellStyle name="Примечание 3 11" xfId="29206"/>
    <cellStyle name="Примечание 3 11 2" xfId="29207"/>
    <cellStyle name="Примечание 3 12" xfId="29208"/>
    <cellStyle name="Примечание 3 2" xfId="29209"/>
    <cellStyle name="Примечание 3 2 10" xfId="29210"/>
    <cellStyle name="Примечание 3 2 10 2" xfId="29211"/>
    <cellStyle name="Примечание 3 2 11" xfId="29212"/>
    <cellStyle name="Примечание 3 2 2" xfId="29213"/>
    <cellStyle name="Примечание 3 2 2 10" xfId="29214"/>
    <cellStyle name="Примечание 3 2 2 2" xfId="29215"/>
    <cellStyle name="Примечание 3 2 2 2 2" xfId="29216"/>
    <cellStyle name="Примечание 3 2 2 3" xfId="29217"/>
    <cellStyle name="Примечание 3 2 2 3 2" xfId="29218"/>
    <cellStyle name="Примечание 3 2 2 4" xfId="29219"/>
    <cellStyle name="Примечание 3 2 2 4 2" xfId="29220"/>
    <cellStyle name="Примечание 3 2 2 5" xfId="29221"/>
    <cellStyle name="Примечание 3 2 2 5 2" xfId="29222"/>
    <cellStyle name="Примечание 3 2 2 6" xfId="29223"/>
    <cellStyle name="Примечание 3 2 2 6 2" xfId="29224"/>
    <cellStyle name="Примечание 3 2 2 7" xfId="29225"/>
    <cellStyle name="Примечание 3 2 2 7 2" xfId="29226"/>
    <cellStyle name="Примечание 3 2 2 8" xfId="29227"/>
    <cellStyle name="Примечание 3 2 2 8 2" xfId="29228"/>
    <cellStyle name="Примечание 3 2 2 9" xfId="29229"/>
    <cellStyle name="Примечание 3 2 2 9 2" xfId="29230"/>
    <cellStyle name="Примечание 3 2 3" xfId="29231"/>
    <cellStyle name="Примечание 3 2 3 2" xfId="29232"/>
    <cellStyle name="Примечание 3 2 4" xfId="29233"/>
    <cellStyle name="Примечание 3 2 4 2" xfId="29234"/>
    <cellStyle name="Примечание 3 2 5" xfId="29235"/>
    <cellStyle name="Примечание 3 2 5 2" xfId="29236"/>
    <cellStyle name="Примечание 3 2 6" xfId="29237"/>
    <cellStyle name="Примечание 3 2 6 2" xfId="29238"/>
    <cellStyle name="Примечание 3 2 7" xfId="29239"/>
    <cellStyle name="Примечание 3 2 7 2" xfId="29240"/>
    <cellStyle name="Примечание 3 2 8" xfId="29241"/>
    <cellStyle name="Примечание 3 2 8 2" xfId="29242"/>
    <cellStyle name="Примечание 3 2 9" xfId="29243"/>
    <cellStyle name="Примечание 3 2 9 2" xfId="29244"/>
    <cellStyle name="Примечание 3 3" xfId="29245"/>
    <cellStyle name="Примечание 3 3 10" xfId="29246"/>
    <cellStyle name="Примечание 3 3 2" xfId="29247"/>
    <cellStyle name="Примечание 3 3 2 2" xfId="29248"/>
    <cellStyle name="Примечание 3 3 3" xfId="29249"/>
    <cellStyle name="Примечание 3 3 3 2" xfId="29250"/>
    <cellStyle name="Примечание 3 3 4" xfId="29251"/>
    <cellStyle name="Примечание 3 3 4 2" xfId="29252"/>
    <cellStyle name="Примечание 3 3 5" xfId="29253"/>
    <cellStyle name="Примечание 3 3 5 2" xfId="29254"/>
    <cellStyle name="Примечание 3 3 6" xfId="29255"/>
    <cellStyle name="Примечание 3 3 6 2" xfId="29256"/>
    <cellStyle name="Примечание 3 3 7" xfId="29257"/>
    <cellStyle name="Примечание 3 3 7 2" xfId="29258"/>
    <cellStyle name="Примечание 3 3 8" xfId="29259"/>
    <cellStyle name="Примечание 3 3 8 2" xfId="29260"/>
    <cellStyle name="Примечание 3 3 9" xfId="29261"/>
    <cellStyle name="Примечание 3 3 9 2" xfId="29262"/>
    <cellStyle name="Примечание 3 4" xfId="29263"/>
    <cellStyle name="Примечание 3 4 2" xfId="29264"/>
    <cellStyle name="Примечание 3 5" xfId="29265"/>
    <cellStyle name="Примечание 3 5 2" xfId="29266"/>
    <cellStyle name="Примечание 3 6" xfId="29267"/>
    <cellStyle name="Примечание 3 6 2" xfId="29268"/>
    <cellStyle name="Примечание 3 7" xfId="29269"/>
    <cellStyle name="Примечание 3 7 2" xfId="29270"/>
    <cellStyle name="Примечание 3 8" xfId="29271"/>
    <cellStyle name="Примечание 3 8 2" xfId="29272"/>
    <cellStyle name="Примечание 3 9" xfId="29273"/>
    <cellStyle name="Примечание 3 9 2" xfId="29274"/>
    <cellStyle name="Примечание 4" xfId="29275"/>
    <cellStyle name="Примечание 4 10" xfId="29276"/>
    <cellStyle name="Примечание 4 10 2" xfId="29277"/>
    <cellStyle name="Примечание 4 11" xfId="29278"/>
    <cellStyle name="Примечание 4 11 2" xfId="29279"/>
    <cellStyle name="Примечание 4 12" xfId="29280"/>
    <cellStyle name="Примечание 4 2" xfId="29281"/>
    <cellStyle name="Примечание 4 2 10" xfId="29282"/>
    <cellStyle name="Примечание 4 2 10 2" xfId="29283"/>
    <cellStyle name="Примечание 4 2 11" xfId="29284"/>
    <cellStyle name="Примечание 4 2 2" xfId="29285"/>
    <cellStyle name="Примечание 4 2 2 10" xfId="29286"/>
    <cellStyle name="Примечание 4 2 2 2" xfId="29287"/>
    <cellStyle name="Примечание 4 2 2 2 2" xfId="29288"/>
    <cellStyle name="Примечание 4 2 2 3" xfId="29289"/>
    <cellStyle name="Примечание 4 2 2 3 2" xfId="29290"/>
    <cellStyle name="Примечание 4 2 2 4" xfId="29291"/>
    <cellStyle name="Примечание 4 2 2 4 2" xfId="29292"/>
    <cellStyle name="Примечание 4 2 2 5" xfId="29293"/>
    <cellStyle name="Примечание 4 2 2 5 2" xfId="29294"/>
    <cellStyle name="Примечание 4 2 2 6" xfId="29295"/>
    <cellStyle name="Примечание 4 2 2 6 2" xfId="29296"/>
    <cellStyle name="Примечание 4 2 2 7" xfId="29297"/>
    <cellStyle name="Примечание 4 2 2 7 2" xfId="29298"/>
    <cellStyle name="Примечание 4 2 2 8" xfId="29299"/>
    <cellStyle name="Примечание 4 2 2 8 2" xfId="29300"/>
    <cellStyle name="Примечание 4 2 2 9" xfId="29301"/>
    <cellStyle name="Примечание 4 2 2 9 2" xfId="29302"/>
    <cellStyle name="Примечание 4 2 3" xfId="29303"/>
    <cellStyle name="Примечание 4 2 3 2" xfId="29304"/>
    <cellStyle name="Примечание 4 2 4" xfId="29305"/>
    <cellStyle name="Примечание 4 2 4 2" xfId="29306"/>
    <cellStyle name="Примечание 4 2 5" xfId="29307"/>
    <cellStyle name="Примечание 4 2 5 2" xfId="29308"/>
    <cellStyle name="Примечание 4 2 6" xfId="29309"/>
    <cellStyle name="Примечание 4 2 6 2" xfId="29310"/>
    <cellStyle name="Примечание 4 2 7" xfId="29311"/>
    <cellStyle name="Примечание 4 2 7 2" xfId="29312"/>
    <cellStyle name="Примечание 4 2 8" xfId="29313"/>
    <cellStyle name="Примечание 4 2 8 2" xfId="29314"/>
    <cellStyle name="Примечание 4 2 9" xfId="29315"/>
    <cellStyle name="Примечание 4 2 9 2" xfId="29316"/>
    <cellStyle name="Примечание 4 3" xfId="29317"/>
    <cellStyle name="Примечание 4 3 10" xfId="29318"/>
    <cellStyle name="Примечание 4 3 2" xfId="29319"/>
    <cellStyle name="Примечание 4 3 2 2" xfId="29320"/>
    <cellStyle name="Примечание 4 3 3" xfId="29321"/>
    <cellStyle name="Примечание 4 3 3 2" xfId="29322"/>
    <cellStyle name="Примечание 4 3 4" xfId="29323"/>
    <cellStyle name="Примечание 4 3 4 2" xfId="29324"/>
    <cellStyle name="Примечание 4 3 5" xfId="29325"/>
    <cellStyle name="Примечание 4 3 5 2" xfId="29326"/>
    <cellStyle name="Примечание 4 3 6" xfId="29327"/>
    <cellStyle name="Примечание 4 3 6 2" xfId="29328"/>
    <cellStyle name="Примечание 4 3 7" xfId="29329"/>
    <cellStyle name="Примечание 4 3 7 2" xfId="29330"/>
    <cellStyle name="Примечание 4 3 8" xfId="29331"/>
    <cellStyle name="Примечание 4 3 8 2" xfId="29332"/>
    <cellStyle name="Примечание 4 3 9" xfId="29333"/>
    <cellStyle name="Примечание 4 3 9 2" xfId="29334"/>
    <cellStyle name="Примечание 4 4" xfId="29335"/>
    <cellStyle name="Примечание 4 4 2" xfId="29336"/>
    <cellStyle name="Примечание 4 5" xfId="29337"/>
    <cellStyle name="Примечание 4 5 2" xfId="29338"/>
    <cellStyle name="Примечание 4 6" xfId="29339"/>
    <cellStyle name="Примечание 4 6 2" xfId="29340"/>
    <cellStyle name="Примечание 4 7" xfId="29341"/>
    <cellStyle name="Примечание 4 7 2" xfId="29342"/>
    <cellStyle name="Примечание 4 8" xfId="29343"/>
    <cellStyle name="Примечание 4 8 2" xfId="29344"/>
    <cellStyle name="Примечание 4 9" xfId="29345"/>
    <cellStyle name="Примечание 4 9 2" xfId="29346"/>
    <cellStyle name="Примечание 5" xfId="29347"/>
    <cellStyle name="Примечание 5 10" xfId="29348"/>
    <cellStyle name="Примечание 5 10 2" xfId="29349"/>
    <cellStyle name="Примечание 5 11" xfId="29350"/>
    <cellStyle name="Примечание 5 2" xfId="29351"/>
    <cellStyle name="Примечание 5 2 10" xfId="29352"/>
    <cellStyle name="Примечание 5 2 2" xfId="29353"/>
    <cellStyle name="Примечание 5 2 2 2" xfId="29354"/>
    <cellStyle name="Примечание 5 2 3" xfId="29355"/>
    <cellStyle name="Примечание 5 2 3 2" xfId="29356"/>
    <cellStyle name="Примечание 5 2 4" xfId="29357"/>
    <cellStyle name="Примечание 5 2 4 2" xfId="29358"/>
    <cellStyle name="Примечание 5 2 5" xfId="29359"/>
    <cellStyle name="Примечание 5 2 5 2" xfId="29360"/>
    <cellStyle name="Примечание 5 2 6" xfId="29361"/>
    <cellStyle name="Примечание 5 2 6 2" xfId="29362"/>
    <cellStyle name="Примечание 5 2 7" xfId="29363"/>
    <cellStyle name="Примечание 5 2 7 2" xfId="29364"/>
    <cellStyle name="Примечание 5 2 8" xfId="29365"/>
    <cellStyle name="Примечание 5 2 8 2" xfId="29366"/>
    <cellStyle name="Примечание 5 2 9" xfId="29367"/>
    <cellStyle name="Примечание 5 2 9 2" xfId="29368"/>
    <cellStyle name="Примечание 5 3" xfId="29369"/>
    <cellStyle name="Примечание 5 3 2" xfId="29370"/>
    <cellStyle name="Примечание 5 4" xfId="29371"/>
    <cellStyle name="Примечание 5 4 2" xfId="29372"/>
    <cellStyle name="Примечание 5 5" xfId="29373"/>
    <cellStyle name="Примечание 5 5 2" xfId="29374"/>
    <cellStyle name="Примечание 5 6" xfId="29375"/>
    <cellStyle name="Примечание 5 6 2" xfId="29376"/>
    <cellStyle name="Примечание 5 7" xfId="29377"/>
    <cellStyle name="Примечание 5 7 2" xfId="29378"/>
    <cellStyle name="Примечание 5 8" xfId="29379"/>
    <cellStyle name="Примечание 5 8 2" xfId="29380"/>
    <cellStyle name="Примечание 5 9" xfId="29381"/>
    <cellStyle name="Примечание 5 9 2" xfId="29382"/>
    <cellStyle name="Примечание 6" xfId="29383"/>
    <cellStyle name="Примечание 6 10" xfId="29384"/>
    <cellStyle name="Примечание 6 2" xfId="29385"/>
    <cellStyle name="Примечание 6 2 2" xfId="29386"/>
    <cellStyle name="Примечание 6 3" xfId="29387"/>
    <cellStyle name="Примечание 6 3 2" xfId="29388"/>
    <cellStyle name="Примечание 6 4" xfId="29389"/>
    <cellStyle name="Примечание 6 4 2" xfId="29390"/>
    <cellStyle name="Примечание 6 5" xfId="29391"/>
    <cellStyle name="Примечание 6 5 2" xfId="29392"/>
    <cellStyle name="Примечание 6 6" xfId="29393"/>
    <cellStyle name="Примечание 6 6 2" xfId="29394"/>
    <cellStyle name="Примечание 6 7" xfId="29395"/>
    <cellStyle name="Примечание 6 7 2" xfId="29396"/>
    <cellStyle name="Примечание 6 8" xfId="29397"/>
    <cellStyle name="Примечание 6 8 2" xfId="29398"/>
    <cellStyle name="Примечание 6 9" xfId="29399"/>
    <cellStyle name="Примечание 6 9 2" xfId="29400"/>
    <cellStyle name="Примечание 7" xfId="29401"/>
    <cellStyle name="Примечание 7 2" xfId="29402"/>
    <cellStyle name="Примечание 8" xfId="29403"/>
    <cellStyle name="Примечание 8 2" xfId="29404"/>
    <cellStyle name="Примечание 9" xfId="29405"/>
    <cellStyle name="Примечание 9 2" xfId="29406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7"/>
    <cellStyle name="メモ 10 2" xfId="29408"/>
    <cellStyle name="メモ 11" xfId="29409"/>
    <cellStyle name="メモ 2" xfId="5940"/>
    <cellStyle name="メモ 2 10" xfId="29410"/>
    <cellStyle name="メモ 2 2" xfId="5941"/>
    <cellStyle name="メモ 2 2 2" xfId="29411"/>
    <cellStyle name="メモ 2 3" xfId="5942"/>
    <cellStyle name="メモ 2 3 2" xfId="29412"/>
    <cellStyle name="メモ 2 4" xfId="29413"/>
    <cellStyle name="メモ 2 4 2" xfId="29414"/>
    <cellStyle name="メモ 2 5" xfId="29415"/>
    <cellStyle name="メモ 2 5 2" xfId="29416"/>
    <cellStyle name="メモ 2 6" xfId="29417"/>
    <cellStyle name="メモ 2 6 2" xfId="29418"/>
    <cellStyle name="メモ 2 7" xfId="29419"/>
    <cellStyle name="メモ 2 7 2" xfId="29420"/>
    <cellStyle name="メモ 2 8" xfId="29421"/>
    <cellStyle name="メモ 2 8 2" xfId="29422"/>
    <cellStyle name="メモ 2 9" xfId="29423"/>
    <cellStyle name="メモ 2 9 2" xfId="29424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5"/>
    <cellStyle name="メモ 6" xfId="5950"/>
    <cellStyle name="メモ 6 2" xfId="29426"/>
    <cellStyle name="メモ 7" xfId="29427"/>
    <cellStyle name="メモ 7 2" xfId="29428"/>
    <cellStyle name="メモ 8" xfId="29429"/>
    <cellStyle name="メモ 8 2" xfId="29430"/>
    <cellStyle name="メモ 9" xfId="29431"/>
    <cellStyle name="メモ 9 2" xfId="29432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3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4"/>
    <cellStyle name="百分比 3 2" xfId="6161"/>
    <cellStyle name="百分比 3 3" xfId="6162"/>
    <cellStyle name="百分比 3 4" xfId="6163"/>
    <cellStyle name="備註" xfId="6164"/>
    <cellStyle name="備註 10" xfId="29435"/>
    <cellStyle name="備註 10 2" xfId="29436"/>
    <cellStyle name="備註 11" xfId="29437"/>
    <cellStyle name="備註 11 2" xfId="29438"/>
    <cellStyle name="備註 12" xfId="29439"/>
    <cellStyle name="備註 12 2" xfId="29440"/>
    <cellStyle name="備註 13" xfId="29441"/>
    <cellStyle name="備註 13 2" xfId="29442"/>
    <cellStyle name="備註 14" xfId="29443"/>
    <cellStyle name="備註 2" xfId="6165"/>
    <cellStyle name="備註 2 10" xfId="29444"/>
    <cellStyle name="備註 2 10 10" xfId="29445"/>
    <cellStyle name="備註 2 10 2" xfId="29446"/>
    <cellStyle name="備註 2 10 2 2" xfId="29447"/>
    <cellStyle name="備註 2 10 3" xfId="29448"/>
    <cellStyle name="備註 2 10 3 2" xfId="29449"/>
    <cellStyle name="備註 2 10 4" xfId="29450"/>
    <cellStyle name="備註 2 10 4 2" xfId="29451"/>
    <cellStyle name="備註 2 10 5" xfId="29452"/>
    <cellStyle name="備註 2 10 5 2" xfId="29453"/>
    <cellStyle name="備註 2 10 6" xfId="29454"/>
    <cellStyle name="備註 2 10 6 2" xfId="29455"/>
    <cellStyle name="備註 2 10 7" xfId="29456"/>
    <cellStyle name="備註 2 10 7 2" xfId="29457"/>
    <cellStyle name="備註 2 10 8" xfId="29458"/>
    <cellStyle name="備註 2 10 8 2" xfId="29459"/>
    <cellStyle name="備註 2 10 9" xfId="29460"/>
    <cellStyle name="備註 2 10 9 2" xfId="29461"/>
    <cellStyle name="備註 2 11" xfId="29462"/>
    <cellStyle name="備註 2 11 2" xfId="29463"/>
    <cellStyle name="備註 2 12" xfId="29464"/>
    <cellStyle name="備註 2 12 2" xfId="29465"/>
    <cellStyle name="備註 2 13" xfId="29466"/>
    <cellStyle name="備註 2 13 2" xfId="29467"/>
    <cellStyle name="備註 2 14" xfId="29468"/>
    <cellStyle name="備註 2 14 2" xfId="29469"/>
    <cellStyle name="備註 2 15" xfId="29470"/>
    <cellStyle name="備註 2 15 2" xfId="29471"/>
    <cellStyle name="備註 2 16" xfId="29472"/>
    <cellStyle name="備註 2 16 2" xfId="29473"/>
    <cellStyle name="備註 2 17" xfId="29474"/>
    <cellStyle name="備註 2 17 2" xfId="29475"/>
    <cellStyle name="備註 2 18" xfId="29476"/>
    <cellStyle name="備註 2 18 2" xfId="29477"/>
    <cellStyle name="備註 2 19" xfId="29478"/>
    <cellStyle name="備註 2 19 2" xfId="29479"/>
    <cellStyle name="備註 2 2" xfId="6166"/>
    <cellStyle name="備註 2 2 10" xfId="29480"/>
    <cellStyle name="備註 2 2 10 2" xfId="29481"/>
    <cellStyle name="備註 2 2 11" xfId="29482"/>
    <cellStyle name="備註 2 2 11 2" xfId="29483"/>
    <cellStyle name="備註 2 2 12" xfId="29484"/>
    <cellStyle name="備註 2 2 12 2" xfId="29485"/>
    <cellStyle name="備註 2 2 13" xfId="29486"/>
    <cellStyle name="備註 2 2 13 2" xfId="29487"/>
    <cellStyle name="備註 2 2 14" xfId="29488"/>
    <cellStyle name="備註 2 2 14 2" xfId="29489"/>
    <cellStyle name="備註 2 2 15" xfId="29490"/>
    <cellStyle name="備註 2 2 16" xfId="29491"/>
    <cellStyle name="備註 2 2 2" xfId="29492"/>
    <cellStyle name="備註 2 2 2 10" xfId="29493"/>
    <cellStyle name="備註 2 2 2 10 2" xfId="29494"/>
    <cellStyle name="備註 2 2 2 11" xfId="29495"/>
    <cellStyle name="備註 2 2 2 11 2" xfId="29496"/>
    <cellStyle name="備註 2 2 2 12" xfId="29497"/>
    <cellStyle name="備註 2 2 2 13" xfId="29498"/>
    <cellStyle name="備註 2 2 2 2" xfId="29499"/>
    <cellStyle name="備註 2 2 2 2 10" xfId="29500"/>
    <cellStyle name="備註 2 2 2 2 10 2" xfId="29501"/>
    <cellStyle name="備註 2 2 2 2 11" xfId="29502"/>
    <cellStyle name="備註 2 2 2 2 2" xfId="29503"/>
    <cellStyle name="備註 2 2 2 2 2 10" xfId="29504"/>
    <cellStyle name="備註 2 2 2 2 2 2" xfId="29505"/>
    <cellStyle name="備註 2 2 2 2 2 2 2" xfId="29506"/>
    <cellStyle name="備註 2 2 2 2 2 3" xfId="29507"/>
    <cellStyle name="備註 2 2 2 2 2 3 2" xfId="29508"/>
    <cellStyle name="備註 2 2 2 2 2 4" xfId="29509"/>
    <cellStyle name="備註 2 2 2 2 2 4 2" xfId="29510"/>
    <cellStyle name="備註 2 2 2 2 2 5" xfId="29511"/>
    <cellStyle name="備註 2 2 2 2 2 5 2" xfId="29512"/>
    <cellStyle name="備註 2 2 2 2 2 6" xfId="29513"/>
    <cellStyle name="備註 2 2 2 2 2 6 2" xfId="29514"/>
    <cellStyle name="備註 2 2 2 2 2 7" xfId="29515"/>
    <cellStyle name="備註 2 2 2 2 2 7 2" xfId="29516"/>
    <cellStyle name="備註 2 2 2 2 2 8" xfId="29517"/>
    <cellStyle name="備註 2 2 2 2 2 8 2" xfId="29518"/>
    <cellStyle name="備註 2 2 2 2 2 9" xfId="29519"/>
    <cellStyle name="備註 2 2 2 2 2 9 2" xfId="29520"/>
    <cellStyle name="備註 2 2 2 2 3" xfId="29521"/>
    <cellStyle name="備註 2 2 2 2 3 2" xfId="29522"/>
    <cellStyle name="備註 2 2 2 2 4" xfId="29523"/>
    <cellStyle name="備註 2 2 2 2 4 2" xfId="29524"/>
    <cellStyle name="備註 2 2 2 2 5" xfId="29525"/>
    <cellStyle name="備註 2 2 2 2 5 2" xfId="29526"/>
    <cellStyle name="備註 2 2 2 2 6" xfId="29527"/>
    <cellStyle name="備註 2 2 2 2 6 2" xfId="29528"/>
    <cellStyle name="備註 2 2 2 2 7" xfId="29529"/>
    <cellStyle name="備註 2 2 2 2 7 2" xfId="29530"/>
    <cellStyle name="備註 2 2 2 2 8" xfId="29531"/>
    <cellStyle name="備註 2 2 2 2 8 2" xfId="29532"/>
    <cellStyle name="備註 2 2 2 2 9" xfId="29533"/>
    <cellStyle name="備註 2 2 2 2 9 2" xfId="29534"/>
    <cellStyle name="備註 2 2 2 3" xfId="29535"/>
    <cellStyle name="備註 2 2 2 3 10" xfId="29536"/>
    <cellStyle name="備註 2 2 2 3 2" xfId="29537"/>
    <cellStyle name="備註 2 2 2 3 2 2" xfId="29538"/>
    <cellStyle name="備註 2 2 2 3 3" xfId="29539"/>
    <cellStyle name="備註 2 2 2 3 3 2" xfId="29540"/>
    <cellStyle name="備註 2 2 2 3 4" xfId="29541"/>
    <cellStyle name="備註 2 2 2 3 4 2" xfId="29542"/>
    <cellStyle name="備註 2 2 2 3 5" xfId="29543"/>
    <cellStyle name="備註 2 2 2 3 5 2" xfId="29544"/>
    <cellStyle name="備註 2 2 2 3 6" xfId="29545"/>
    <cellStyle name="備註 2 2 2 3 6 2" xfId="29546"/>
    <cellStyle name="備註 2 2 2 3 7" xfId="29547"/>
    <cellStyle name="備註 2 2 2 3 7 2" xfId="29548"/>
    <cellStyle name="備註 2 2 2 3 8" xfId="29549"/>
    <cellStyle name="備註 2 2 2 3 8 2" xfId="29550"/>
    <cellStyle name="備註 2 2 2 3 9" xfId="29551"/>
    <cellStyle name="備註 2 2 2 3 9 2" xfId="29552"/>
    <cellStyle name="備註 2 2 2 4" xfId="29553"/>
    <cellStyle name="備註 2 2 2 4 2" xfId="29554"/>
    <cellStyle name="備註 2 2 2 5" xfId="29555"/>
    <cellStyle name="備註 2 2 2 5 2" xfId="29556"/>
    <cellStyle name="備註 2 2 2 6" xfId="29557"/>
    <cellStyle name="備註 2 2 2 6 2" xfId="29558"/>
    <cellStyle name="備註 2 2 2 7" xfId="29559"/>
    <cellStyle name="備註 2 2 2 7 2" xfId="29560"/>
    <cellStyle name="備註 2 2 2 8" xfId="29561"/>
    <cellStyle name="備註 2 2 2 8 2" xfId="29562"/>
    <cellStyle name="備註 2 2 2 9" xfId="29563"/>
    <cellStyle name="備註 2 2 2 9 2" xfId="29564"/>
    <cellStyle name="備註 2 2 3" xfId="29565"/>
    <cellStyle name="備註 2 2 3 10" xfId="29566"/>
    <cellStyle name="備註 2 2 3 10 2" xfId="29567"/>
    <cellStyle name="備註 2 2 3 11" xfId="29568"/>
    <cellStyle name="備註 2 2 3 2" xfId="29569"/>
    <cellStyle name="備註 2 2 3 2 10" xfId="29570"/>
    <cellStyle name="備註 2 2 3 2 2" xfId="29571"/>
    <cellStyle name="備註 2 2 3 2 2 2" xfId="29572"/>
    <cellStyle name="備註 2 2 3 2 3" xfId="29573"/>
    <cellStyle name="備註 2 2 3 2 3 2" xfId="29574"/>
    <cellStyle name="備註 2 2 3 2 4" xfId="29575"/>
    <cellStyle name="備註 2 2 3 2 4 2" xfId="29576"/>
    <cellStyle name="備註 2 2 3 2 5" xfId="29577"/>
    <cellStyle name="備註 2 2 3 2 5 2" xfId="29578"/>
    <cellStyle name="備註 2 2 3 2 6" xfId="29579"/>
    <cellStyle name="備註 2 2 3 2 6 2" xfId="29580"/>
    <cellStyle name="備註 2 2 3 2 7" xfId="29581"/>
    <cellStyle name="備註 2 2 3 2 7 2" xfId="29582"/>
    <cellStyle name="備註 2 2 3 2 8" xfId="29583"/>
    <cellStyle name="備註 2 2 3 2 8 2" xfId="29584"/>
    <cellStyle name="備註 2 2 3 2 9" xfId="29585"/>
    <cellStyle name="備註 2 2 3 2 9 2" xfId="29586"/>
    <cellStyle name="備註 2 2 3 3" xfId="29587"/>
    <cellStyle name="備註 2 2 3 3 2" xfId="29588"/>
    <cellStyle name="備註 2 2 3 4" xfId="29589"/>
    <cellStyle name="備註 2 2 3 4 2" xfId="29590"/>
    <cellStyle name="備註 2 2 3 5" xfId="29591"/>
    <cellStyle name="備註 2 2 3 5 2" xfId="29592"/>
    <cellStyle name="備註 2 2 3 6" xfId="29593"/>
    <cellStyle name="備註 2 2 3 6 2" xfId="29594"/>
    <cellStyle name="備註 2 2 3 7" xfId="29595"/>
    <cellStyle name="備註 2 2 3 7 2" xfId="29596"/>
    <cellStyle name="備註 2 2 3 8" xfId="29597"/>
    <cellStyle name="備註 2 2 3 8 2" xfId="29598"/>
    <cellStyle name="備註 2 2 3 9" xfId="29599"/>
    <cellStyle name="備註 2 2 3 9 2" xfId="29600"/>
    <cellStyle name="備註 2 2 4" xfId="29601"/>
    <cellStyle name="備註 2 2 4 10" xfId="29602"/>
    <cellStyle name="備註 2 2 4 10 2" xfId="29603"/>
    <cellStyle name="備註 2 2 4 11" xfId="29604"/>
    <cellStyle name="備註 2 2 4 2" xfId="29605"/>
    <cellStyle name="備註 2 2 4 2 10" xfId="29606"/>
    <cellStyle name="備註 2 2 4 2 2" xfId="29607"/>
    <cellStyle name="備註 2 2 4 2 2 2" xfId="29608"/>
    <cellStyle name="備註 2 2 4 2 3" xfId="29609"/>
    <cellStyle name="備註 2 2 4 2 3 2" xfId="29610"/>
    <cellStyle name="備註 2 2 4 2 4" xfId="29611"/>
    <cellStyle name="備註 2 2 4 2 4 2" xfId="29612"/>
    <cellStyle name="備註 2 2 4 2 5" xfId="29613"/>
    <cellStyle name="備註 2 2 4 2 5 2" xfId="29614"/>
    <cellStyle name="備註 2 2 4 2 6" xfId="29615"/>
    <cellStyle name="備註 2 2 4 2 6 2" xfId="29616"/>
    <cellStyle name="備註 2 2 4 2 7" xfId="29617"/>
    <cellStyle name="備註 2 2 4 2 7 2" xfId="29618"/>
    <cellStyle name="備註 2 2 4 2 8" xfId="29619"/>
    <cellStyle name="備註 2 2 4 2 8 2" xfId="29620"/>
    <cellStyle name="備註 2 2 4 2 9" xfId="29621"/>
    <cellStyle name="備註 2 2 4 2 9 2" xfId="29622"/>
    <cellStyle name="備註 2 2 4 3" xfId="29623"/>
    <cellStyle name="備註 2 2 4 3 2" xfId="29624"/>
    <cellStyle name="備註 2 2 4 4" xfId="29625"/>
    <cellStyle name="備註 2 2 4 4 2" xfId="29626"/>
    <cellStyle name="備註 2 2 4 5" xfId="29627"/>
    <cellStyle name="備註 2 2 4 5 2" xfId="29628"/>
    <cellStyle name="備註 2 2 4 6" xfId="29629"/>
    <cellStyle name="備註 2 2 4 6 2" xfId="29630"/>
    <cellStyle name="備註 2 2 4 7" xfId="29631"/>
    <cellStyle name="備註 2 2 4 7 2" xfId="29632"/>
    <cellStyle name="備註 2 2 4 8" xfId="29633"/>
    <cellStyle name="備註 2 2 4 8 2" xfId="29634"/>
    <cellStyle name="備註 2 2 4 9" xfId="29635"/>
    <cellStyle name="備註 2 2 4 9 2" xfId="29636"/>
    <cellStyle name="備註 2 2 5" xfId="29637"/>
    <cellStyle name="備註 2 2 5 10" xfId="29638"/>
    <cellStyle name="備註 2 2 5 2" xfId="29639"/>
    <cellStyle name="備註 2 2 5 2 2" xfId="29640"/>
    <cellStyle name="備註 2 2 5 3" xfId="29641"/>
    <cellStyle name="備註 2 2 5 3 2" xfId="29642"/>
    <cellStyle name="備註 2 2 5 4" xfId="29643"/>
    <cellStyle name="備註 2 2 5 4 2" xfId="29644"/>
    <cellStyle name="備註 2 2 5 5" xfId="29645"/>
    <cellStyle name="備註 2 2 5 5 2" xfId="29646"/>
    <cellStyle name="備註 2 2 5 6" xfId="29647"/>
    <cellStyle name="備註 2 2 5 6 2" xfId="29648"/>
    <cellStyle name="備註 2 2 5 7" xfId="29649"/>
    <cellStyle name="備註 2 2 5 7 2" xfId="29650"/>
    <cellStyle name="備註 2 2 5 8" xfId="29651"/>
    <cellStyle name="備註 2 2 5 8 2" xfId="29652"/>
    <cellStyle name="備註 2 2 5 9" xfId="29653"/>
    <cellStyle name="備註 2 2 5 9 2" xfId="29654"/>
    <cellStyle name="備註 2 2 6" xfId="29655"/>
    <cellStyle name="備註 2 2 6 2" xfId="29656"/>
    <cellStyle name="備註 2 2 7" xfId="29657"/>
    <cellStyle name="備註 2 2 7 2" xfId="29658"/>
    <cellStyle name="備註 2 2 8" xfId="29659"/>
    <cellStyle name="備註 2 2 8 2" xfId="29660"/>
    <cellStyle name="備註 2 2 9" xfId="29661"/>
    <cellStyle name="備註 2 2 9 2" xfId="29662"/>
    <cellStyle name="備註 2 20" xfId="29663"/>
    <cellStyle name="備註 2 21" xfId="29664"/>
    <cellStyle name="備註 2 3" xfId="6167"/>
    <cellStyle name="備註 2 3 10" xfId="29665"/>
    <cellStyle name="備註 2 3 10 2" xfId="29666"/>
    <cellStyle name="備註 2 3 11" xfId="29667"/>
    <cellStyle name="備註 2 3 11 2" xfId="29668"/>
    <cellStyle name="備註 2 3 12" xfId="29669"/>
    <cellStyle name="備註 2 3 12 2" xfId="29670"/>
    <cellStyle name="備註 2 3 13" xfId="29671"/>
    <cellStyle name="備註 2 3 13 2" xfId="29672"/>
    <cellStyle name="備註 2 3 14" xfId="29673"/>
    <cellStyle name="備註 2 3 15" xfId="29674"/>
    <cellStyle name="備註 2 3 2" xfId="29675"/>
    <cellStyle name="備註 2 3 2 10" xfId="29676"/>
    <cellStyle name="備註 2 3 2 10 2" xfId="29677"/>
    <cellStyle name="備註 2 3 2 11" xfId="29678"/>
    <cellStyle name="備註 2 3 2 11 2" xfId="29679"/>
    <cellStyle name="備註 2 3 2 12" xfId="29680"/>
    <cellStyle name="備註 2 3 2 13" xfId="29681"/>
    <cellStyle name="備註 2 3 2 2" xfId="29682"/>
    <cellStyle name="備註 2 3 2 2 10" xfId="29683"/>
    <cellStyle name="備註 2 3 2 2 10 2" xfId="29684"/>
    <cellStyle name="備註 2 3 2 2 11" xfId="29685"/>
    <cellStyle name="備註 2 3 2 2 2" xfId="29686"/>
    <cellStyle name="備註 2 3 2 2 2 10" xfId="29687"/>
    <cellStyle name="備註 2 3 2 2 2 2" xfId="29688"/>
    <cellStyle name="備註 2 3 2 2 2 2 2" xfId="29689"/>
    <cellStyle name="備註 2 3 2 2 2 3" xfId="29690"/>
    <cellStyle name="備註 2 3 2 2 2 3 2" xfId="29691"/>
    <cellStyle name="備註 2 3 2 2 2 4" xfId="29692"/>
    <cellStyle name="備註 2 3 2 2 2 4 2" xfId="29693"/>
    <cellStyle name="備註 2 3 2 2 2 5" xfId="29694"/>
    <cellStyle name="備註 2 3 2 2 2 5 2" xfId="29695"/>
    <cellStyle name="備註 2 3 2 2 2 6" xfId="29696"/>
    <cellStyle name="備註 2 3 2 2 2 6 2" xfId="29697"/>
    <cellStyle name="備註 2 3 2 2 2 7" xfId="29698"/>
    <cellStyle name="備註 2 3 2 2 2 7 2" xfId="29699"/>
    <cellStyle name="備註 2 3 2 2 2 8" xfId="29700"/>
    <cellStyle name="備註 2 3 2 2 2 8 2" xfId="29701"/>
    <cellStyle name="備註 2 3 2 2 2 9" xfId="29702"/>
    <cellStyle name="備註 2 3 2 2 2 9 2" xfId="29703"/>
    <cellStyle name="備註 2 3 2 2 3" xfId="29704"/>
    <cellStyle name="備註 2 3 2 2 3 2" xfId="29705"/>
    <cellStyle name="備註 2 3 2 2 4" xfId="29706"/>
    <cellStyle name="備註 2 3 2 2 4 2" xfId="29707"/>
    <cellStyle name="備註 2 3 2 2 5" xfId="29708"/>
    <cellStyle name="備註 2 3 2 2 5 2" xfId="29709"/>
    <cellStyle name="備註 2 3 2 2 6" xfId="29710"/>
    <cellStyle name="備註 2 3 2 2 6 2" xfId="29711"/>
    <cellStyle name="備註 2 3 2 2 7" xfId="29712"/>
    <cellStyle name="備註 2 3 2 2 7 2" xfId="29713"/>
    <cellStyle name="備註 2 3 2 2 8" xfId="29714"/>
    <cellStyle name="備註 2 3 2 2 8 2" xfId="29715"/>
    <cellStyle name="備註 2 3 2 2 9" xfId="29716"/>
    <cellStyle name="備註 2 3 2 2 9 2" xfId="29717"/>
    <cellStyle name="備註 2 3 2 3" xfId="29718"/>
    <cellStyle name="備註 2 3 2 3 10" xfId="29719"/>
    <cellStyle name="備註 2 3 2 3 2" xfId="29720"/>
    <cellStyle name="備註 2 3 2 3 2 2" xfId="29721"/>
    <cellStyle name="備註 2 3 2 3 3" xfId="29722"/>
    <cellStyle name="備註 2 3 2 3 3 2" xfId="29723"/>
    <cellStyle name="備註 2 3 2 3 4" xfId="29724"/>
    <cellStyle name="備註 2 3 2 3 4 2" xfId="29725"/>
    <cellStyle name="備註 2 3 2 3 5" xfId="29726"/>
    <cellStyle name="備註 2 3 2 3 5 2" xfId="29727"/>
    <cellStyle name="備註 2 3 2 3 6" xfId="29728"/>
    <cellStyle name="備註 2 3 2 3 6 2" xfId="29729"/>
    <cellStyle name="備註 2 3 2 3 7" xfId="29730"/>
    <cellStyle name="備註 2 3 2 3 7 2" xfId="29731"/>
    <cellStyle name="備註 2 3 2 3 8" xfId="29732"/>
    <cellStyle name="備註 2 3 2 3 8 2" xfId="29733"/>
    <cellStyle name="備註 2 3 2 3 9" xfId="29734"/>
    <cellStyle name="備註 2 3 2 3 9 2" xfId="29735"/>
    <cellStyle name="備註 2 3 2 4" xfId="29736"/>
    <cellStyle name="備註 2 3 2 4 2" xfId="29737"/>
    <cellStyle name="備註 2 3 2 5" xfId="29738"/>
    <cellStyle name="備註 2 3 2 5 2" xfId="29739"/>
    <cellStyle name="備註 2 3 2 6" xfId="29740"/>
    <cellStyle name="備註 2 3 2 6 2" xfId="29741"/>
    <cellStyle name="備註 2 3 2 7" xfId="29742"/>
    <cellStyle name="備註 2 3 2 7 2" xfId="29743"/>
    <cellStyle name="備註 2 3 2 8" xfId="29744"/>
    <cellStyle name="備註 2 3 2 8 2" xfId="29745"/>
    <cellStyle name="備註 2 3 2 9" xfId="29746"/>
    <cellStyle name="備註 2 3 2 9 2" xfId="29747"/>
    <cellStyle name="備註 2 3 3" xfId="29748"/>
    <cellStyle name="備註 2 3 3 10" xfId="29749"/>
    <cellStyle name="備註 2 3 3 10 2" xfId="29750"/>
    <cellStyle name="備註 2 3 3 11" xfId="29751"/>
    <cellStyle name="備註 2 3 3 2" xfId="29752"/>
    <cellStyle name="備註 2 3 3 2 10" xfId="29753"/>
    <cellStyle name="備註 2 3 3 2 2" xfId="29754"/>
    <cellStyle name="備註 2 3 3 2 2 2" xfId="29755"/>
    <cellStyle name="備註 2 3 3 2 3" xfId="29756"/>
    <cellStyle name="備註 2 3 3 2 3 2" xfId="29757"/>
    <cellStyle name="備註 2 3 3 2 4" xfId="29758"/>
    <cellStyle name="備註 2 3 3 2 4 2" xfId="29759"/>
    <cellStyle name="備註 2 3 3 2 5" xfId="29760"/>
    <cellStyle name="備註 2 3 3 2 5 2" xfId="29761"/>
    <cellStyle name="備註 2 3 3 2 6" xfId="29762"/>
    <cellStyle name="備註 2 3 3 2 6 2" xfId="29763"/>
    <cellStyle name="備註 2 3 3 2 7" xfId="29764"/>
    <cellStyle name="備註 2 3 3 2 7 2" xfId="29765"/>
    <cellStyle name="備註 2 3 3 2 8" xfId="29766"/>
    <cellStyle name="備註 2 3 3 2 8 2" xfId="29767"/>
    <cellStyle name="備註 2 3 3 2 9" xfId="29768"/>
    <cellStyle name="備註 2 3 3 2 9 2" xfId="29769"/>
    <cellStyle name="備註 2 3 3 3" xfId="29770"/>
    <cellStyle name="備註 2 3 3 3 2" xfId="29771"/>
    <cellStyle name="備註 2 3 3 4" xfId="29772"/>
    <cellStyle name="備註 2 3 3 4 2" xfId="29773"/>
    <cellStyle name="備註 2 3 3 5" xfId="29774"/>
    <cellStyle name="備註 2 3 3 5 2" xfId="29775"/>
    <cellStyle name="備註 2 3 3 6" xfId="29776"/>
    <cellStyle name="備註 2 3 3 6 2" xfId="29777"/>
    <cellStyle name="備註 2 3 3 7" xfId="29778"/>
    <cellStyle name="備註 2 3 3 7 2" xfId="29779"/>
    <cellStyle name="備註 2 3 3 8" xfId="29780"/>
    <cellStyle name="備註 2 3 3 8 2" xfId="29781"/>
    <cellStyle name="備註 2 3 3 9" xfId="29782"/>
    <cellStyle name="備註 2 3 3 9 2" xfId="29783"/>
    <cellStyle name="備註 2 3 4" xfId="29784"/>
    <cellStyle name="備註 2 3 4 10" xfId="29785"/>
    <cellStyle name="備註 2 3 4 10 2" xfId="29786"/>
    <cellStyle name="備註 2 3 4 11" xfId="29787"/>
    <cellStyle name="備註 2 3 4 2" xfId="29788"/>
    <cellStyle name="備註 2 3 4 2 10" xfId="29789"/>
    <cellStyle name="備註 2 3 4 2 2" xfId="29790"/>
    <cellStyle name="備註 2 3 4 2 2 2" xfId="29791"/>
    <cellStyle name="備註 2 3 4 2 3" xfId="29792"/>
    <cellStyle name="備註 2 3 4 2 3 2" xfId="29793"/>
    <cellStyle name="備註 2 3 4 2 4" xfId="29794"/>
    <cellStyle name="備註 2 3 4 2 4 2" xfId="29795"/>
    <cellStyle name="備註 2 3 4 2 5" xfId="29796"/>
    <cellStyle name="備註 2 3 4 2 5 2" xfId="29797"/>
    <cellStyle name="備註 2 3 4 2 6" xfId="29798"/>
    <cellStyle name="備註 2 3 4 2 6 2" xfId="29799"/>
    <cellStyle name="備註 2 3 4 2 7" xfId="29800"/>
    <cellStyle name="備註 2 3 4 2 7 2" xfId="29801"/>
    <cellStyle name="備註 2 3 4 2 8" xfId="29802"/>
    <cellStyle name="備註 2 3 4 2 8 2" xfId="29803"/>
    <cellStyle name="備註 2 3 4 2 9" xfId="29804"/>
    <cellStyle name="備註 2 3 4 2 9 2" xfId="29805"/>
    <cellStyle name="備註 2 3 4 3" xfId="29806"/>
    <cellStyle name="備註 2 3 4 3 2" xfId="29807"/>
    <cellStyle name="備註 2 3 4 4" xfId="29808"/>
    <cellStyle name="備註 2 3 4 4 2" xfId="29809"/>
    <cellStyle name="備註 2 3 4 5" xfId="29810"/>
    <cellStyle name="備註 2 3 4 5 2" xfId="29811"/>
    <cellStyle name="備註 2 3 4 6" xfId="29812"/>
    <cellStyle name="備註 2 3 4 6 2" xfId="29813"/>
    <cellStyle name="備註 2 3 4 7" xfId="29814"/>
    <cellStyle name="備註 2 3 4 7 2" xfId="29815"/>
    <cellStyle name="備註 2 3 4 8" xfId="29816"/>
    <cellStyle name="備註 2 3 4 8 2" xfId="29817"/>
    <cellStyle name="備註 2 3 4 9" xfId="29818"/>
    <cellStyle name="備註 2 3 4 9 2" xfId="29819"/>
    <cellStyle name="備註 2 3 5" xfId="29820"/>
    <cellStyle name="備註 2 3 5 10" xfId="29821"/>
    <cellStyle name="備註 2 3 5 2" xfId="29822"/>
    <cellStyle name="備註 2 3 5 2 2" xfId="29823"/>
    <cellStyle name="備註 2 3 5 3" xfId="29824"/>
    <cellStyle name="備註 2 3 5 3 2" xfId="29825"/>
    <cellStyle name="備註 2 3 5 4" xfId="29826"/>
    <cellStyle name="備註 2 3 5 4 2" xfId="29827"/>
    <cellStyle name="備註 2 3 5 5" xfId="29828"/>
    <cellStyle name="備註 2 3 5 5 2" xfId="29829"/>
    <cellStyle name="備註 2 3 5 6" xfId="29830"/>
    <cellStyle name="備註 2 3 5 6 2" xfId="29831"/>
    <cellStyle name="備註 2 3 5 7" xfId="29832"/>
    <cellStyle name="備註 2 3 5 7 2" xfId="29833"/>
    <cellStyle name="備註 2 3 5 8" xfId="29834"/>
    <cellStyle name="備註 2 3 5 8 2" xfId="29835"/>
    <cellStyle name="備註 2 3 5 9" xfId="29836"/>
    <cellStyle name="備註 2 3 5 9 2" xfId="29837"/>
    <cellStyle name="備註 2 3 6" xfId="29838"/>
    <cellStyle name="備註 2 3 6 2" xfId="29839"/>
    <cellStyle name="備註 2 3 7" xfId="29840"/>
    <cellStyle name="備註 2 3 7 2" xfId="29841"/>
    <cellStyle name="備註 2 3 8" xfId="29842"/>
    <cellStyle name="備註 2 3 8 2" xfId="29843"/>
    <cellStyle name="備註 2 3 9" xfId="29844"/>
    <cellStyle name="備註 2 3 9 2" xfId="29845"/>
    <cellStyle name="備註 2 4" xfId="29846"/>
    <cellStyle name="備註 2 4 10" xfId="29847"/>
    <cellStyle name="備註 2 4 10 2" xfId="29848"/>
    <cellStyle name="備註 2 4 11" xfId="29849"/>
    <cellStyle name="備註 2 4 11 2" xfId="29850"/>
    <cellStyle name="備註 2 4 12" xfId="29851"/>
    <cellStyle name="備註 2 4 12 2" xfId="29852"/>
    <cellStyle name="備註 2 4 13" xfId="29853"/>
    <cellStyle name="備註 2 4 13 2" xfId="29854"/>
    <cellStyle name="備註 2 4 14" xfId="29855"/>
    <cellStyle name="備註 2 4 15" xfId="29856"/>
    <cellStyle name="備註 2 4 2" xfId="29857"/>
    <cellStyle name="備註 2 4 2 10" xfId="29858"/>
    <cellStyle name="備註 2 4 2 10 2" xfId="29859"/>
    <cellStyle name="備註 2 4 2 11" xfId="29860"/>
    <cellStyle name="備註 2 4 2 2" xfId="29861"/>
    <cellStyle name="備註 2 4 2 2 10" xfId="29862"/>
    <cellStyle name="備註 2 4 2 2 2" xfId="29863"/>
    <cellStyle name="備註 2 4 2 2 2 2" xfId="29864"/>
    <cellStyle name="備註 2 4 2 2 3" xfId="29865"/>
    <cellStyle name="備註 2 4 2 2 3 2" xfId="29866"/>
    <cellStyle name="備註 2 4 2 2 4" xfId="29867"/>
    <cellStyle name="備註 2 4 2 2 4 2" xfId="29868"/>
    <cellStyle name="備註 2 4 2 2 5" xfId="29869"/>
    <cellStyle name="備註 2 4 2 2 5 2" xfId="29870"/>
    <cellStyle name="備註 2 4 2 2 6" xfId="29871"/>
    <cellStyle name="備註 2 4 2 2 6 2" xfId="29872"/>
    <cellStyle name="備註 2 4 2 2 7" xfId="29873"/>
    <cellStyle name="備註 2 4 2 2 7 2" xfId="29874"/>
    <cellStyle name="備註 2 4 2 2 8" xfId="29875"/>
    <cellStyle name="備註 2 4 2 2 8 2" xfId="29876"/>
    <cellStyle name="備註 2 4 2 2 9" xfId="29877"/>
    <cellStyle name="備註 2 4 2 2 9 2" xfId="29878"/>
    <cellStyle name="備註 2 4 2 3" xfId="29879"/>
    <cellStyle name="備註 2 4 2 3 2" xfId="29880"/>
    <cellStyle name="備註 2 4 2 4" xfId="29881"/>
    <cellStyle name="備註 2 4 2 4 2" xfId="29882"/>
    <cellStyle name="備註 2 4 2 5" xfId="29883"/>
    <cellStyle name="備註 2 4 2 5 2" xfId="29884"/>
    <cellStyle name="備註 2 4 2 6" xfId="29885"/>
    <cellStyle name="備註 2 4 2 6 2" xfId="29886"/>
    <cellStyle name="備註 2 4 2 7" xfId="29887"/>
    <cellStyle name="備註 2 4 2 7 2" xfId="29888"/>
    <cellStyle name="備註 2 4 2 8" xfId="29889"/>
    <cellStyle name="備註 2 4 2 8 2" xfId="29890"/>
    <cellStyle name="備註 2 4 2 9" xfId="29891"/>
    <cellStyle name="備註 2 4 2 9 2" xfId="29892"/>
    <cellStyle name="備註 2 4 3" xfId="29893"/>
    <cellStyle name="備註 2 4 3 10" xfId="29894"/>
    <cellStyle name="備註 2 4 3 10 2" xfId="29895"/>
    <cellStyle name="備註 2 4 3 11" xfId="29896"/>
    <cellStyle name="備註 2 4 3 2" xfId="29897"/>
    <cellStyle name="備註 2 4 3 2 10" xfId="29898"/>
    <cellStyle name="備註 2 4 3 2 2" xfId="29899"/>
    <cellStyle name="備註 2 4 3 2 2 2" xfId="29900"/>
    <cellStyle name="備註 2 4 3 2 3" xfId="29901"/>
    <cellStyle name="備註 2 4 3 2 3 2" xfId="29902"/>
    <cellStyle name="備註 2 4 3 2 4" xfId="29903"/>
    <cellStyle name="備註 2 4 3 2 4 2" xfId="29904"/>
    <cellStyle name="備註 2 4 3 2 5" xfId="29905"/>
    <cellStyle name="備註 2 4 3 2 5 2" xfId="29906"/>
    <cellStyle name="備註 2 4 3 2 6" xfId="29907"/>
    <cellStyle name="備註 2 4 3 2 6 2" xfId="29908"/>
    <cellStyle name="備註 2 4 3 2 7" xfId="29909"/>
    <cellStyle name="備註 2 4 3 2 7 2" xfId="29910"/>
    <cellStyle name="備註 2 4 3 2 8" xfId="29911"/>
    <cellStyle name="備註 2 4 3 2 8 2" xfId="29912"/>
    <cellStyle name="備註 2 4 3 2 9" xfId="29913"/>
    <cellStyle name="備註 2 4 3 2 9 2" xfId="29914"/>
    <cellStyle name="備註 2 4 3 3" xfId="29915"/>
    <cellStyle name="備註 2 4 3 3 2" xfId="29916"/>
    <cellStyle name="備註 2 4 3 4" xfId="29917"/>
    <cellStyle name="備註 2 4 3 4 2" xfId="29918"/>
    <cellStyle name="備註 2 4 3 5" xfId="29919"/>
    <cellStyle name="備註 2 4 3 5 2" xfId="29920"/>
    <cellStyle name="備註 2 4 3 6" xfId="29921"/>
    <cellStyle name="備註 2 4 3 6 2" xfId="29922"/>
    <cellStyle name="備註 2 4 3 7" xfId="29923"/>
    <cellStyle name="備註 2 4 3 7 2" xfId="29924"/>
    <cellStyle name="備註 2 4 3 8" xfId="29925"/>
    <cellStyle name="備註 2 4 3 8 2" xfId="29926"/>
    <cellStyle name="備註 2 4 3 9" xfId="29927"/>
    <cellStyle name="備註 2 4 3 9 2" xfId="29928"/>
    <cellStyle name="備註 2 4 4" xfId="29929"/>
    <cellStyle name="備註 2 4 4 10" xfId="29930"/>
    <cellStyle name="備註 2 4 4 10 2" xfId="29931"/>
    <cellStyle name="備註 2 4 4 11" xfId="29932"/>
    <cellStyle name="備註 2 4 4 2" xfId="29933"/>
    <cellStyle name="備註 2 4 4 2 10" xfId="29934"/>
    <cellStyle name="備註 2 4 4 2 2" xfId="29935"/>
    <cellStyle name="備註 2 4 4 2 2 2" xfId="29936"/>
    <cellStyle name="備註 2 4 4 2 3" xfId="29937"/>
    <cellStyle name="備註 2 4 4 2 3 2" xfId="29938"/>
    <cellStyle name="備註 2 4 4 2 4" xfId="29939"/>
    <cellStyle name="備註 2 4 4 2 4 2" xfId="29940"/>
    <cellStyle name="備註 2 4 4 2 5" xfId="29941"/>
    <cellStyle name="備註 2 4 4 2 5 2" xfId="29942"/>
    <cellStyle name="備註 2 4 4 2 6" xfId="29943"/>
    <cellStyle name="備註 2 4 4 2 6 2" xfId="29944"/>
    <cellStyle name="備註 2 4 4 2 7" xfId="29945"/>
    <cellStyle name="備註 2 4 4 2 7 2" xfId="29946"/>
    <cellStyle name="備註 2 4 4 2 8" xfId="29947"/>
    <cellStyle name="備註 2 4 4 2 8 2" xfId="29948"/>
    <cellStyle name="備註 2 4 4 2 9" xfId="29949"/>
    <cellStyle name="備註 2 4 4 2 9 2" xfId="29950"/>
    <cellStyle name="備註 2 4 4 3" xfId="29951"/>
    <cellStyle name="備註 2 4 4 3 2" xfId="29952"/>
    <cellStyle name="備註 2 4 4 4" xfId="29953"/>
    <cellStyle name="備註 2 4 4 4 2" xfId="29954"/>
    <cellStyle name="備註 2 4 4 5" xfId="29955"/>
    <cellStyle name="備註 2 4 4 5 2" xfId="29956"/>
    <cellStyle name="備註 2 4 4 6" xfId="29957"/>
    <cellStyle name="備註 2 4 4 6 2" xfId="29958"/>
    <cellStyle name="備註 2 4 4 7" xfId="29959"/>
    <cellStyle name="備註 2 4 4 7 2" xfId="29960"/>
    <cellStyle name="備註 2 4 4 8" xfId="29961"/>
    <cellStyle name="備註 2 4 4 8 2" xfId="29962"/>
    <cellStyle name="備註 2 4 4 9" xfId="29963"/>
    <cellStyle name="備註 2 4 4 9 2" xfId="29964"/>
    <cellStyle name="備註 2 4 5" xfId="29965"/>
    <cellStyle name="備註 2 4 5 10" xfId="29966"/>
    <cellStyle name="備註 2 4 5 2" xfId="29967"/>
    <cellStyle name="備註 2 4 5 2 2" xfId="29968"/>
    <cellStyle name="備註 2 4 5 3" xfId="29969"/>
    <cellStyle name="備註 2 4 5 3 2" xfId="29970"/>
    <cellStyle name="備註 2 4 5 4" xfId="29971"/>
    <cellStyle name="備註 2 4 5 4 2" xfId="29972"/>
    <cellStyle name="備註 2 4 5 5" xfId="29973"/>
    <cellStyle name="備註 2 4 5 5 2" xfId="29974"/>
    <cellStyle name="備註 2 4 5 6" xfId="29975"/>
    <cellStyle name="備註 2 4 5 6 2" xfId="29976"/>
    <cellStyle name="備註 2 4 5 7" xfId="29977"/>
    <cellStyle name="備註 2 4 5 7 2" xfId="29978"/>
    <cellStyle name="備註 2 4 5 8" xfId="29979"/>
    <cellStyle name="備註 2 4 5 8 2" xfId="29980"/>
    <cellStyle name="備註 2 4 5 9" xfId="29981"/>
    <cellStyle name="備註 2 4 5 9 2" xfId="29982"/>
    <cellStyle name="備註 2 4 6" xfId="29983"/>
    <cellStyle name="備註 2 4 6 2" xfId="29984"/>
    <cellStyle name="備註 2 4 7" xfId="29985"/>
    <cellStyle name="備註 2 4 7 2" xfId="29986"/>
    <cellStyle name="備註 2 4 8" xfId="29987"/>
    <cellStyle name="備註 2 4 8 2" xfId="29988"/>
    <cellStyle name="備註 2 4 9" xfId="29989"/>
    <cellStyle name="備註 2 4 9 2" xfId="29990"/>
    <cellStyle name="備註 2 5" xfId="29991"/>
    <cellStyle name="備註 2 5 10" xfId="29992"/>
    <cellStyle name="備註 2 5 10 2" xfId="29993"/>
    <cellStyle name="備註 2 5 11" xfId="29994"/>
    <cellStyle name="備註 2 5 11 2" xfId="29995"/>
    <cellStyle name="備註 2 5 12" xfId="29996"/>
    <cellStyle name="備註 2 5 12 2" xfId="29997"/>
    <cellStyle name="備註 2 5 13" xfId="29998"/>
    <cellStyle name="備註 2 5 13 2" xfId="29999"/>
    <cellStyle name="備註 2 5 14" xfId="30000"/>
    <cellStyle name="備註 2 5 2" xfId="30001"/>
    <cellStyle name="備註 2 5 2 10" xfId="30002"/>
    <cellStyle name="備註 2 5 2 10 2" xfId="30003"/>
    <cellStyle name="備註 2 5 2 11" xfId="30004"/>
    <cellStyle name="備註 2 5 2 11 2" xfId="30005"/>
    <cellStyle name="備註 2 5 2 12" xfId="30006"/>
    <cellStyle name="備註 2 5 2 2" xfId="30007"/>
    <cellStyle name="備註 2 5 2 2 10" xfId="30008"/>
    <cellStyle name="備註 2 5 2 2 10 2" xfId="30009"/>
    <cellStyle name="備註 2 5 2 2 11" xfId="30010"/>
    <cellStyle name="備註 2 5 2 2 2" xfId="30011"/>
    <cellStyle name="備註 2 5 2 2 2 10" xfId="30012"/>
    <cellStyle name="備註 2 5 2 2 2 2" xfId="30013"/>
    <cellStyle name="備註 2 5 2 2 2 2 2" xfId="30014"/>
    <cellStyle name="備註 2 5 2 2 2 3" xfId="30015"/>
    <cellStyle name="備註 2 5 2 2 2 3 2" xfId="30016"/>
    <cellStyle name="備註 2 5 2 2 2 4" xfId="30017"/>
    <cellStyle name="備註 2 5 2 2 2 4 2" xfId="30018"/>
    <cellStyle name="備註 2 5 2 2 2 5" xfId="30019"/>
    <cellStyle name="備註 2 5 2 2 2 5 2" xfId="30020"/>
    <cellStyle name="備註 2 5 2 2 2 6" xfId="30021"/>
    <cellStyle name="備註 2 5 2 2 2 6 2" xfId="30022"/>
    <cellStyle name="備註 2 5 2 2 2 7" xfId="30023"/>
    <cellStyle name="備註 2 5 2 2 2 7 2" xfId="30024"/>
    <cellStyle name="備註 2 5 2 2 2 8" xfId="30025"/>
    <cellStyle name="備註 2 5 2 2 2 8 2" xfId="30026"/>
    <cellStyle name="備註 2 5 2 2 2 9" xfId="30027"/>
    <cellStyle name="備註 2 5 2 2 2 9 2" xfId="30028"/>
    <cellStyle name="備註 2 5 2 2 3" xfId="30029"/>
    <cellStyle name="備註 2 5 2 2 3 2" xfId="30030"/>
    <cellStyle name="備註 2 5 2 2 4" xfId="30031"/>
    <cellStyle name="備註 2 5 2 2 4 2" xfId="30032"/>
    <cellStyle name="備註 2 5 2 2 5" xfId="30033"/>
    <cellStyle name="備註 2 5 2 2 5 2" xfId="30034"/>
    <cellStyle name="備註 2 5 2 2 6" xfId="30035"/>
    <cellStyle name="備註 2 5 2 2 6 2" xfId="30036"/>
    <cellStyle name="備註 2 5 2 2 7" xfId="30037"/>
    <cellStyle name="備註 2 5 2 2 7 2" xfId="30038"/>
    <cellStyle name="備註 2 5 2 2 8" xfId="30039"/>
    <cellStyle name="備註 2 5 2 2 8 2" xfId="30040"/>
    <cellStyle name="備註 2 5 2 2 9" xfId="30041"/>
    <cellStyle name="備註 2 5 2 2 9 2" xfId="30042"/>
    <cellStyle name="備註 2 5 2 3" xfId="30043"/>
    <cellStyle name="備註 2 5 2 3 10" xfId="30044"/>
    <cellStyle name="備註 2 5 2 3 2" xfId="30045"/>
    <cellStyle name="備註 2 5 2 3 2 2" xfId="30046"/>
    <cellStyle name="備註 2 5 2 3 3" xfId="30047"/>
    <cellStyle name="備註 2 5 2 3 3 2" xfId="30048"/>
    <cellStyle name="備註 2 5 2 3 4" xfId="30049"/>
    <cellStyle name="備註 2 5 2 3 4 2" xfId="30050"/>
    <cellStyle name="備註 2 5 2 3 5" xfId="30051"/>
    <cellStyle name="備註 2 5 2 3 5 2" xfId="30052"/>
    <cellStyle name="備註 2 5 2 3 6" xfId="30053"/>
    <cellStyle name="備註 2 5 2 3 6 2" xfId="30054"/>
    <cellStyle name="備註 2 5 2 3 7" xfId="30055"/>
    <cellStyle name="備註 2 5 2 3 7 2" xfId="30056"/>
    <cellStyle name="備註 2 5 2 3 8" xfId="30057"/>
    <cellStyle name="備註 2 5 2 3 8 2" xfId="30058"/>
    <cellStyle name="備註 2 5 2 3 9" xfId="30059"/>
    <cellStyle name="備註 2 5 2 3 9 2" xfId="30060"/>
    <cellStyle name="備註 2 5 2 4" xfId="30061"/>
    <cellStyle name="備註 2 5 2 4 2" xfId="30062"/>
    <cellStyle name="備註 2 5 2 5" xfId="30063"/>
    <cellStyle name="備註 2 5 2 5 2" xfId="30064"/>
    <cellStyle name="備註 2 5 2 6" xfId="30065"/>
    <cellStyle name="備註 2 5 2 6 2" xfId="30066"/>
    <cellStyle name="備註 2 5 2 7" xfId="30067"/>
    <cellStyle name="備註 2 5 2 7 2" xfId="30068"/>
    <cellStyle name="備註 2 5 2 8" xfId="30069"/>
    <cellStyle name="備註 2 5 2 8 2" xfId="30070"/>
    <cellStyle name="備註 2 5 2 9" xfId="30071"/>
    <cellStyle name="備註 2 5 2 9 2" xfId="30072"/>
    <cellStyle name="備註 2 5 3" xfId="30073"/>
    <cellStyle name="備註 2 5 3 10" xfId="30074"/>
    <cellStyle name="備註 2 5 3 10 2" xfId="30075"/>
    <cellStyle name="備註 2 5 3 11" xfId="30076"/>
    <cellStyle name="備註 2 5 3 2" xfId="30077"/>
    <cellStyle name="備註 2 5 3 2 10" xfId="30078"/>
    <cellStyle name="備註 2 5 3 2 2" xfId="30079"/>
    <cellStyle name="備註 2 5 3 2 2 2" xfId="30080"/>
    <cellStyle name="備註 2 5 3 2 3" xfId="30081"/>
    <cellStyle name="備註 2 5 3 2 3 2" xfId="30082"/>
    <cellStyle name="備註 2 5 3 2 4" xfId="30083"/>
    <cellStyle name="備註 2 5 3 2 4 2" xfId="30084"/>
    <cellStyle name="備註 2 5 3 2 5" xfId="30085"/>
    <cellStyle name="備註 2 5 3 2 5 2" xfId="30086"/>
    <cellStyle name="備註 2 5 3 2 6" xfId="30087"/>
    <cellStyle name="備註 2 5 3 2 6 2" xfId="30088"/>
    <cellStyle name="備註 2 5 3 2 7" xfId="30089"/>
    <cellStyle name="備註 2 5 3 2 7 2" xfId="30090"/>
    <cellStyle name="備註 2 5 3 2 8" xfId="30091"/>
    <cellStyle name="備註 2 5 3 2 8 2" xfId="30092"/>
    <cellStyle name="備註 2 5 3 2 9" xfId="30093"/>
    <cellStyle name="備註 2 5 3 2 9 2" xfId="30094"/>
    <cellStyle name="備註 2 5 3 3" xfId="30095"/>
    <cellStyle name="備註 2 5 3 3 2" xfId="30096"/>
    <cellStyle name="備註 2 5 3 4" xfId="30097"/>
    <cellStyle name="備註 2 5 3 4 2" xfId="30098"/>
    <cellStyle name="備註 2 5 3 5" xfId="30099"/>
    <cellStyle name="備註 2 5 3 5 2" xfId="30100"/>
    <cellStyle name="備註 2 5 3 6" xfId="30101"/>
    <cellStyle name="備註 2 5 3 6 2" xfId="30102"/>
    <cellStyle name="備註 2 5 3 7" xfId="30103"/>
    <cellStyle name="備註 2 5 3 7 2" xfId="30104"/>
    <cellStyle name="備註 2 5 3 8" xfId="30105"/>
    <cellStyle name="備註 2 5 3 8 2" xfId="30106"/>
    <cellStyle name="備註 2 5 3 9" xfId="30107"/>
    <cellStyle name="備註 2 5 3 9 2" xfId="30108"/>
    <cellStyle name="備註 2 5 4" xfId="30109"/>
    <cellStyle name="備註 2 5 4 10" xfId="30110"/>
    <cellStyle name="備註 2 5 4 10 2" xfId="30111"/>
    <cellStyle name="備註 2 5 4 11" xfId="30112"/>
    <cellStyle name="備註 2 5 4 2" xfId="30113"/>
    <cellStyle name="備註 2 5 4 2 10" xfId="30114"/>
    <cellStyle name="備註 2 5 4 2 2" xfId="30115"/>
    <cellStyle name="備註 2 5 4 2 2 2" xfId="30116"/>
    <cellStyle name="備註 2 5 4 2 3" xfId="30117"/>
    <cellStyle name="備註 2 5 4 2 3 2" xfId="30118"/>
    <cellStyle name="備註 2 5 4 2 4" xfId="30119"/>
    <cellStyle name="備註 2 5 4 2 4 2" xfId="30120"/>
    <cellStyle name="備註 2 5 4 2 5" xfId="30121"/>
    <cellStyle name="備註 2 5 4 2 5 2" xfId="30122"/>
    <cellStyle name="備註 2 5 4 2 6" xfId="30123"/>
    <cellStyle name="備註 2 5 4 2 6 2" xfId="30124"/>
    <cellStyle name="備註 2 5 4 2 7" xfId="30125"/>
    <cellStyle name="備註 2 5 4 2 7 2" xfId="30126"/>
    <cellStyle name="備註 2 5 4 2 8" xfId="30127"/>
    <cellStyle name="備註 2 5 4 2 8 2" xfId="30128"/>
    <cellStyle name="備註 2 5 4 2 9" xfId="30129"/>
    <cellStyle name="備註 2 5 4 2 9 2" xfId="30130"/>
    <cellStyle name="備註 2 5 4 3" xfId="30131"/>
    <cellStyle name="備註 2 5 4 3 2" xfId="30132"/>
    <cellStyle name="備註 2 5 4 4" xfId="30133"/>
    <cellStyle name="備註 2 5 4 4 2" xfId="30134"/>
    <cellStyle name="備註 2 5 4 5" xfId="30135"/>
    <cellStyle name="備註 2 5 4 5 2" xfId="30136"/>
    <cellStyle name="備註 2 5 4 6" xfId="30137"/>
    <cellStyle name="備註 2 5 4 6 2" xfId="30138"/>
    <cellStyle name="備註 2 5 4 7" xfId="30139"/>
    <cellStyle name="備註 2 5 4 7 2" xfId="30140"/>
    <cellStyle name="備註 2 5 4 8" xfId="30141"/>
    <cellStyle name="備註 2 5 4 8 2" xfId="30142"/>
    <cellStyle name="備註 2 5 4 9" xfId="30143"/>
    <cellStyle name="備註 2 5 4 9 2" xfId="30144"/>
    <cellStyle name="備註 2 5 5" xfId="30145"/>
    <cellStyle name="備註 2 5 5 10" xfId="30146"/>
    <cellStyle name="備註 2 5 5 2" xfId="30147"/>
    <cellStyle name="備註 2 5 5 2 2" xfId="30148"/>
    <cellStyle name="備註 2 5 5 3" xfId="30149"/>
    <cellStyle name="備註 2 5 5 3 2" xfId="30150"/>
    <cellStyle name="備註 2 5 5 4" xfId="30151"/>
    <cellStyle name="備註 2 5 5 4 2" xfId="30152"/>
    <cellStyle name="備註 2 5 5 5" xfId="30153"/>
    <cellStyle name="備註 2 5 5 5 2" xfId="30154"/>
    <cellStyle name="備註 2 5 5 6" xfId="30155"/>
    <cellStyle name="備註 2 5 5 6 2" xfId="30156"/>
    <cellStyle name="備註 2 5 5 7" xfId="30157"/>
    <cellStyle name="備註 2 5 5 7 2" xfId="30158"/>
    <cellStyle name="備註 2 5 5 8" xfId="30159"/>
    <cellStyle name="備註 2 5 5 8 2" xfId="30160"/>
    <cellStyle name="備註 2 5 5 9" xfId="30161"/>
    <cellStyle name="備註 2 5 5 9 2" xfId="30162"/>
    <cellStyle name="備註 2 5 6" xfId="30163"/>
    <cellStyle name="備註 2 5 6 2" xfId="30164"/>
    <cellStyle name="備註 2 5 7" xfId="30165"/>
    <cellStyle name="備註 2 5 7 2" xfId="30166"/>
    <cellStyle name="備註 2 5 8" xfId="30167"/>
    <cellStyle name="備註 2 5 8 2" xfId="30168"/>
    <cellStyle name="備註 2 5 9" xfId="30169"/>
    <cellStyle name="備註 2 5 9 2" xfId="30170"/>
    <cellStyle name="備註 2 6" xfId="30171"/>
    <cellStyle name="備註 2 6 10" xfId="30172"/>
    <cellStyle name="備註 2 6 10 2" xfId="30173"/>
    <cellStyle name="備註 2 6 11" xfId="30174"/>
    <cellStyle name="備註 2 6 11 2" xfId="30175"/>
    <cellStyle name="備註 2 6 12" xfId="30176"/>
    <cellStyle name="備註 2 6 12 2" xfId="30177"/>
    <cellStyle name="備註 2 6 13" xfId="30178"/>
    <cellStyle name="備註 2 6 2" xfId="30179"/>
    <cellStyle name="備註 2 6 2 10" xfId="30180"/>
    <cellStyle name="備註 2 6 2 10 2" xfId="30181"/>
    <cellStyle name="備註 2 6 2 11" xfId="30182"/>
    <cellStyle name="備註 2 6 2 2" xfId="30183"/>
    <cellStyle name="備註 2 6 2 2 10" xfId="30184"/>
    <cellStyle name="備註 2 6 2 2 2" xfId="30185"/>
    <cellStyle name="備註 2 6 2 2 2 2" xfId="30186"/>
    <cellStyle name="備註 2 6 2 2 3" xfId="30187"/>
    <cellStyle name="備註 2 6 2 2 3 2" xfId="30188"/>
    <cellStyle name="備註 2 6 2 2 4" xfId="30189"/>
    <cellStyle name="備註 2 6 2 2 4 2" xfId="30190"/>
    <cellStyle name="備註 2 6 2 2 5" xfId="30191"/>
    <cellStyle name="備註 2 6 2 2 5 2" xfId="30192"/>
    <cellStyle name="備註 2 6 2 2 6" xfId="30193"/>
    <cellStyle name="備註 2 6 2 2 6 2" xfId="30194"/>
    <cellStyle name="備註 2 6 2 2 7" xfId="30195"/>
    <cellStyle name="備註 2 6 2 2 7 2" xfId="30196"/>
    <cellStyle name="備註 2 6 2 2 8" xfId="30197"/>
    <cellStyle name="備註 2 6 2 2 8 2" xfId="30198"/>
    <cellStyle name="備註 2 6 2 2 9" xfId="30199"/>
    <cellStyle name="備註 2 6 2 2 9 2" xfId="30200"/>
    <cellStyle name="備註 2 6 2 3" xfId="30201"/>
    <cellStyle name="備註 2 6 2 3 2" xfId="30202"/>
    <cellStyle name="備註 2 6 2 4" xfId="30203"/>
    <cellStyle name="備註 2 6 2 4 2" xfId="30204"/>
    <cellStyle name="備註 2 6 2 5" xfId="30205"/>
    <cellStyle name="備註 2 6 2 5 2" xfId="30206"/>
    <cellStyle name="備註 2 6 2 6" xfId="30207"/>
    <cellStyle name="備註 2 6 2 6 2" xfId="30208"/>
    <cellStyle name="備註 2 6 2 7" xfId="30209"/>
    <cellStyle name="備註 2 6 2 7 2" xfId="30210"/>
    <cellStyle name="備註 2 6 2 8" xfId="30211"/>
    <cellStyle name="備註 2 6 2 8 2" xfId="30212"/>
    <cellStyle name="備註 2 6 2 9" xfId="30213"/>
    <cellStyle name="備註 2 6 2 9 2" xfId="30214"/>
    <cellStyle name="備註 2 6 3" xfId="30215"/>
    <cellStyle name="備註 2 6 3 10" xfId="30216"/>
    <cellStyle name="備註 2 6 3 10 2" xfId="30217"/>
    <cellStyle name="備註 2 6 3 11" xfId="30218"/>
    <cellStyle name="備註 2 6 3 2" xfId="30219"/>
    <cellStyle name="備註 2 6 3 2 10" xfId="30220"/>
    <cellStyle name="備註 2 6 3 2 2" xfId="30221"/>
    <cellStyle name="備註 2 6 3 2 2 2" xfId="30222"/>
    <cellStyle name="備註 2 6 3 2 3" xfId="30223"/>
    <cellStyle name="備註 2 6 3 2 3 2" xfId="30224"/>
    <cellStyle name="備註 2 6 3 2 4" xfId="30225"/>
    <cellStyle name="備註 2 6 3 2 4 2" xfId="30226"/>
    <cellStyle name="備註 2 6 3 2 5" xfId="30227"/>
    <cellStyle name="備註 2 6 3 2 5 2" xfId="30228"/>
    <cellStyle name="備註 2 6 3 2 6" xfId="30229"/>
    <cellStyle name="備註 2 6 3 2 6 2" xfId="30230"/>
    <cellStyle name="備註 2 6 3 2 7" xfId="30231"/>
    <cellStyle name="備註 2 6 3 2 7 2" xfId="30232"/>
    <cellStyle name="備註 2 6 3 2 8" xfId="30233"/>
    <cellStyle name="備註 2 6 3 2 8 2" xfId="30234"/>
    <cellStyle name="備註 2 6 3 2 9" xfId="30235"/>
    <cellStyle name="備註 2 6 3 2 9 2" xfId="30236"/>
    <cellStyle name="備註 2 6 3 3" xfId="30237"/>
    <cellStyle name="備註 2 6 3 3 2" xfId="30238"/>
    <cellStyle name="備註 2 6 3 4" xfId="30239"/>
    <cellStyle name="備註 2 6 3 4 2" xfId="30240"/>
    <cellStyle name="備註 2 6 3 5" xfId="30241"/>
    <cellStyle name="備註 2 6 3 5 2" xfId="30242"/>
    <cellStyle name="備註 2 6 3 6" xfId="30243"/>
    <cellStyle name="備註 2 6 3 6 2" xfId="30244"/>
    <cellStyle name="備註 2 6 3 7" xfId="30245"/>
    <cellStyle name="備註 2 6 3 7 2" xfId="30246"/>
    <cellStyle name="備註 2 6 3 8" xfId="30247"/>
    <cellStyle name="備註 2 6 3 8 2" xfId="30248"/>
    <cellStyle name="備註 2 6 3 9" xfId="30249"/>
    <cellStyle name="備註 2 6 3 9 2" xfId="30250"/>
    <cellStyle name="備註 2 6 4" xfId="30251"/>
    <cellStyle name="備註 2 6 4 10" xfId="30252"/>
    <cellStyle name="備註 2 6 4 2" xfId="30253"/>
    <cellStyle name="備註 2 6 4 2 2" xfId="30254"/>
    <cellStyle name="備註 2 6 4 3" xfId="30255"/>
    <cellStyle name="備註 2 6 4 3 2" xfId="30256"/>
    <cellStyle name="備註 2 6 4 4" xfId="30257"/>
    <cellStyle name="備註 2 6 4 4 2" xfId="30258"/>
    <cellStyle name="備註 2 6 4 5" xfId="30259"/>
    <cellStyle name="備註 2 6 4 5 2" xfId="30260"/>
    <cellStyle name="備註 2 6 4 6" xfId="30261"/>
    <cellStyle name="備註 2 6 4 6 2" xfId="30262"/>
    <cellStyle name="備註 2 6 4 7" xfId="30263"/>
    <cellStyle name="備註 2 6 4 7 2" xfId="30264"/>
    <cellStyle name="備註 2 6 4 8" xfId="30265"/>
    <cellStyle name="備註 2 6 4 8 2" xfId="30266"/>
    <cellStyle name="備註 2 6 4 9" xfId="30267"/>
    <cellStyle name="備註 2 6 4 9 2" xfId="30268"/>
    <cellStyle name="備註 2 6 5" xfId="30269"/>
    <cellStyle name="備註 2 6 5 2" xfId="30270"/>
    <cellStyle name="備註 2 6 6" xfId="30271"/>
    <cellStyle name="備註 2 6 6 2" xfId="30272"/>
    <cellStyle name="備註 2 6 7" xfId="30273"/>
    <cellStyle name="備註 2 6 7 2" xfId="30274"/>
    <cellStyle name="備註 2 6 8" xfId="30275"/>
    <cellStyle name="備註 2 6 8 2" xfId="30276"/>
    <cellStyle name="備註 2 6 9" xfId="30277"/>
    <cellStyle name="備註 2 6 9 2" xfId="30278"/>
    <cellStyle name="備註 2 7" xfId="30279"/>
    <cellStyle name="備註 2 7 10" xfId="30280"/>
    <cellStyle name="備註 2 7 10 2" xfId="30281"/>
    <cellStyle name="備註 2 7 11" xfId="30282"/>
    <cellStyle name="備註 2 7 11 2" xfId="30283"/>
    <cellStyle name="備註 2 7 12" xfId="30284"/>
    <cellStyle name="備註 2 7 2" xfId="30285"/>
    <cellStyle name="備註 2 7 2 10" xfId="30286"/>
    <cellStyle name="備註 2 7 2 10 2" xfId="30287"/>
    <cellStyle name="備註 2 7 2 11" xfId="30288"/>
    <cellStyle name="備註 2 7 2 2" xfId="30289"/>
    <cellStyle name="備註 2 7 2 2 10" xfId="30290"/>
    <cellStyle name="備註 2 7 2 2 2" xfId="30291"/>
    <cellStyle name="備註 2 7 2 2 2 2" xfId="30292"/>
    <cellStyle name="備註 2 7 2 2 3" xfId="30293"/>
    <cellStyle name="備註 2 7 2 2 3 2" xfId="30294"/>
    <cellStyle name="備註 2 7 2 2 4" xfId="30295"/>
    <cellStyle name="備註 2 7 2 2 4 2" xfId="30296"/>
    <cellStyle name="備註 2 7 2 2 5" xfId="30297"/>
    <cellStyle name="備註 2 7 2 2 5 2" xfId="30298"/>
    <cellStyle name="備註 2 7 2 2 6" xfId="30299"/>
    <cellStyle name="備註 2 7 2 2 6 2" xfId="30300"/>
    <cellStyle name="備註 2 7 2 2 7" xfId="30301"/>
    <cellStyle name="備註 2 7 2 2 7 2" xfId="30302"/>
    <cellStyle name="備註 2 7 2 2 8" xfId="30303"/>
    <cellStyle name="備註 2 7 2 2 8 2" xfId="30304"/>
    <cellStyle name="備註 2 7 2 2 9" xfId="30305"/>
    <cellStyle name="備註 2 7 2 2 9 2" xfId="30306"/>
    <cellStyle name="備註 2 7 2 3" xfId="30307"/>
    <cellStyle name="備註 2 7 2 3 2" xfId="30308"/>
    <cellStyle name="備註 2 7 2 4" xfId="30309"/>
    <cellStyle name="備註 2 7 2 4 2" xfId="30310"/>
    <cellStyle name="備註 2 7 2 5" xfId="30311"/>
    <cellStyle name="備註 2 7 2 5 2" xfId="30312"/>
    <cellStyle name="備註 2 7 2 6" xfId="30313"/>
    <cellStyle name="備註 2 7 2 6 2" xfId="30314"/>
    <cellStyle name="備註 2 7 2 7" xfId="30315"/>
    <cellStyle name="備註 2 7 2 7 2" xfId="30316"/>
    <cellStyle name="備註 2 7 2 8" xfId="30317"/>
    <cellStyle name="備註 2 7 2 8 2" xfId="30318"/>
    <cellStyle name="備註 2 7 2 9" xfId="30319"/>
    <cellStyle name="備註 2 7 2 9 2" xfId="30320"/>
    <cellStyle name="備註 2 7 3" xfId="30321"/>
    <cellStyle name="備註 2 7 3 10" xfId="30322"/>
    <cellStyle name="備註 2 7 3 2" xfId="30323"/>
    <cellStyle name="備註 2 7 3 2 2" xfId="30324"/>
    <cellStyle name="備註 2 7 3 3" xfId="30325"/>
    <cellStyle name="備註 2 7 3 3 2" xfId="30326"/>
    <cellStyle name="備註 2 7 3 4" xfId="30327"/>
    <cellStyle name="備註 2 7 3 4 2" xfId="30328"/>
    <cellStyle name="備註 2 7 3 5" xfId="30329"/>
    <cellStyle name="備註 2 7 3 5 2" xfId="30330"/>
    <cellStyle name="備註 2 7 3 6" xfId="30331"/>
    <cellStyle name="備註 2 7 3 6 2" xfId="30332"/>
    <cellStyle name="備註 2 7 3 7" xfId="30333"/>
    <cellStyle name="備註 2 7 3 7 2" xfId="30334"/>
    <cellStyle name="備註 2 7 3 8" xfId="30335"/>
    <cellStyle name="備註 2 7 3 8 2" xfId="30336"/>
    <cellStyle name="備註 2 7 3 9" xfId="30337"/>
    <cellStyle name="備註 2 7 3 9 2" xfId="30338"/>
    <cellStyle name="備註 2 7 4" xfId="30339"/>
    <cellStyle name="備註 2 7 4 2" xfId="30340"/>
    <cellStyle name="備註 2 7 5" xfId="30341"/>
    <cellStyle name="備註 2 7 5 2" xfId="30342"/>
    <cellStyle name="備註 2 7 6" xfId="30343"/>
    <cellStyle name="備註 2 7 6 2" xfId="30344"/>
    <cellStyle name="備註 2 7 7" xfId="30345"/>
    <cellStyle name="備註 2 7 7 2" xfId="30346"/>
    <cellStyle name="備註 2 7 8" xfId="30347"/>
    <cellStyle name="備註 2 7 8 2" xfId="30348"/>
    <cellStyle name="備註 2 7 9" xfId="30349"/>
    <cellStyle name="備註 2 7 9 2" xfId="30350"/>
    <cellStyle name="備註 2 8" xfId="30351"/>
    <cellStyle name="備註 2 8 10" xfId="30352"/>
    <cellStyle name="備註 2 8 10 2" xfId="30353"/>
    <cellStyle name="備註 2 8 11" xfId="30354"/>
    <cellStyle name="備註 2 8 2" xfId="30355"/>
    <cellStyle name="備註 2 8 2 10" xfId="30356"/>
    <cellStyle name="備註 2 8 2 2" xfId="30357"/>
    <cellStyle name="備註 2 8 2 2 2" xfId="30358"/>
    <cellStyle name="備註 2 8 2 3" xfId="30359"/>
    <cellStyle name="備註 2 8 2 3 2" xfId="30360"/>
    <cellStyle name="備註 2 8 2 4" xfId="30361"/>
    <cellStyle name="備註 2 8 2 4 2" xfId="30362"/>
    <cellStyle name="備註 2 8 2 5" xfId="30363"/>
    <cellStyle name="備註 2 8 2 5 2" xfId="30364"/>
    <cellStyle name="備註 2 8 2 6" xfId="30365"/>
    <cellStyle name="備註 2 8 2 6 2" xfId="30366"/>
    <cellStyle name="備註 2 8 2 7" xfId="30367"/>
    <cellStyle name="備註 2 8 2 7 2" xfId="30368"/>
    <cellStyle name="備註 2 8 2 8" xfId="30369"/>
    <cellStyle name="備註 2 8 2 8 2" xfId="30370"/>
    <cellStyle name="備註 2 8 2 9" xfId="30371"/>
    <cellStyle name="備註 2 8 2 9 2" xfId="30372"/>
    <cellStyle name="備註 2 8 3" xfId="30373"/>
    <cellStyle name="備註 2 8 3 2" xfId="30374"/>
    <cellStyle name="備註 2 8 4" xfId="30375"/>
    <cellStyle name="備註 2 8 4 2" xfId="30376"/>
    <cellStyle name="備註 2 8 5" xfId="30377"/>
    <cellStyle name="備註 2 8 5 2" xfId="30378"/>
    <cellStyle name="備註 2 8 6" xfId="30379"/>
    <cellStyle name="備註 2 8 6 2" xfId="30380"/>
    <cellStyle name="備註 2 8 7" xfId="30381"/>
    <cellStyle name="備註 2 8 7 2" xfId="30382"/>
    <cellStyle name="備註 2 8 8" xfId="30383"/>
    <cellStyle name="備註 2 8 8 2" xfId="30384"/>
    <cellStyle name="備註 2 8 9" xfId="30385"/>
    <cellStyle name="備註 2 8 9 2" xfId="30386"/>
    <cellStyle name="備註 2 9" xfId="30387"/>
    <cellStyle name="備註 2 9 10" xfId="30388"/>
    <cellStyle name="備註 2 9 10 2" xfId="30389"/>
    <cellStyle name="備註 2 9 11" xfId="30390"/>
    <cellStyle name="備註 2 9 2" xfId="30391"/>
    <cellStyle name="備註 2 9 2 10" xfId="30392"/>
    <cellStyle name="備註 2 9 2 2" xfId="30393"/>
    <cellStyle name="備註 2 9 2 2 2" xfId="30394"/>
    <cellStyle name="備註 2 9 2 3" xfId="30395"/>
    <cellStyle name="備註 2 9 2 3 2" xfId="30396"/>
    <cellStyle name="備註 2 9 2 4" xfId="30397"/>
    <cellStyle name="備註 2 9 2 4 2" xfId="30398"/>
    <cellStyle name="備註 2 9 2 5" xfId="30399"/>
    <cellStyle name="備註 2 9 2 5 2" xfId="30400"/>
    <cellStyle name="備註 2 9 2 6" xfId="30401"/>
    <cellStyle name="備註 2 9 2 6 2" xfId="30402"/>
    <cellStyle name="備註 2 9 2 7" xfId="30403"/>
    <cellStyle name="備註 2 9 2 7 2" xfId="30404"/>
    <cellStyle name="備註 2 9 2 8" xfId="30405"/>
    <cellStyle name="備註 2 9 2 8 2" xfId="30406"/>
    <cellStyle name="備註 2 9 2 9" xfId="30407"/>
    <cellStyle name="備註 2 9 2 9 2" xfId="30408"/>
    <cellStyle name="備註 2 9 3" xfId="30409"/>
    <cellStyle name="備註 2 9 3 2" xfId="30410"/>
    <cellStyle name="備註 2 9 4" xfId="30411"/>
    <cellStyle name="備註 2 9 4 2" xfId="30412"/>
    <cellStyle name="備註 2 9 5" xfId="30413"/>
    <cellStyle name="備註 2 9 5 2" xfId="30414"/>
    <cellStyle name="備註 2 9 6" xfId="30415"/>
    <cellStyle name="備註 2 9 6 2" xfId="30416"/>
    <cellStyle name="備註 2 9 7" xfId="30417"/>
    <cellStyle name="備註 2 9 7 2" xfId="30418"/>
    <cellStyle name="備註 2 9 8" xfId="30419"/>
    <cellStyle name="備註 2 9 8 2" xfId="30420"/>
    <cellStyle name="備註 2 9 9" xfId="30421"/>
    <cellStyle name="備註 2 9 9 2" xfId="30422"/>
    <cellStyle name="備註 3" xfId="6168"/>
    <cellStyle name="備註 3 10" xfId="30423"/>
    <cellStyle name="備註 3 10 2" xfId="30424"/>
    <cellStyle name="備註 3 11" xfId="30425"/>
    <cellStyle name="備註 3 11 2" xfId="30426"/>
    <cellStyle name="備註 3 12" xfId="30427"/>
    <cellStyle name="備註 3 12 2" xfId="30428"/>
    <cellStyle name="備註 3 13" xfId="30429"/>
    <cellStyle name="備註 3 13 2" xfId="30430"/>
    <cellStyle name="備註 3 14" xfId="30431"/>
    <cellStyle name="備註 3 2" xfId="6169"/>
    <cellStyle name="備註 3 2 10" xfId="30432"/>
    <cellStyle name="備註 3 2 10 2" xfId="30433"/>
    <cellStyle name="備註 3 2 11" xfId="30434"/>
    <cellStyle name="備註 3 2 2" xfId="30435"/>
    <cellStyle name="備註 3 2 2 10" xfId="30436"/>
    <cellStyle name="備註 3 2 2 2" xfId="30437"/>
    <cellStyle name="備註 3 2 2 2 2" xfId="30438"/>
    <cellStyle name="備註 3 2 2 3" xfId="30439"/>
    <cellStyle name="備註 3 2 2 3 2" xfId="30440"/>
    <cellStyle name="備註 3 2 2 4" xfId="30441"/>
    <cellStyle name="備註 3 2 2 4 2" xfId="30442"/>
    <cellStyle name="備註 3 2 2 5" xfId="30443"/>
    <cellStyle name="備註 3 2 2 5 2" xfId="30444"/>
    <cellStyle name="備註 3 2 2 6" xfId="30445"/>
    <cellStyle name="備註 3 2 2 6 2" xfId="30446"/>
    <cellStyle name="備註 3 2 2 7" xfId="30447"/>
    <cellStyle name="備註 3 2 2 7 2" xfId="30448"/>
    <cellStyle name="備註 3 2 2 8" xfId="30449"/>
    <cellStyle name="備註 3 2 2 8 2" xfId="30450"/>
    <cellStyle name="備註 3 2 2 9" xfId="30451"/>
    <cellStyle name="備註 3 2 2 9 2" xfId="30452"/>
    <cellStyle name="備註 3 2 3" xfId="30453"/>
    <cellStyle name="備註 3 2 3 2" xfId="30454"/>
    <cellStyle name="備註 3 2 4" xfId="30455"/>
    <cellStyle name="備註 3 2 4 2" xfId="30456"/>
    <cellStyle name="備註 3 2 5" xfId="30457"/>
    <cellStyle name="備註 3 2 5 2" xfId="30458"/>
    <cellStyle name="備註 3 2 6" xfId="30459"/>
    <cellStyle name="備註 3 2 6 2" xfId="30460"/>
    <cellStyle name="備註 3 2 7" xfId="30461"/>
    <cellStyle name="備註 3 2 7 2" xfId="30462"/>
    <cellStyle name="備註 3 2 8" xfId="30463"/>
    <cellStyle name="備註 3 2 8 2" xfId="30464"/>
    <cellStyle name="備註 3 2 9" xfId="30465"/>
    <cellStyle name="備註 3 2 9 2" xfId="30466"/>
    <cellStyle name="備註 3 3" xfId="6170"/>
    <cellStyle name="備註 3 3 10" xfId="30467"/>
    <cellStyle name="備註 3 3 10 2" xfId="30468"/>
    <cellStyle name="備註 3 3 11" xfId="30469"/>
    <cellStyle name="備註 3 3 2" xfId="30470"/>
    <cellStyle name="備註 3 3 2 10" xfId="30471"/>
    <cellStyle name="備註 3 3 2 2" xfId="30472"/>
    <cellStyle name="備註 3 3 2 2 2" xfId="30473"/>
    <cellStyle name="備註 3 3 2 3" xfId="30474"/>
    <cellStyle name="備註 3 3 2 3 2" xfId="30475"/>
    <cellStyle name="備註 3 3 2 4" xfId="30476"/>
    <cellStyle name="備註 3 3 2 4 2" xfId="30477"/>
    <cellStyle name="備註 3 3 2 5" xfId="30478"/>
    <cellStyle name="備註 3 3 2 5 2" xfId="30479"/>
    <cellStyle name="備註 3 3 2 6" xfId="30480"/>
    <cellStyle name="備註 3 3 2 6 2" xfId="30481"/>
    <cellStyle name="備註 3 3 2 7" xfId="30482"/>
    <cellStyle name="備註 3 3 2 7 2" xfId="30483"/>
    <cellStyle name="備註 3 3 2 8" xfId="30484"/>
    <cellStyle name="備註 3 3 2 8 2" xfId="30485"/>
    <cellStyle name="備註 3 3 2 9" xfId="30486"/>
    <cellStyle name="備註 3 3 2 9 2" xfId="30487"/>
    <cellStyle name="備註 3 3 3" xfId="30488"/>
    <cellStyle name="備註 3 3 3 2" xfId="30489"/>
    <cellStyle name="備註 3 3 4" xfId="30490"/>
    <cellStyle name="備註 3 3 4 2" xfId="30491"/>
    <cellStyle name="備註 3 3 5" xfId="30492"/>
    <cellStyle name="備註 3 3 5 2" xfId="30493"/>
    <cellStyle name="備註 3 3 6" xfId="30494"/>
    <cellStyle name="備註 3 3 6 2" xfId="30495"/>
    <cellStyle name="備註 3 3 7" xfId="30496"/>
    <cellStyle name="備註 3 3 7 2" xfId="30497"/>
    <cellStyle name="備註 3 3 8" xfId="30498"/>
    <cellStyle name="備註 3 3 8 2" xfId="30499"/>
    <cellStyle name="備註 3 3 9" xfId="30500"/>
    <cellStyle name="備註 3 3 9 2" xfId="30501"/>
    <cellStyle name="備註 3 4" xfId="30502"/>
    <cellStyle name="備註 3 4 10" xfId="30503"/>
    <cellStyle name="備註 3 4 2" xfId="30504"/>
    <cellStyle name="備註 3 4 2 2" xfId="30505"/>
    <cellStyle name="備註 3 4 3" xfId="30506"/>
    <cellStyle name="備註 3 4 3 2" xfId="30507"/>
    <cellStyle name="備註 3 4 4" xfId="30508"/>
    <cellStyle name="備註 3 4 4 2" xfId="30509"/>
    <cellStyle name="備註 3 4 5" xfId="30510"/>
    <cellStyle name="備註 3 4 5 2" xfId="30511"/>
    <cellStyle name="備註 3 4 6" xfId="30512"/>
    <cellStyle name="備註 3 4 6 2" xfId="30513"/>
    <cellStyle name="備註 3 4 7" xfId="30514"/>
    <cellStyle name="備註 3 4 7 2" xfId="30515"/>
    <cellStyle name="備註 3 4 8" xfId="30516"/>
    <cellStyle name="備註 3 4 8 2" xfId="30517"/>
    <cellStyle name="備註 3 4 9" xfId="30518"/>
    <cellStyle name="備註 3 4 9 2" xfId="30519"/>
    <cellStyle name="備註 3 5" xfId="30520"/>
    <cellStyle name="備註 3 5 2" xfId="30521"/>
    <cellStyle name="備註 3 6" xfId="30522"/>
    <cellStyle name="備註 3 6 2" xfId="30523"/>
    <cellStyle name="備註 3 7" xfId="30524"/>
    <cellStyle name="備註 3 7 2" xfId="30525"/>
    <cellStyle name="備註 3 8" xfId="30526"/>
    <cellStyle name="備註 3 8 2" xfId="30527"/>
    <cellStyle name="備註 3 9" xfId="30528"/>
    <cellStyle name="備註 3 9 2" xfId="30529"/>
    <cellStyle name="備註 4" xfId="6171"/>
    <cellStyle name="備註 4 10" xfId="30530"/>
    <cellStyle name="備註 4 10 2" xfId="30531"/>
    <cellStyle name="備註 4 11" xfId="30532"/>
    <cellStyle name="備註 4 2" xfId="6172"/>
    <cellStyle name="備註 4 2 2" xfId="30533"/>
    <cellStyle name="備註 4 3" xfId="6173"/>
    <cellStyle name="備註 4 3 2" xfId="30534"/>
    <cellStyle name="備註 4 4" xfId="30535"/>
    <cellStyle name="備註 4 4 2" xfId="30536"/>
    <cellStyle name="備註 4 5" xfId="30537"/>
    <cellStyle name="備註 4 5 2" xfId="30538"/>
    <cellStyle name="備註 4 6" xfId="30539"/>
    <cellStyle name="備註 4 6 2" xfId="30540"/>
    <cellStyle name="備註 4 7" xfId="30541"/>
    <cellStyle name="備註 4 7 2" xfId="30542"/>
    <cellStyle name="備註 4 8" xfId="30543"/>
    <cellStyle name="備註 4 8 2" xfId="30544"/>
    <cellStyle name="備註 4 9" xfId="30545"/>
    <cellStyle name="備註 4 9 2" xfId="30546"/>
    <cellStyle name="備註 5" xfId="6174"/>
    <cellStyle name="備註 5 2" xfId="15409"/>
    <cellStyle name="備註 6" xfId="6175"/>
    <cellStyle name="備註 6 2" xfId="15410"/>
    <cellStyle name="備註 7" xfId="15411"/>
    <cellStyle name="備註 7 2" xfId="15412"/>
    <cellStyle name="備註 8" xfId="15413"/>
    <cellStyle name="備註 8 2" xfId="30547"/>
    <cellStyle name="備註 9" xfId="30548"/>
    <cellStyle name="備註 9 2" xfId="30549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0"/>
    <cellStyle name="标题 1 2 2 4" xfId="30551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2"/>
    <cellStyle name="标题 1 3 2" xfId="6191"/>
    <cellStyle name="标题 1 3 2 2" xfId="6192"/>
    <cellStyle name="标题 1 3 2 3" xfId="6193"/>
    <cellStyle name="标题 1 3 2 3 2" xfId="30553"/>
    <cellStyle name="标题 1 3 2 3 3" xfId="30554"/>
    <cellStyle name="标题 1 3 2 4" xfId="30555"/>
    <cellStyle name="标题 1 3 2 5" xfId="30556"/>
    <cellStyle name="标题 1 3 2 5 2" xfId="30557"/>
    <cellStyle name="标题 1 3 2 6" xfId="30558"/>
    <cellStyle name="标题 1 3 3" xfId="6194"/>
    <cellStyle name="标题 1 3 3 2" xfId="6195"/>
    <cellStyle name="标题 1 3 3 3" xfId="6196"/>
    <cellStyle name="标题 1 3 3 3 2" xfId="30559"/>
    <cellStyle name="标题 1 3 3 3 3" xfId="30560"/>
    <cellStyle name="标题 1 3 3 4" xfId="30561"/>
    <cellStyle name="标题 1 3 4" xfId="6197"/>
    <cellStyle name="标题 1 3 4 2" xfId="30562"/>
    <cellStyle name="标题 1 3 4 3" xfId="30563"/>
    <cellStyle name="标题 1 3 4 3 2" xfId="30564"/>
    <cellStyle name="标题 1 3 4 3 3" xfId="30565"/>
    <cellStyle name="标题 1 3 4 4" xfId="30566"/>
    <cellStyle name="标题 1 3 4 5" xfId="30567"/>
    <cellStyle name="标题 1 3 5" xfId="6198"/>
    <cellStyle name="标题 1 3 5 2" xfId="30568"/>
    <cellStyle name="标题 1 3 5 3" xfId="30569"/>
    <cellStyle name="标题 1 3 5 3 2" xfId="30570"/>
    <cellStyle name="标题 1 3 5 3 3" xfId="30571"/>
    <cellStyle name="标题 1 3 5 4" xfId="30572"/>
    <cellStyle name="标题 1 3 6" xfId="30573"/>
    <cellStyle name="标题 1 3 7" xfId="30574"/>
    <cellStyle name="标题 1 3 8" xfId="30575"/>
    <cellStyle name="标题 1 3 9" xfId="30576"/>
    <cellStyle name="标题 1 3 9 2" xfId="30577"/>
    <cellStyle name="标题 1 4" xfId="15414"/>
    <cellStyle name="标题 1 4 2" xfId="30578"/>
    <cellStyle name="标题 1 5" xfId="30579"/>
    <cellStyle name="标题 1 5 2" xfId="30580"/>
    <cellStyle name="标题 1 6" xfId="30581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2"/>
    <cellStyle name="标题 2 2 2 4" xfId="30583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4"/>
    <cellStyle name="标题 2 3 2" xfId="6213"/>
    <cellStyle name="标题 2 3 2 2" xfId="6214"/>
    <cellStyle name="标题 2 3 2 3" xfId="6215"/>
    <cellStyle name="标题 2 3 2 3 2" xfId="30585"/>
    <cellStyle name="标题 2 3 2 3 3" xfId="30586"/>
    <cellStyle name="标题 2 3 2 4" xfId="30587"/>
    <cellStyle name="标题 2 3 2 5" xfId="30588"/>
    <cellStyle name="标题 2 3 2 5 2" xfId="30589"/>
    <cellStyle name="标题 2 3 2 6" xfId="30590"/>
    <cellStyle name="标题 2 3 3" xfId="6216"/>
    <cellStyle name="标题 2 3 3 2" xfId="6217"/>
    <cellStyle name="标题 2 3 3 3" xfId="6218"/>
    <cellStyle name="标题 2 3 3 3 2" xfId="30591"/>
    <cellStyle name="标题 2 3 3 3 3" xfId="30592"/>
    <cellStyle name="标题 2 3 3 4" xfId="30593"/>
    <cellStyle name="标题 2 3 4" xfId="6219"/>
    <cellStyle name="标题 2 3 4 2" xfId="30594"/>
    <cellStyle name="标题 2 3 4 3" xfId="30595"/>
    <cellStyle name="标题 2 3 4 3 2" xfId="30596"/>
    <cellStyle name="标题 2 3 4 3 3" xfId="30597"/>
    <cellStyle name="标题 2 3 4 4" xfId="30598"/>
    <cellStyle name="标题 2 3 4 5" xfId="30599"/>
    <cellStyle name="标题 2 3 5" xfId="6220"/>
    <cellStyle name="标题 2 3 5 2" xfId="30600"/>
    <cellStyle name="标题 2 3 5 3" xfId="30601"/>
    <cellStyle name="标题 2 3 5 3 2" xfId="30602"/>
    <cellStyle name="标题 2 3 5 3 3" xfId="30603"/>
    <cellStyle name="标题 2 3 5 4" xfId="30604"/>
    <cellStyle name="标题 2 3 6" xfId="30605"/>
    <cellStyle name="标题 2 3 7" xfId="30606"/>
    <cellStyle name="标题 2 3 8" xfId="30607"/>
    <cellStyle name="标题 2 3 9" xfId="30608"/>
    <cellStyle name="标题 2 3 9 2" xfId="30609"/>
    <cellStyle name="标题 2 4" xfId="15415"/>
    <cellStyle name="标题 2 4 2" xfId="30610"/>
    <cellStyle name="标题 2 5" xfId="30611"/>
    <cellStyle name="标题 2 5 2" xfId="30612"/>
    <cellStyle name="标题 2 6" xfId="30613"/>
    <cellStyle name="标题 3" xfId="6221" builtinId="18" customBuiltin="1"/>
    <cellStyle name="标题 3 2" xfId="6222"/>
    <cellStyle name="标题 3 2 2" xfId="6223"/>
    <cellStyle name="标题 3 2 2 2" xfId="6224"/>
    <cellStyle name="标题 3 2 2 2 2" xfId="30614"/>
    <cellStyle name="标题 3 2 2 3" xfId="6225"/>
    <cellStyle name="标题 3 2 2 3 2" xfId="30615"/>
    <cellStyle name="标题 3 2 2 4" xfId="30616"/>
    <cellStyle name="标题 3 2 3" xfId="6226"/>
    <cellStyle name="标题 3 2 3 2" xfId="6227"/>
    <cellStyle name="标题 3 2 3 3" xfId="6228"/>
    <cellStyle name="标题 3 2 3 4" xfId="30617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8"/>
    <cellStyle name="标题 3 3 2 2" xfId="30619"/>
    <cellStyle name="标题 3 3 2 3" xfId="30620"/>
    <cellStyle name="标题 3 3 3" xfId="30621"/>
    <cellStyle name="标题 3 3 4" xfId="30622"/>
    <cellStyle name="标题 3 4" xfId="15416"/>
    <cellStyle name="标题 3 4 2" xfId="30623"/>
    <cellStyle name="标题 3 5" xfId="30624"/>
    <cellStyle name="标题 3 5 2" xfId="30625"/>
    <cellStyle name="标题 3 6" xfId="30626"/>
    <cellStyle name="标题 3 6 2" xfId="30627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8"/>
    <cellStyle name="标题 4 2 2 4" xfId="30629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0"/>
    <cellStyle name="标题 4 3 2 2" xfId="30631"/>
    <cellStyle name="标题 4 3 2 3" xfId="30632"/>
    <cellStyle name="标题 4 3 3" xfId="30633"/>
    <cellStyle name="标题 4 3 4" xfId="30634"/>
    <cellStyle name="标题 4 4" xfId="15417"/>
    <cellStyle name="标题 4 4 2" xfId="30635"/>
    <cellStyle name="标题 4 5" xfId="30636"/>
    <cellStyle name="标题 4 5 2" xfId="30637"/>
    <cellStyle name="标题 4 6" xfId="30638"/>
    <cellStyle name="标题 5" xfId="6247"/>
    <cellStyle name="标题 5 2" xfId="6248"/>
    <cellStyle name="标题 5 2 2" xfId="6249"/>
    <cellStyle name="标题 5 2 3" xfId="6250"/>
    <cellStyle name="标题 5 2 4" xfId="30639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0"/>
    <cellStyle name="标题 6 2 2" xfId="30641"/>
    <cellStyle name="标题 6 3" xfId="30642"/>
    <cellStyle name="标题 7" xfId="15418"/>
    <cellStyle name="标题 7 2" xfId="30643"/>
    <cellStyle name="标题 8" xfId="30644"/>
    <cellStyle name="标题 8 2" xfId="30645"/>
    <cellStyle name="标题 9" xfId="30646"/>
    <cellStyle name="標題" xfId="6259"/>
    <cellStyle name="標題 1" xfId="6260"/>
    <cellStyle name="標題 1 2" xfId="6261"/>
    <cellStyle name="標題 1 2 10" xfId="30647"/>
    <cellStyle name="標題 1 2 11" xfId="30648"/>
    <cellStyle name="標題 1 2 2" xfId="6262"/>
    <cellStyle name="標題 1 2 2 2" xfId="30649"/>
    <cellStyle name="標題 1 2 2 2 2" xfId="30650"/>
    <cellStyle name="標題 1 2 2 3" xfId="30651"/>
    <cellStyle name="標題 1 2 2 4" xfId="30652"/>
    <cellStyle name="標題 1 2 2 5" xfId="30653"/>
    <cellStyle name="標題 1 2 2 6" xfId="30654"/>
    <cellStyle name="標題 1 2 2 7" xfId="30655"/>
    <cellStyle name="標題 1 2 3" xfId="6263"/>
    <cellStyle name="標題 1 2 3 2" xfId="30656"/>
    <cellStyle name="標題 1 2 3 2 2" xfId="30657"/>
    <cellStyle name="標題 1 2 3 3" xfId="30658"/>
    <cellStyle name="標題 1 2 3 4" xfId="30659"/>
    <cellStyle name="標題 1 2 4" xfId="30660"/>
    <cellStyle name="標題 1 2 4 2" xfId="30661"/>
    <cellStyle name="標題 1 2 4 3" xfId="30662"/>
    <cellStyle name="標題 1 2 4 4" xfId="30663"/>
    <cellStyle name="標題 1 2 5" xfId="30664"/>
    <cellStyle name="標題 1 2 5 2" xfId="30665"/>
    <cellStyle name="標題 1 2 5 2 2" xfId="30666"/>
    <cellStyle name="標題 1 2 5 3" xfId="30667"/>
    <cellStyle name="標題 1 2 5 4" xfId="30668"/>
    <cellStyle name="標題 1 2 6" xfId="30669"/>
    <cellStyle name="標題 1 2 6 2" xfId="30670"/>
    <cellStyle name="標題 1 2 6 3" xfId="30671"/>
    <cellStyle name="標題 1 2 7" xfId="30672"/>
    <cellStyle name="標題 1 2 7 2" xfId="30673"/>
    <cellStyle name="標題 1 2 8" xfId="30674"/>
    <cellStyle name="標題 1 2 9" xfId="30675"/>
    <cellStyle name="標題 1 3" xfId="6264"/>
    <cellStyle name="標題 1 3 2" xfId="6265"/>
    <cellStyle name="標題 1 3 3" xfId="6266"/>
    <cellStyle name="標題 1 4" xfId="6267"/>
    <cellStyle name="標題 1 4 2" xfId="30676"/>
    <cellStyle name="標題 1 5" xfId="6268"/>
    <cellStyle name="標題 1 5 2" xfId="30677"/>
    <cellStyle name="標題 1 6" xfId="30678"/>
    <cellStyle name="標題 1 6 2" xfId="30679"/>
    <cellStyle name="標題 1 7" xfId="30680"/>
    <cellStyle name="標題 1 7 2" xfId="30681"/>
    <cellStyle name="標題 1 8" xfId="30682"/>
    <cellStyle name="標題 1 8 2" xfId="30683"/>
    <cellStyle name="標題 1 9" xfId="30684"/>
    <cellStyle name="標題 1 9 2" xfId="30685"/>
    <cellStyle name="標題 10" xfId="30686"/>
    <cellStyle name="標題 10 2" xfId="30687"/>
    <cellStyle name="標題 11" xfId="30688"/>
    <cellStyle name="標題 11 2" xfId="30689"/>
    <cellStyle name="標題 12" xfId="30690"/>
    <cellStyle name="標題 12 2" xfId="30691"/>
    <cellStyle name="標題 2" xfId="6269"/>
    <cellStyle name="標題 2 2" xfId="6270"/>
    <cellStyle name="標題 2 2 10" xfId="30692"/>
    <cellStyle name="標題 2 2 11" xfId="30693"/>
    <cellStyle name="標題 2 2 2" xfId="6271"/>
    <cellStyle name="標題 2 2 2 2" xfId="30694"/>
    <cellStyle name="標題 2 2 2 2 2" xfId="30695"/>
    <cellStyle name="標題 2 2 2 3" xfId="30696"/>
    <cellStyle name="標題 2 2 2 4" xfId="30697"/>
    <cellStyle name="標題 2 2 2 5" xfId="30698"/>
    <cellStyle name="標題 2 2 2 6" xfId="30699"/>
    <cellStyle name="標題 2 2 2 7" xfId="30700"/>
    <cellStyle name="標題 2 2 3" xfId="6272"/>
    <cellStyle name="標題 2 2 3 2" xfId="30701"/>
    <cellStyle name="標題 2 2 3 2 2" xfId="30702"/>
    <cellStyle name="標題 2 2 3 3" xfId="30703"/>
    <cellStyle name="標題 2 2 3 4" xfId="30704"/>
    <cellStyle name="標題 2 2 4" xfId="30705"/>
    <cellStyle name="標題 2 2 4 2" xfId="30706"/>
    <cellStyle name="標題 2 2 4 3" xfId="30707"/>
    <cellStyle name="標題 2 2 4 4" xfId="30708"/>
    <cellStyle name="標題 2 2 5" xfId="30709"/>
    <cellStyle name="標題 2 2 5 2" xfId="30710"/>
    <cellStyle name="標題 2 2 5 2 2" xfId="30711"/>
    <cellStyle name="標題 2 2 5 3" xfId="30712"/>
    <cellStyle name="標題 2 2 5 4" xfId="30713"/>
    <cellStyle name="標題 2 2 6" xfId="30714"/>
    <cellStyle name="標題 2 2 6 2" xfId="30715"/>
    <cellStyle name="標題 2 2 6 3" xfId="30716"/>
    <cellStyle name="標題 2 2 7" xfId="30717"/>
    <cellStyle name="標題 2 2 7 2" xfId="30718"/>
    <cellStyle name="標題 2 2 8" xfId="30719"/>
    <cellStyle name="標題 2 2 9" xfId="30720"/>
    <cellStyle name="標題 2 3" xfId="6273"/>
    <cellStyle name="標題 2 3 2" xfId="6274"/>
    <cellStyle name="標題 2 3 3" xfId="6275"/>
    <cellStyle name="標題 2 4" xfId="6276"/>
    <cellStyle name="標題 2 4 2" xfId="30721"/>
    <cellStyle name="標題 2 5" xfId="6277"/>
    <cellStyle name="標題 2 5 2" xfId="30722"/>
    <cellStyle name="標題 2 6" xfId="30723"/>
    <cellStyle name="標題 2 6 2" xfId="30724"/>
    <cellStyle name="標題 2 7" xfId="30725"/>
    <cellStyle name="標題 2 7 2" xfId="30726"/>
    <cellStyle name="標題 2 8" xfId="30727"/>
    <cellStyle name="標題 2 8 2" xfId="30728"/>
    <cellStyle name="標題 2 9" xfId="30729"/>
    <cellStyle name="標題 2 9 2" xfId="30730"/>
    <cellStyle name="標題 3" xfId="6278"/>
    <cellStyle name="標題 3 10" xfId="30731"/>
    <cellStyle name="標題 3 2" xfId="6279"/>
    <cellStyle name="標題 3 2 10" xfId="30732"/>
    <cellStyle name="標題 3 2 11" xfId="30733"/>
    <cellStyle name="標題 3 2 12" xfId="30734"/>
    <cellStyle name="標題 3 2 2" xfId="6280"/>
    <cellStyle name="標題 3 2 2 2" xfId="30735"/>
    <cellStyle name="標題 3 2 2 2 2" xfId="30736"/>
    <cellStyle name="標題 3 2 2 3" xfId="30737"/>
    <cellStyle name="標題 3 2 2 4" xfId="30738"/>
    <cellStyle name="標題 3 2 2 5" xfId="30739"/>
    <cellStyle name="標題 3 2 2 6" xfId="30740"/>
    <cellStyle name="標題 3 2 2 7" xfId="30741"/>
    <cellStyle name="標題 3 2 2 8" xfId="30742"/>
    <cellStyle name="標題 3 2 3" xfId="6281"/>
    <cellStyle name="標題 3 2 3 2" xfId="30743"/>
    <cellStyle name="標題 3 2 3 2 2" xfId="30744"/>
    <cellStyle name="標題 3 2 3 3" xfId="30745"/>
    <cellStyle name="標題 3 2 3 4" xfId="30746"/>
    <cellStyle name="標題 3 2 3 5" xfId="30747"/>
    <cellStyle name="標題 3 2 4" xfId="30748"/>
    <cellStyle name="標題 3 2 4 2" xfId="30749"/>
    <cellStyle name="標題 3 2 4 3" xfId="30750"/>
    <cellStyle name="標題 3 2 4 4" xfId="30751"/>
    <cellStyle name="標題 3 2 5" xfId="30752"/>
    <cellStyle name="標題 3 2 5 2" xfId="30753"/>
    <cellStyle name="標題 3 2 5 2 2" xfId="30754"/>
    <cellStyle name="標題 3 2 5 3" xfId="30755"/>
    <cellStyle name="標題 3 2 5 4" xfId="30756"/>
    <cellStyle name="標題 3 2 6" xfId="30757"/>
    <cellStyle name="標題 3 2 6 2" xfId="30758"/>
    <cellStyle name="標題 3 2 6 3" xfId="30759"/>
    <cellStyle name="標題 3 2 7" xfId="30760"/>
    <cellStyle name="標題 3 2 7 2" xfId="30761"/>
    <cellStyle name="標題 3 2 8" xfId="30762"/>
    <cellStyle name="標題 3 2 9" xfId="30763"/>
    <cellStyle name="標題 3 3" xfId="6282"/>
    <cellStyle name="標題 3 3 2" xfId="6283"/>
    <cellStyle name="標題 3 3 3" xfId="6284"/>
    <cellStyle name="標題 3 4" xfId="6285"/>
    <cellStyle name="標題 3 4 2" xfId="30764"/>
    <cellStyle name="標題 3 5" xfId="6286"/>
    <cellStyle name="標題 3 5 2" xfId="30765"/>
    <cellStyle name="標題 3 6" xfId="30766"/>
    <cellStyle name="標題 3 6 2" xfId="30767"/>
    <cellStyle name="標題 3 7" xfId="30768"/>
    <cellStyle name="標題 3 7 2" xfId="30769"/>
    <cellStyle name="標題 3 8" xfId="30770"/>
    <cellStyle name="標題 3 8 2" xfId="30771"/>
    <cellStyle name="標題 3 9" xfId="30772"/>
    <cellStyle name="標題 3 9 2" xfId="30773"/>
    <cellStyle name="標題 4" xfId="6287"/>
    <cellStyle name="標題 4 2" xfId="6288"/>
    <cellStyle name="標題 4 2 10" xfId="30774"/>
    <cellStyle name="標題 4 2 11" xfId="30775"/>
    <cellStyle name="標題 4 2 2" xfId="6289"/>
    <cellStyle name="標題 4 2 2 2" xfId="30776"/>
    <cellStyle name="標題 4 2 2 2 2" xfId="30777"/>
    <cellStyle name="標題 4 2 2 3" xfId="30778"/>
    <cellStyle name="標題 4 2 2 4" xfId="30779"/>
    <cellStyle name="標題 4 2 2 5" xfId="30780"/>
    <cellStyle name="標題 4 2 2 6" xfId="30781"/>
    <cellStyle name="標題 4 2 2 7" xfId="30782"/>
    <cellStyle name="標題 4 2 3" xfId="6290"/>
    <cellStyle name="標題 4 2 3 2" xfId="30783"/>
    <cellStyle name="標題 4 2 3 2 2" xfId="30784"/>
    <cellStyle name="標題 4 2 3 3" xfId="30785"/>
    <cellStyle name="標題 4 2 3 4" xfId="30786"/>
    <cellStyle name="標題 4 2 4" xfId="30787"/>
    <cellStyle name="標題 4 2 4 2" xfId="30788"/>
    <cellStyle name="標題 4 2 4 3" xfId="30789"/>
    <cellStyle name="標題 4 2 4 4" xfId="30790"/>
    <cellStyle name="標題 4 2 5" xfId="30791"/>
    <cellStyle name="標題 4 2 5 2" xfId="30792"/>
    <cellStyle name="標題 4 2 5 2 2" xfId="30793"/>
    <cellStyle name="標題 4 2 5 3" xfId="30794"/>
    <cellStyle name="標題 4 2 5 4" xfId="30795"/>
    <cellStyle name="標題 4 2 6" xfId="30796"/>
    <cellStyle name="標題 4 2 6 2" xfId="30797"/>
    <cellStyle name="標題 4 2 6 3" xfId="30798"/>
    <cellStyle name="標題 4 2 7" xfId="30799"/>
    <cellStyle name="標題 4 2 7 2" xfId="30800"/>
    <cellStyle name="標題 4 2 8" xfId="30801"/>
    <cellStyle name="標題 4 2 9" xfId="30802"/>
    <cellStyle name="標題 4 3" xfId="6291"/>
    <cellStyle name="標題 4 3 2" xfId="6292"/>
    <cellStyle name="標題 4 3 3" xfId="6293"/>
    <cellStyle name="標題 4 4" xfId="6294"/>
    <cellStyle name="標題 4 4 2" xfId="30803"/>
    <cellStyle name="標題 4 5" xfId="6295"/>
    <cellStyle name="標題 4 5 2" xfId="30804"/>
    <cellStyle name="標題 4 6" xfId="30805"/>
    <cellStyle name="標題 4 6 2" xfId="30806"/>
    <cellStyle name="標題 4 7" xfId="30807"/>
    <cellStyle name="標題 4 7 2" xfId="30808"/>
    <cellStyle name="標題 4 8" xfId="30809"/>
    <cellStyle name="標題 4 8 2" xfId="30810"/>
    <cellStyle name="標題 4 9" xfId="30811"/>
    <cellStyle name="標題 4 9 2" xfId="30812"/>
    <cellStyle name="標題 5" xfId="6296"/>
    <cellStyle name="標題 5 10" xfId="30813"/>
    <cellStyle name="標題 5 11" xfId="30814"/>
    <cellStyle name="標題 5 2" xfId="6297"/>
    <cellStyle name="標題 5 2 2" xfId="30815"/>
    <cellStyle name="標題 5 2 2 2" xfId="30816"/>
    <cellStyle name="標題 5 2 3" xfId="30817"/>
    <cellStyle name="標題 5 2 4" xfId="30818"/>
    <cellStyle name="標題 5 2 5" xfId="30819"/>
    <cellStyle name="標題 5 2 6" xfId="30820"/>
    <cellStyle name="標題 5 2 7" xfId="30821"/>
    <cellStyle name="標題 5 3" xfId="6298"/>
    <cellStyle name="標題 5 3 2" xfId="30822"/>
    <cellStyle name="標題 5 3 2 2" xfId="30823"/>
    <cellStyle name="標題 5 3 3" xfId="30824"/>
    <cellStyle name="標題 5 3 4" xfId="30825"/>
    <cellStyle name="標題 5 4" xfId="30826"/>
    <cellStyle name="標題 5 4 2" xfId="30827"/>
    <cellStyle name="標題 5 4 3" xfId="30828"/>
    <cellStyle name="標題 5 4 4" xfId="30829"/>
    <cellStyle name="標題 5 5" xfId="30830"/>
    <cellStyle name="標題 5 5 2" xfId="30831"/>
    <cellStyle name="標題 5 5 2 2" xfId="30832"/>
    <cellStyle name="標題 5 5 3" xfId="30833"/>
    <cellStyle name="標題 5 5 4" xfId="30834"/>
    <cellStyle name="標題 5 6" xfId="30835"/>
    <cellStyle name="標題 5 6 2" xfId="30836"/>
    <cellStyle name="標題 5 6 3" xfId="30837"/>
    <cellStyle name="標題 5 7" xfId="30838"/>
    <cellStyle name="標題 5 7 2" xfId="30839"/>
    <cellStyle name="標題 5 8" xfId="30840"/>
    <cellStyle name="標題 5 9" xfId="30841"/>
    <cellStyle name="標題 6" xfId="6299"/>
    <cellStyle name="標題 6 2" xfId="6300"/>
    <cellStyle name="標題 6 3" xfId="6301"/>
    <cellStyle name="標題 7" xfId="6302"/>
    <cellStyle name="標題 7 2" xfId="30842"/>
    <cellStyle name="標題 8" xfId="6303"/>
    <cellStyle name="標題 8 2" xfId="30843"/>
    <cellStyle name="標題 9" xfId="30844"/>
    <cellStyle name="標題 9 2" xfId="30845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6"/>
    <cellStyle name="標準 5 2" xfId="30847"/>
    <cellStyle name="標準 6" xfId="30848"/>
    <cellStyle name="標準 7" xfId="30849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0"/>
    <cellStyle name="계산 10 2" xfId="30851"/>
    <cellStyle name="계산 11" xfId="30852"/>
    <cellStyle name="계산 11 2" xfId="30853"/>
    <cellStyle name="계산 12" xfId="30854"/>
    <cellStyle name="계산 12 2" xfId="30855"/>
    <cellStyle name="계산 13" xfId="30856"/>
    <cellStyle name="계산 13 2" xfId="30857"/>
    <cellStyle name="계산 14" xfId="30858"/>
    <cellStyle name="계산 2" xfId="6339"/>
    <cellStyle name="계산 2 10" xfId="30859"/>
    <cellStyle name="계산 2 10 2" xfId="30860"/>
    <cellStyle name="계산 2 11" xfId="30861"/>
    <cellStyle name="계산 2 11 2" xfId="30862"/>
    <cellStyle name="계산 2 12" xfId="30863"/>
    <cellStyle name="계산 2 12 2" xfId="30864"/>
    <cellStyle name="계산 2 13" xfId="30865"/>
    <cellStyle name="계산 2 13 2" xfId="30866"/>
    <cellStyle name="계산 2 14" xfId="30867"/>
    <cellStyle name="계산 2 2" xfId="6340"/>
    <cellStyle name="계산 2 2 10" xfId="30868"/>
    <cellStyle name="계산 2 2 10 2" xfId="30869"/>
    <cellStyle name="계산 2 2 11" xfId="30870"/>
    <cellStyle name="계산 2 2 11 2" xfId="30871"/>
    <cellStyle name="계산 2 2 12" xfId="30872"/>
    <cellStyle name="계산 2 2 12 2" xfId="30873"/>
    <cellStyle name="계산 2 2 13" xfId="30874"/>
    <cellStyle name="계산 2 2 2" xfId="6341"/>
    <cellStyle name="계산 2 2 2 10" xfId="30875"/>
    <cellStyle name="계산 2 2 2 10 2" xfId="30876"/>
    <cellStyle name="계산 2 2 2 11" xfId="30877"/>
    <cellStyle name="계산 2 2 2 2" xfId="6342"/>
    <cellStyle name="계산 2 2 2 2 10" xfId="30878"/>
    <cellStyle name="계산 2 2 2 2 2" xfId="30879"/>
    <cellStyle name="계산 2 2 2 2 2 2" xfId="30880"/>
    <cellStyle name="계산 2 2 2 2 3" xfId="30881"/>
    <cellStyle name="계산 2 2 2 2 3 2" xfId="30882"/>
    <cellStyle name="계산 2 2 2 2 4" xfId="30883"/>
    <cellStyle name="계산 2 2 2 2 4 2" xfId="30884"/>
    <cellStyle name="계산 2 2 2 2 5" xfId="30885"/>
    <cellStyle name="계산 2 2 2 2 5 2" xfId="30886"/>
    <cellStyle name="계산 2 2 2 2 6" xfId="30887"/>
    <cellStyle name="계산 2 2 2 2 6 2" xfId="30888"/>
    <cellStyle name="계산 2 2 2 2 7" xfId="30889"/>
    <cellStyle name="계산 2 2 2 2 7 2" xfId="30890"/>
    <cellStyle name="계산 2 2 2 2 8" xfId="30891"/>
    <cellStyle name="계산 2 2 2 2 8 2" xfId="30892"/>
    <cellStyle name="계산 2 2 2 2 9" xfId="30893"/>
    <cellStyle name="계산 2 2 2 2 9 2" xfId="30894"/>
    <cellStyle name="계산 2 2 2 3" xfId="6343"/>
    <cellStyle name="계산 2 2 2 3 2" xfId="30895"/>
    <cellStyle name="계산 2 2 2 4" xfId="30896"/>
    <cellStyle name="계산 2 2 2 4 2" xfId="30897"/>
    <cellStyle name="계산 2 2 2 5" xfId="30898"/>
    <cellStyle name="계산 2 2 2 5 2" xfId="30899"/>
    <cellStyle name="계산 2 2 2 6" xfId="30900"/>
    <cellStyle name="계산 2 2 2 6 2" xfId="30901"/>
    <cellStyle name="계산 2 2 2 7" xfId="30902"/>
    <cellStyle name="계산 2 2 2 7 2" xfId="30903"/>
    <cellStyle name="계산 2 2 2 8" xfId="30904"/>
    <cellStyle name="계산 2 2 2 8 2" xfId="30905"/>
    <cellStyle name="계산 2 2 2 9" xfId="30906"/>
    <cellStyle name="계산 2 2 2 9 2" xfId="30907"/>
    <cellStyle name="계산 2 2 3" xfId="6344"/>
    <cellStyle name="계산 2 2 3 10" xfId="30908"/>
    <cellStyle name="계산 2 2 3 10 2" xfId="30909"/>
    <cellStyle name="계산 2 2 3 11" xfId="30910"/>
    <cellStyle name="계산 2 2 3 2" xfId="6345"/>
    <cellStyle name="계산 2 2 3 2 10" xfId="30911"/>
    <cellStyle name="계산 2 2 3 2 2" xfId="30912"/>
    <cellStyle name="계산 2 2 3 2 2 2" xfId="30913"/>
    <cellStyle name="계산 2 2 3 2 3" xfId="30914"/>
    <cellStyle name="계산 2 2 3 2 3 2" xfId="30915"/>
    <cellStyle name="계산 2 2 3 2 4" xfId="30916"/>
    <cellStyle name="계산 2 2 3 2 4 2" xfId="30917"/>
    <cellStyle name="계산 2 2 3 2 5" xfId="30918"/>
    <cellStyle name="계산 2 2 3 2 5 2" xfId="30919"/>
    <cellStyle name="계산 2 2 3 2 6" xfId="30920"/>
    <cellStyle name="계산 2 2 3 2 6 2" xfId="30921"/>
    <cellStyle name="계산 2 2 3 2 7" xfId="30922"/>
    <cellStyle name="계산 2 2 3 2 7 2" xfId="30923"/>
    <cellStyle name="계산 2 2 3 2 8" xfId="30924"/>
    <cellStyle name="계산 2 2 3 2 8 2" xfId="30925"/>
    <cellStyle name="계산 2 2 3 2 9" xfId="30926"/>
    <cellStyle name="계산 2 2 3 2 9 2" xfId="30927"/>
    <cellStyle name="계산 2 2 3 3" xfId="6346"/>
    <cellStyle name="계산 2 2 3 3 2" xfId="30928"/>
    <cellStyle name="계산 2 2 3 4" xfId="30929"/>
    <cellStyle name="계산 2 2 3 4 2" xfId="30930"/>
    <cellStyle name="계산 2 2 3 5" xfId="30931"/>
    <cellStyle name="계산 2 2 3 5 2" xfId="30932"/>
    <cellStyle name="계산 2 2 3 6" xfId="30933"/>
    <cellStyle name="계산 2 2 3 6 2" xfId="30934"/>
    <cellStyle name="계산 2 2 3 7" xfId="30935"/>
    <cellStyle name="계산 2 2 3 7 2" xfId="30936"/>
    <cellStyle name="계산 2 2 3 8" xfId="30937"/>
    <cellStyle name="계산 2 2 3 8 2" xfId="30938"/>
    <cellStyle name="계산 2 2 3 9" xfId="30939"/>
    <cellStyle name="계산 2 2 3 9 2" xfId="30940"/>
    <cellStyle name="계산 2 2 4" xfId="6347"/>
    <cellStyle name="계산 2 2 4 10" xfId="30941"/>
    <cellStyle name="계산 2 2 4 2" xfId="30942"/>
    <cellStyle name="계산 2 2 4 2 2" xfId="30943"/>
    <cellStyle name="계산 2 2 4 3" xfId="30944"/>
    <cellStyle name="계산 2 2 4 3 2" xfId="30945"/>
    <cellStyle name="계산 2 2 4 4" xfId="30946"/>
    <cellStyle name="계산 2 2 4 4 2" xfId="30947"/>
    <cellStyle name="계산 2 2 4 5" xfId="30948"/>
    <cellStyle name="계산 2 2 4 5 2" xfId="30949"/>
    <cellStyle name="계산 2 2 4 6" xfId="30950"/>
    <cellStyle name="계산 2 2 4 6 2" xfId="30951"/>
    <cellStyle name="계산 2 2 4 7" xfId="30952"/>
    <cellStyle name="계산 2 2 4 7 2" xfId="30953"/>
    <cellStyle name="계산 2 2 4 8" xfId="30954"/>
    <cellStyle name="계산 2 2 4 8 2" xfId="30955"/>
    <cellStyle name="계산 2 2 4 9" xfId="30956"/>
    <cellStyle name="계산 2 2 4 9 2" xfId="30957"/>
    <cellStyle name="계산 2 2 5" xfId="6348"/>
    <cellStyle name="계산 2 2 5 2" xfId="30958"/>
    <cellStyle name="계산 2 2 6" xfId="30959"/>
    <cellStyle name="계산 2 2 6 2" xfId="30960"/>
    <cellStyle name="계산 2 2 7" xfId="30961"/>
    <cellStyle name="계산 2 2 7 2" xfId="30962"/>
    <cellStyle name="계산 2 2 8" xfId="30963"/>
    <cellStyle name="계산 2 2 8 2" xfId="30964"/>
    <cellStyle name="계산 2 2 9" xfId="30965"/>
    <cellStyle name="계산 2 2 9 2" xfId="30966"/>
    <cellStyle name="계산 2 3" xfId="6349"/>
    <cellStyle name="계산 2 3 10" xfId="30967"/>
    <cellStyle name="계산 2 3 10 2" xfId="30968"/>
    <cellStyle name="계산 2 3 11" xfId="30969"/>
    <cellStyle name="계산 2 3 2" xfId="6350"/>
    <cellStyle name="계산 2 3 2 10" xfId="30970"/>
    <cellStyle name="계산 2 3 2 2" xfId="30971"/>
    <cellStyle name="계산 2 3 2 2 2" xfId="30972"/>
    <cellStyle name="계산 2 3 2 3" xfId="30973"/>
    <cellStyle name="계산 2 3 2 3 2" xfId="30974"/>
    <cellStyle name="계산 2 3 2 4" xfId="30975"/>
    <cellStyle name="계산 2 3 2 4 2" xfId="30976"/>
    <cellStyle name="계산 2 3 2 5" xfId="30977"/>
    <cellStyle name="계산 2 3 2 5 2" xfId="30978"/>
    <cellStyle name="계산 2 3 2 6" xfId="30979"/>
    <cellStyle name="계산 2 3 2 6 2" xfId="30980"/>
    <cellStyle name="계산 2 3 2 7" xfId="30981"/>
    <cellStyle name="계산 2 3 2 7 2" xfId="30982"/>
    <cellStyle name="계산 2 3 2 8" xfId="30983"/>
    <cellStyle name="계산 2 3 2 8 2" xfId="30984"/>
    <cellStyle name="계산 2 3 2 9" xfId="30985"/>
    <cellStyle name="계산 2 3 2 9 2" xfId="30986"/>
    <cellStyle name="계산 2 3 3" xfId="6351"/>
    <cellStyle name="계산 2 3 3 2" xfId="30987"/>
    <cellStyle name="계산 2 3 4" xfId="30988"/>
    <cellStyle name="계산 2 3 4 2" xfId="30989"/>
    <cellStyle name="계산 2 3 5" xfId="30990"/>
    <cellStyle name="계산 2 3 5 2" xfId="30991"/>
    <cellStyle name="계산 2 3 6" xfId="30992"/>
    <cellStyle name="계산 2 3 6 2" xfId="30993"/>
    <cellStyle name="계산 2 3 7" xfId="30994"/>
    <cellStyle name="계산 2 3 7 2" xfId="30995"/>
    <cellStyle name="계산 2 3 8" xfId="30996"/>
    <cellStyle name="계산 2 3 8 2" xfId="30997"/>
    <cellStyle name="계산 2 3 9" xfId="30998"/>
    <cellStyle name="계산 2 3 9 2" xfId="30999"/>
    <cellStyle name="계산 2 4" xfId="6352"/>
    <cellStyle name="계산 2 4 10" xfId="31000"/>
    <cellStyle name="계산 2 4 10 2" xfId="31001"/>
    <cellStyle name="계산 2 4 11" xfId="31002"/>
    <cellStyle name="계산 2 4 2" xfId="6353"/>
    <cellStyle name="계산 2 4 2 10" xfId="31003"/>
    <cellStyle name="계산 2 4 2 2" xfId="31004"/>
    <cellStyle name="계산 2 4 2 2 2" xfId="31005"/>
    <cellStyle name="계산 2 4 2 3" xfId="31006"/>
    <cellStyle name="계산 2 4 2 3 2" xfId="31007"/>
    <cellStyle name="계산 2 4 2 4" xfId="31008"/>
    <cellStyle name="계산 2 4 2 4 2" xfId="31009"/>
    <cellStyle name="계산 2 4 2 5" xfId="31010"/>
    <cellStyle name="계산 2 4 2 5 2" xfId="31011"/>
    <cellStyle name="계산 2 4 2 6" xfId="31012"/>
    <cellStyle name="계산 2 4 2 6 2" xfId="31013"/>
    <cellStyle name="계산 2 4 2 7" xfId="31014"/>
    <cellStyle name="계산 2 4 2 7 2" xfId="31015"/>
    <cellStyle name="계산 2 4 2 8" xfId="31016"/>
    <cellStyle name="계산 2 4 2 8 2" xfId="31017"/>
    <cellStyle name="계산 2 4 2 9" xfId="31018"/>
    <cellStyle name="계산 2 4 2 9 2" xfId="31019"/>
    <cellStyle name="계산 2 4 3" xfId="6354"/>
    <cellStyle name="계산 2 4 3 2" xfId="31020"/>
    <cellStyle name="계산 2 4 4" xfId="31021"/>
    <cellStyle name="계산 2 4 4 2" xfId="31022"/>
    <cellStyle name="계산 2 4 5" xfId="31023"/>
    <cellStyle name="계산 2 4 5 2" xfId="31024"/>
    <cellStyle name="계산 2 4 6" xfId="31025"/>
    <cellStyle name="계산 2 4 6 2" xfId="31026"/>
    <cellStyle name="계산 2 4 7" xfId="31027"/>
    <cellStyle name="계산 2 4 7 2" xfId="31028"/>
    <cellStyle name="계산 2 4 8" xfId="31029"/>
    <cellStyle name="계산 2 4 8 2" xfId="31030"/>
    <cellStyle name="계산 2 4 9" xfId="31031"/>
    <cellStyle name="계산 2 4 9 2" xfId="31032"/>
    <cellStyle name="계산 2 5" xfId="6355"/>
    <cellStyle name="계산 2 5 10" xfId="31033"/>
    <cellStyle name="계산 2 5 2" xfId="31034"/>
    <cellStyle name="계산 2 5 2 2" xfId="31035"/>
    <cellStyle name="계산 2 5 3" xfId="31036"/>
    <cellStyle name="계산 2 5 3 2" xfId="31037"/>
    <cellStyle name="계산 2 5 4" xfId="31038"/>
    <cellStyle name="계산 2 5 4 2" xfId="31039"/>
    <cellStyle name="계산 2 5 5" xfId="31040"/>
    <cellStyle name="계산 2 5 5 2" xfId="31041"/>
    <cellStyle name="계산 2 5 6" xfId="31042"/>
    <cellStyle name="계산 2 5 6 2" xfId="31043"/>
    <cellStyle name="계산 2 5 7" xfId="31044"/>
    <cellStyle name="계산 2 5 7 2" xfId="31045"/>
    <cellStyle name="계산 2 5 8" xfId="31046"/>
    <cellStyle name="계산 2 5 8 2" xfId="31047"/>
    <cellStyle name="계산 2 5 9" xfId="31048"/>
    <cellStyle name="계산 2 5 9 2" xfId="31049"/>
    <cellStyle name="계산 2 6" xfId="6356"/>
    <cellStyle name="계산 2 6 2" xfId="31050"/>
    <cellStyle name="계산 2 7" xfId="31051"/>
    <cellStyle name="계산 2 7 2" xfId="31052"/>
    <cellStyle name="계산 2 8" xfId="31053"/>
    <cellStyle name="계산 2 8 2" xfId="31054"/>
    <cellStyle name="계산 2 9" xfId="31055"/>
    <cellStyle name="계산 2 9 2" xfId="31056"/>
    <cellStyle name="계산 3" xfId="6357"/>
    <cellStyle name="계산 3 10" xfId="31057"/>
    <cellStyle name="계산 3 10 2" xfId="31058"/>
    <cellStyle name="계산 3 11" xfId="31059"/>
    <cellStyle name="계산 3 2" xfId="6358"/>
    <cellStyle name="계산 3 2 10" xfId="31060"/>
    <cellStyle name="계산 3 2 2" xfId="31061"/>
    <cellStyle name="계산 3 2 2 2" xfId="31062"/>
    <cellStyle name="계산 3 2 3" xfId="31063"/>
    <cellStyle name="계산 3 2 3 2" xfId="31064"/>
    <cellStyle name="계산 3 2 4" xfId="31065"/>
    <cellStyle name="계산 3 2 4 2" xfId="31066"/>
    <cellStyle name="계산 3 2 5" xfId="31067"/>
    <cellStyle name="계산 3 2 5 2" xfId="31068"/>
    <cellStyle name="계산 3 2 6" xfId="31069"/>
    <cellStyle name="계산 3 2 6 2" xfId="31070"/>
    <cellStyle name="계산 3 2 7" xfId="31071"/>
    <cellStyle name="계산 3 2 7 2" xfId="31072"/>
    <cellStyle name="계산 3 2 8" xfId="31073"/>
    <cellStyle name="계산 3 2 8 2" xfId="31074"/>
    <cellStyle name="계산 3 2 9" xfId="31075"/>
    <cellStyle name="계산 3 2 9 2" xfId="31076"/>
    <cellStyle name="계산 3 3" xfId="6359"/>
    <cellStyle name="계산 3 3 2" xfId="31077"/>
    <cellStyle name="계산 3 4" xfId="31078"/>
    <cellStyle name="계산 3 4 2" xfId="31079"/>
    <cellStyle name="계산 3 5" xfId="31080"/>
    <cellStyle name="계산 3 5 2" xfId="31081"/>
    <cellStyle name="계산 3 6" xfId="31082"/>
    <cellStyle name="계산 3 6 2" xfId="31083"/>
    <cellStyle name="계산 3 7" xfId="31084"/>
    <cellStyle name="계산 3 7 2" xfId="31085"/>
    <cellStyle name="계산 3 8" xfId="31086"/>
    <cellStyle name="계산 3 8 2" xfId="31087"/>
    <cellStyle name="계산 3 9" xfId="31088"/>
    <cellStyle name="계산 3 9 2" xfId="31089"/>
    <cellStyle name="계산 4" xfId="6360"/>
    <cellStyle name="계산 4 10" xfId="31090"/>
    <cellStyle name="계산 4 10 2" xfId="31091"/>
    <cellStyle name="계산 4 11" xfId="31092"/>
    <cellStyle name="계산 4 2" xfId="6361"/>
    <cellStyle name="계산 4 2 10" xfId="31093"/>
    <cellStyle name="계산 4 2 2" xfId="31094"/>
    <cellStyle name="계산 4 2 2 2" xfId="31095"/>
    <cellStyle name="계산 4 2 3" xfId="31096"/>
    <cellStyle name="계산 4 2 3 2" xfId="31097"/>
    <cellStyle name="계산 4 2 4" xfId="31098"/>
    <cellStyle name="계산 4 2 4 2" xfId="31099"/>
    <cellStyle name="계산 4 2 5" xfId="31100"/>
    <cellStyle name="계산 4 2 5 2" xfId="31101"/>
    <cellStyle name="계산 4 2 6" xfId="31102"/>
    <cellStyle name="계산 4 2 6 2" xfId="31103"/>
    <cellStyle name="계산 4 2 7" xfId="31104"/>
    <cellStyle name="계산 4 2 7 2" xfId="31105"/>
    <cellStyle name="계산 4 2 8" xfId="31106"/>
    <cellStyle name="계산 4 2 8 2" xfId="31107"/>
    <cellStyle name="계산 4 2 9" xfId="31108"/>
    <cellStyle name="계산 4 2 9 2" xfId="31109"/>
    <cellStyle name="계산 4 3" xfId="6362"/>
    <cellStyle name="계산 4 3 2" xfId="31110"/>
    <cellStyle name="계산 4 4" xfId="31111"/>
    <cellStyle name="계산 4 4 2" xfId="31112"/>
    <cellStyle name="계산 4 5" xfId="31113"/>
    <cellStyle name="계산 4 5 2" xfId="31114"/>
    <cellStyle name="계산 4 6" xfId="31115"/>
    <cellStyle name="계산 4 6 2" xfId="31116"/>
    <cellStyle name="계산 4 7" xfId="31117"/>
    <cellStyle name="계산 4 7 2" xfId="31118"/>
    <cellStyle name="계산 4 8" xfId="31119"/>
    <cellStyle name="계산 4 8 2" xfId="31120"/>
    <cellStyle name="계산 4 9" xfId="31121"/>
    <cellStyle name="계산 4 9 2" xfId="31122"/>
    <cellStyle name="계산 5" xfId="6363"/>
    <cellStyle name="계산 5 10" xfId="31123"/>
    <cellStyle name="계산 5 2" xfId="6364"/>
    <cellStyle name="계산 5 2 2" xfId="31124"/>
    <cellStyle name="계산 5 3" xfId="6365"/>
    <cellStyle name="계산 5 3 2" xfId="31125"/>
    <cellStyle name="계산 5 4" xfId="31126"/>
    <cellStyle name="계산 5 4 2" xfId="31127"/>
    <cellStyle name="계산 5 5" xfId="31128"/>
    <cellStyle name="계산 5 5 2" xfId="31129"/>
    <cellStyle name="계산 5 6" xfId="31130"/>
    <cellStyle name="계산 5 6 2" xfId="31131"/>
    <cellStyle name="계산 5 7" xfId="31132"/>
    <cellStyle name="계산 5 7 2" xfId="31133"/>
    <cellStyle name="계산 5 8" xfId="31134"/>
    <cellStyle name="계산 5 8 2" xfId="31135"/>
    <cellStyle name="계산 5 9" xfId="31136"/>
    <cellStyle name="계산 5 9 2" xfId="31137"/>
    <cellStyle name="계산 6" xfId="6366"/>
    <cellStyle name="계산 6 2" xfId="31138"/>
    <cellStyle name="계산 7" xfId="6367"/>
    <cellStyle name="계산 7 2" xfId="31139"/>
    <cellStyle name="계산 8" xfId="31140"/>
    <cellStyle name="계산 8 2" xfId="31141"/>
    <cellStyle name="계산 9" xfId="31142"/>
    <cellStyle name="계산 9 2" xfId="31143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4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5"/>
    <cellStyle name="差 3 2 2" xfId="31146"/>
    <cellStyle name="差 3 3" xfId="31147"/>
    <cellStyle name="差 4" xfId="15419"/>
    <cellStyle name="差_1004 MAL II線" xfId="6381"/>
    <cellStyle name="差_1004 MAL II線 2" xfId="6382"/>
    <cellStyle name="差_1004 MAL II線 3" xfId="6383"/>
    <cellStyle name="差_123东南亚分部各类数据统计201206（1）" xfId="31148"/>
    <cellStyle name="差_123东南亚分部各类数据统计201206（1） 2" xfId="31149"/>
    <cellStyle name="差_123东南亚分部各类数据统计201206（1） 2 2" xfId="31150"/>
    <cellStyle name="差_123东南亚分部各类数据统计201206（1）_130411_contact list of coslink coscon sea form" xfId="31151"/>
    <cellStyle name="差_123东南亚分部各类数据统计201206（1）_130411_contact list of coslink coscon sea form 2" xfId="31152"/>
    <cellStyle name="差_123东南亚分部各类数据统计201206（1）_130411_contact list of coslink coscon sea form 2 2" xfId="31153"/>
    <cellStyle name="差_123东南亚分部各类数据统计201206（1）_1类数据统计201303" xfId="31154"/>
    <cellStyle name="差_123东南亚分部各类数据统计201206（1）_1类数据统计201303 2" xfId="31155"/>
    <cellStyle name="差_123东南亚分部各类数据统计201206（1）_1类数据统计201303 2 2" xfId="31156"/>
    <cellStyle name="差_123东南亚分部各类数据统计201206（1）_cosconsea-costar staff infors" xfId="31157"/>
    <cellStyle name="差_123东南亚分部各类数据统计201206（1）_cosconsea-costar staff infors 2" xfId="31158"/>
    <cellStyle name="差_123东南亚分部各类数据统计201206（1）_cosconsea-costar staff infors 2 2" xfId="31159"/>
    <cellStyle name="差_123东南亚分部各类数据统计201206（1）_东南亚分部各类数据统计-201212(泰国更新) (3)" xfId="31160"/>
    <cellStyle name="差_123东南亚分部各类数据统计201206（1）_东南亚分部各类数据统计-201212(泰国更新) (3) 2" xfId="31161"/>
    <cellStyle name="差_123东南亚分部各类数据统计201206（1）_东南亚分部各类数据统计-201212(泰国更新) (3) 2 2" xfId="31162"/>
    <cellStyle name="差_123东南亚分部各类数据统计201206（1）_东南亚分部各类数据统计201303 (2)" xfId="31163"/>
    <cellStyle name="差_123东南亚分部各类数据统计201206（1）_东南亚分部各类数据统计201303 (2) 2" xfId="31164"/>
    <cellStyle name="差_123东南亚分部各类数据统计201206（1）_东南亚分部各类数据统计201303 (2) 2 2" xfId="31165"/>
    <cellStyle name="差_123东南亚分部各类数据统计201206（1）_东南亚分部各类数据统计201303 (4)" xfId="31166"/>
    <cellStyle name="差_123东南亚分部各类数据统计201206（1）_东南亚分部各类数据统计201303 (4) 2" xfId="31167"/>
    <cellStyle name="差_123东南亚分部各类数据统计201206（1）_东南亚分部各类数据统计201303 (4) 2 2" xfId="31168"/>
    <cellStyle name="差_123东南亚分部各类数据统计201206（1）_东南亚分部各类数据统计201303 xls201304" xfId="31169"/>
    <cellStyle name="差_123东南亚分部各类数据统计201206（1）_东南亚分部各类数据统计201303 xls201304 2" xfId="31170"/>
    <cellStyle name="差_123东南亚分部各类数据统计201206（1）_东南亚分部各类数据统计201303 xls201304 2 2" xfId="31171"/>
    <cellStyle name="差_123东南亚分部各类数据统计201206（1）_东南亚公司（含远星公司）人员信息201212" xfId="31172"/>
    <cellStyle name="差_123东南亚分部各类数据统计201206（1）_东南亚公司（含远星公司）人员信息201212 2" xfId="31173"/>
    <cellStyle name="差_123东南亚分部各类数据统计201206（1）_东南亚公司（含远星公司）人员信息201212 2 2" xfId="31174"/>
    <cellStyle name="差_123东南亚分部各类数据统计201206（1）_菲律宾2" xfId="31175"/>
    <cellStyle name="差_123东南亚分部各类数据统计201206（1）_菲律宾2 2" xfId="31176"/>
    <cellStyle name="差_123东南亚分部各类数据统计201206（1）_菲律宾2 2 2" xfId="31177"/>
    <cellStyle name="差_123东南亚分部各类数据统计201206（1）_副本东南亚分部各类数据统计201303" xfId="31178"/>
    <cellStyle name="差_123东南亚分部各类数据统计201206（1）_副本东南亚分部各类数据统计201303 2" xfId="31179"/>
    <cellStyle name="差_123东南亚分部各类数据统计201206（1）_副本东南亚分部各类数据统计201303 2 2" xfId="31180"/>
    <cellStyle name="差_123东南亚分部各类数据统计201206（1）_南亚分部各类数据统计201303" xfId="31181"/>
    <cellStyle name="差_123东南亚分部各类数据统计201206（1）_南亚分部各类数据统计201303 2" xfId="31182"/>
    <cellStyle name="差_123东南亚分部各类数据统计201206（1）_南亚分部各类数据统计201303 2 2" xfId="31183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0"/>
    <cellStyle name="差_BMX 1022" xfId="15421"/>
    <cellStyle name="差_BMX- CMA CGM" xfId="15422"/>
    <cellStyle name="差_Book2" xfId="15423"/>
    <cellStyle name="差_CAT joint venture" xfId="15424"/>
    <cellStyle name="差_CIX" xfId="15425"/>
    <cellStyle name="差_CIX2" xfId="15426"/>
    <cellStyle name="差_CIX2 &amp; CKI &amp; AGI" xfId="15427"/>
    <cellStyle name="差_CKA &amp; CAT 0429" xfId="15428"/>
    <cellStyle name="差_COSCON THAILAND COSNAM STAFF 2012 JULY" xfId="31184"/>
    <cellStyle name="差_COSCON THAILAND COSNAM STAFF 2012 JULY 2" xfId="31185"/>
    <cellStyle name="差_COSCON THAILAND COSNAM STAFF 2012 JULY 2 2" xfId="31186"/>
    <cellStyle name="差_COSCON THAILAND COSNAM STAFF 2012 JULY_130411_contact list of coslink coscon sea form" xfId="31187"/>
    <cellStyle name="差_COSCON THAILAND COSNAM STAFF 2012 JULY_130411_contact list of coslink coscon sea form 2" xfId="31188"/>
    <cellStyle name="差_COSCON THAILAND COSNAM STAFF 2012 JULY_130411_contact list of coslink coscon sea form 2 2" xfId="31189"/>
    <cellStyle name="差_COSCON THAILAND COSNAM STAFF 2012 JULY_1类数据统计201303" xfId="31190"/>
    <cellStyle name="差_COSCON THAILAND COSNAM STAFF 2012 JULY_1类数据统计201303 2" xfId="31191"/>
    <cellStyle name="差_COSCON THAILAND COSNAM STAFF 2012 JULY_1类数据统计201303 2 2" xfId="31192"/>
    <cellStyle name="差_COSCON THAILAND COSNAM STAFF 2012 JULY_cosconsea-costar staff infors" xfId="31193"/>
    <cellStyle name="差_COSCON THAILAND COSNAM STAFF 2012 JULY_cosconsea-costar staff infors 2" xfId="31194"/>
    <cellStyle name="差_COSCON THAILAND COSNAM STAFF 2012 JULY_cosconsea-costar staff infors 2 2" xfId="31195"/>
    <cellStyle name="差_COSCON THAILAND COSNAM STAFF 2012 JULY_东南亚分部各类数据统计-201212(泰国更新) (3)" xfId="31196"/>
    <cellStyle name="差_COSCON THAILAND COSNAM STAFF 2012 JULY_东南亚分部各类数据统计-201212(泰国更新) (3) 2" xfId="31197"/>
    <cellStyle name="差_COSCON THAILAND COSNAM STAFF 2012 JULY_东南亚分部各类数据统计-201212(泰国更新) (3) 2 2" xfId="31198"/>
    <cellStyle name="差_COSCON THAILAND COSNAM STAFF 2012 JULY_东南亚分部各类数据统计201303 (2)" xfId="31199"/>
    <cellStyle name="差_COSCON THAILAND COSNAM STAFF 2012 JULY_东南亚分部各类数据统计201303 (2) 2" xfId="31200"/>
    <cellStyle name="差_COSCON THAILAND COSNAM STAFF 2012 JULY_东南亚分部各类数据统计201303 (2) 2 2" xfId="31201"/>
    <cellStyle name="差_COSCON THAILAND COSNAM STAFF 2012 JULY_东南亚分部各类数据统计201303 (4)" xfId="31202"/>
    <cellStyle name="差_COSCON THAILAND COSNAM STAFF 2012 JULY_东南亚分部各类数据统计201303 (4) 2" xfId="31203"/>
    <cellStyle name="差_COSCON THAILAND COSNAM STAFF 2012 JULY_东南亚分部各类数据统计201303 (4) 2 2" xfId="31204"/>
    <cellStyle name="差_COSCON THAILAND COSNAM STAFF 2012 JULY_东南亚分部各类数据统计201303 xls201304" xfId="31205"/>
    <cellStyle name="差_COSCON THAILAND COSNAM STAFF 2012 JULY_东南亚分部各类数据统计201303 xls201304 2" xfId="31206"/>
    <cellStyle name="差_COSCON THAILAND COSNAM STAFF 2012 JULY_东南亚分部各类数据统计201303 xls201304 2 2" xfId="31207"/>
    <cellStyle name="差_COSCON THAILAND COSNAM STAFF 2012 JULY_东南亚公司（含远星公司）人员信息201212" xfId="31208"/>
    <cellStyle name="差_COSCON THAILAND COSNAM STAFF 2012 JULY_东南亚公司（含远星公司）人员信息201212 2" xfId="31209"/>
    <cellStyle name="差_COSCON THAILAND COSNAM STAFF 2012 JULY_东南亚公司（含远星公司）人员信息201212 2 2" xfId="31210"/>
    <cellStyle name="差_COSCON THAILAND COSNAM STAFF 2012 JULY_菲律宾2" xfId="31211"/>
    <cellStyle name="差_COSCON THAILAND COSNAM STAFF 2012 JULY_菲律宾2 2" xfId="31212"/>
    <cellStyle name="差_COSCON THAILAND COSNAM STAFF 2012 JULY_菲律宾2 2 2" xfId="31213"/>
    <cellStyle name="差_COSCON THAILAND COSNAM STAFF 2012 JULY_副本东南亚分部各类数据统计201303" xfId="31214"/>
    <cellStyle name="差_COSCON THAILAND COSNAM STAFF 2012 JULY_副本东南亚分部各类数据统计201303 2" xfId="31215"/>
    <cellStyle name="差_COSCON THAILAND COSNAM STAFF 2012 JULY_副本东南亚分部各类数据统计201303 2 2" xfId="31216"/>
    <cellStyle name="差_COSCON THAILAND COSNAM STAFF 2012 JULY_南亚分部各类数据统计201303" xfId="31217"/>
    <cellStyle name="差_COSCON THAILAND COSNAM STAFF 2012 JULY_南亚分部各类数据统计201303 2" xfId="31218"/>
    <cellStyle name="差_COSCON THAILAND COSNAM STAFF 2012 JULY_南亚分部各类数据统计201303 2 2" xfId="31219"/>
    <cellStyle name="差_COSLINK_contact list - 130125" xfId="31220"/>
    <cellStyle name="差_COSLINK_contact list - 130125 2" xfId="31221"/>
    <cellStyle name="差_COSLINK_contact list - 130125 2 2" xfId="31222"/>
    <cellStyle name="差_CVX" xfId="15429"/>
    <cellStyle name="差_FMX" xfId="15430"/>
    <cellStyle name="差_IA2" xfId="15431"/>
    <cellStyle name="差_IFX" xfId="15432"/>
    <cellStyle name="差_IHS 0302" xfId="15433"/>
    <cellStyle name="差_IHS-KMTC" xfId="15434"/>
    <cellStyle name="差_ISH 0427" xfId="15435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6"/>
    <cellStyle name="差_KHP 2-SINOKOR" xfId="15437"/>
    <cellStyle name="差_KHP2 0416" xfId="15438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39"/>
    <cellStyle name="差_NSC 1119" xfId="15440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1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2"/>
    <cellStyle name="差_VTS 0820" xfId="15443"/>
    <cellStyle name="差_WIN" xfId="15444"/>
    <cellStyle name="差_WIN-SEACON" xfId="15445"/>
    <cellStyle name="差_WK28" xfId="31223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4"/>
    <cellStyle name="差_中远印度各类数据统计201212 2" xfId="31225"/>
    <cellStyle name="差_中远印度各类数据统计201212 2 2" xfId="31226"/>
    <cellStyle name="差_中远印度各类数据统计201212_1类数据统计201303" xfId="31227"/>
    <cellStyle name="差_中远印度各类数据统计201212_1类数据统计201303 2" xfId="31228"/>
    <cellStyle name="差_中远印度各类数据统计201212_1类数据统计201303 2 2" xfId="31229"/>
    <cellStyle name="差_中远印度各类数据统计201212_cosconsea-costar staff infors" xfId="31230"/>
    <cellStyle name="差_中远印度各类数据统计201212_cosconsea-costar staff infors 2" xfId="31231"/>
    <cellStyle name="差_中远印度各类数据统计201212_cosconsea-costar staff infors 2 2" xfId="31232"/>
    <cellStyle name="差_中远印度各类数据统计201212_东南亚分部各类数据统计201303 (2)" xfId="31233"/>
    <cellStyle name="差_中远印度各类数据统计201212_东南亚分部各类数据统计201303 (2) 2" xfId="31234"/>
    <cellStyle name="差_中远印度各类数据统计201212_东南亚分部各类数据统计201303 (2) 2 2" xfId="31235"/>
    <cellStyle name="差_中远印度各类数据统计201212_东南亚分部各类数据统计201303 (4)" xfId="31236"/>
    <cellStyle name="差_中远印度各类数据统计201212_东南亚分部各类数据统计201303 (4) 2" xfId="31237"/>
    <cellStyle name="差_中远印度各类数据统计201212_东南亚分部各类数据统计201303 (4) 2 2" xfId="31238"/>
    <cellStyle name="差_中远印度各类数据统计201212_东南亚分部各类数据统计201303 xls201304" xfId="31239"/>
    <cellStyle name="差_中远印度各类数据统计201212_东南亚分部各类数据统计201303 xls201304 2" xfId="31240"/>
    <cellStyle name="差_中远印度各类数据统计201212_东南亚分部各类数据统计201303 xls201304 2 2" xfId="31241"/>
    <cellStyle name="差_中远印度各类数据统计201212_副本东南亚分部各类数据统计201303" xfId="31242"/>
    <cellStyle name="差_中远印度各类数据统计201212_副本东南亚分部各类数据统计201303 2" xfId="31243"/>
    <cellStyle name="差_中远印度各类数据统计201212_副本东南亚分部各类数据统计201303 2 2" xfId="31244"/>
    <cellStyle name="差_中远印度各类数据统计201212_南亚分部各类数据统计201303" xfId="31245"/>
    <cellStyle name="差_中远印度各类数据统计201212_南亚分部各类数据统计201303 2" xfId="31246"/>
    <cellStyle name="差_中远印度各类数据统计201212_南亚分部各类数据统计201303 2 2" xfId="31247"/>
    <cellStyle name="常?_pldt" xfId="6441"/>
    <cellStyle name="常规" xfId="0" builtinId="0"/>
    <cellStyle name="常规 10" xfId="12955"/>
    <cellStyle name="常规 10 10" xfId="6442"/>
    <cellStyle name="常规 10 10 2" xfId="31248"/>
    <cellStyle name="常规 10 10 2 2" xfId="31249"/>
    <cellStyle name="常规 10 10 2 2 2" xfId="31250"/>
    <cellStyle name="常规 10 10 2 2 2 2" xfId="31251"/>
    <cellStyle name="常规 10 10 2 2 2 2 2" xfId="31252"/>
    <cellStyle name="常规 10 10 2 2 2 2 2 2" xfId="31253"/>
    <cellStyle name="常规 10 10 3" xfId="31254"/>
    <cellStyle name="常规 10 10 3 2" xfId="31255"/>
    <cellStyle name="常规 10 10 3 2 2" xfId="31256"/>
    <cellStyle name="常规 10 10 4" xfId="31257"/>
    <cellStyle name="常规 10 11" xfId="6443"/>
    <cellStyle name="常规 10 11 2" xfId="14876"/>
    <cellStyle name="常规 10 11 3" xfId="31258"/>
    <cellStyle name="常规 10 11 4" xfId="31259"/>
    <cellStyle name="常规 10 11 4 2" xfId="31260"/>
    <cellStyle name="常规 10 11 5" xfId="31261"/>
    <cellStyle name="常规 10 11 6" xfId="31262"/>
    <cellStyle name="常规 10 12" xfId="6444"/>
    <cellStyle name="常规 10 13" xfId="6445"/>
    <cellStyle name="常规 10 14" xfId="31263"/>
    <cellStyle name="常规 10 14 2" xfId="31264"/>
    <cellStyle name="常规 10 15" xfId="31265"/>
    <cellStyle name="常规 10 16" xfId="31266"/>
    <cellStyle name="常规 10 2" xfId="6446"/>
    <cellStyle name="常规 10 2 10" xfId="31267"/>
    <cellStyle name="常规 10 2 11" xfId="31268"/>
    <cellStyle name="常规 10 2 12" xfId="56867"/>
    <cellStyle name="常规 10 2 13" xfId="56875"/>
    <cellStyle name="常规 10 2 14" xfId="56878"/>
    <cellStyle name="常规 10 2 2" xfId="6447"/>
    <cellStyle name="常规 10 2 2 2" xfId="6448"/>
    <cellStyle name="常规 10 2 2 2 2" xfId="31269"/>
    <cellStyle name="常规 10 2 2 2 2 2" xfId="31270"/>
    <cellStyle name="常规 10 2 2 2 2 2 2" xfId="31271"/>
    <cellStyle name="常规 10 2 2 2 3" xfId="31272"/>
    <cellStyle name="常规 10 2 2 2 3 2" xfId="31273"/>
    <cellStyle name="常规 10 2 2 2 3 2 2" xfId="31274"/>
    <cellStyle name="常规 10 2 2 2 4" xfId="31275"/>
    <cellStyle name="常规 10 2 2 3" xfId="6449"/>
    <cellStyle name="常规 10 2 2 3 2" xfId="31276"/>
    <cellStyle name="常规 10 2 2 3 2 2" xfId="31277"/>
    <cellStyle name="常规 10 2 2 3 2 2 2" xfId="31278"/>
    <cellStyle name="常规 10 2 2 3 3" xfId="31279"/>
    <cellStyle name="常规 10 2 2 3 3 2" xfId="31280"/>
    <cellStyle name="常规 10 2 2 3 4" xfId="31281"/>
    <cellStyle name="常规 10 2 2 4" xfId="15370"/>
    <cellStyle name="常规 10 2 2 4 2" xfId="31282"/>
    <cellStyle name="常规 10 2 2 4 2 2" xfId="31283"/>
    <cellStyle name="常规 10 2 2 5" xfId="31284"/>
    <cellStyle name="常规 10 2 2 6" xfId="31285"/>
    <cellStyle name="常规 10 2 2 7" xfId="31286"/>
    <cellStyle name="常规 10 2 2 8" xfId="31287"/>
    <cellStyle name="常规 10 2 2 9" xfId="56882"/>
    <cellStyle name="常规 10 2 3" xfId="6450"/>
    <cellStyle name="常规 10 2 3 2" xfId="15369"/>
    <cellStyle name="常规 10 2 3 2 2" xfId="31288"/>
    <cellStyle name="常规 10 2 3 2 2 2" xfId="31289"/>
    <cellStyle name="常规 10 2 3 2 2 2 2" xfId="31290"/>
    <cellStyle name="常规 10 2 3 2 3" xfId="31291"/>
    <cellStyle name="常规 10 2 3 2 3 2" xfId="31292"/>
    <cellStyle name="常规 10 2 3 3" xfId="31293"/>
    <cellStyle name="常规 10 2 3 3 2" xfId="31294"/>
    <cellStyle name="常规 10 2 3 3 2 2" xfId="31295"/>
    <cellStyle name="常规 10 2 3 4" xfId="31296"/>
    <cellStyle name="常规 10 2 3 4 2" xfId="31297"/>
    <cellStyle name="常规 10 2 3 4 2 2" xfId="31298"/>
    <cellStyle name="常规 10 2 3 4 2 3" xfId="31299"/>
    <cellStyle name="常规 10 2 3 4 3" xfId="31300"/>
    <cellStyle name="常规 10 2 3 4 4" xfId="31301"/>
    <cellStyle name="常规 10 2 3 5" xfId="31302"/>
    <cellStyle name="常规 10 2 3 6" xfId="31303"/>
    <cellStyle name="常规 10 2 4" xfId="6451"/>
    <cellStyle name="常规 10 2 4 2" xfId="31304"/>
    <cellStyle name="常规 10 2 4 2 2" xfId="31305"/>
    <cellStyle name="常规 10 2 4 2 2 2" xfId="31306"/>
    <cellStyle name="常规 10 2 4 3" xfId="31307"/>
    <cellStyle name="常规 10 2 4 3 2" xfId="31308"/>
    <cellStyle name="常规 10 2 4 4" xfId="31309"/>
    <cellStyle name="常规 10 2 4 5" xfId="56880"/>
    <cellStyle name="常规 10 2 5" xfId="6452"/>
    <cellStyle name="常规 10 2 5 2" xfId="31310"/>
    <cellStyle name="常规 10 2 5 2 2" xfId="31311"/>
    <cellStyle name="常规 10 2 6" xfId="13034"/>
    <cellStyle name="常规 10 2 6 2" xfId="31312"/>
    <cellStyle name="常规 10 2 7" xfId="15559"/>
    <cellStyle name="常规 10 2 7 2" xfId="31313"/>
    <cellStyle name="常规 10 2 8" xfId="31314"/>
    <cellStyle name="常规 10 2 9" xfId="31315"/>
    <cellStyle name="常规 10 3" xfId="6453"/>
    <cellStyle name="常规 10 3 10" xfId="31316"/>
    <cellStyle name="常规 10 3 11" xfId="31317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8"/>
    <cellStyle name="常规 10 3 2 3 2 2" xfId="31319"/>
    <cellStyle name="常规 10 3 2 3 3" xfId="31320"/>
    <cellStyle name="常规 10 3 2 4" xfId="6457"/>
    <cellStyle name="常规 10 3 2 5" xfId="6458"/>
    <cellStyle name="常规 10 3 3" xfId="6459"/>
    <cellStyle name="常规 10 3 3 2" xfId="31321"/>
    <cellStyle name="常规 10 3 3 2 2" xfId="31322"/>
    <cellStyle name="常规 10 3 3 2 2 2" xfId="31323"/>
    <cellStyle name="常规 10 3 3 3" xfId="31324"/>
    <cellStyle name="常规 10 3 3 3 2" xfId="31325"/>
    <cellStyle name="常规 10 3 3 3 2 2" xfId="31326"/>
    <cellStyle name="常规 10 3 3 3 3" xfId="31327"/>
    <cellStyle name="常规 10 3 3 4" xfId="31328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29"/>
    <cellStyle name="常规 10 3 6" xfId="6462"/>
    <cellStyle name="常规 10 3 7" xfId="31330"/>
    <cellStyle name="常规 10 3 8" xfId="31331"/>
    <cellStyle name="常规 10 3 8 2" xfId="31332"/>
    <cellStyle name="常规 10 3 9" xfId="31333"/>
    <cellStyle name="常规 10 4" xfId="6463"/>
    <cellStyle name="常规 10 4 10" xfId="31334"/>
    <cellStyle name="常规 10 4 11" xfId="31335"/>
    <cellStyle name="常规 10 4 2" xfId="6464"/>
    <cellStyle name="常规 10 4 2 2" xfId="31336"/>
    <cellStyle name="常规 10 4 2 2 2" xfId="31337"/>
    <cellStyle name="常规 10 4 2 2 2 2" xfId="31338"/>
    <cellStyle name="常规 10 4 2 2 2 2 2 2 2 2 4 2 2 3 3 3" xfId="15446"/>
    <cellStyle name="常规 10 4 2 2 2 3" xfId="31339"/>
    <cellStyle name="常规 10 4 2 2 3" xfId="31340"/>
    <cellStyle name="常规 10 4 2 2 4" xfId="31341"/>
    <cellStyle name="常规 10 4 2 3" xfId="31342"/>
    <cellStyle name="常规 10 4 2 3 2" xfId="31343"/>
    <cellStyle name="常规 10 4 2 3 2 2" xfId="31344"/>
    <cellStyle name="常规 10 4 2 4" xfId="31345"/>
    <cellStyle name="常规 10 4 2 5" xfId="31346"/>
    <cellStyle name="常规 10 4 2 6" xfId="31347"/>
    <cellStyle name="常规 10 4 3" xfId="6465"/>
    <cellStyle name="常规 10 4 3 2" xfId="31348"/>
    <cellStyle name="常规 10 4 3 2 2" xfId="31349"/>
    <cellStyle name="常规 10 4 3 2 2 2" xfId="31350"/>
    <cellStyle name="常规 10 4 3 3" xfId="31351"/>
    <cellStyle name="常规 10 4 3 3 2" xfId="31352"/>
    <cellStyle name="常规 10 4 3 3 2 2" xfId="31353"/>
    <cellStyle name="常规 10 4 3 3 2 3" xfId="31354"/>
    <cellStyle name="常规 10 4 3 4" xfId="31355"/>
    <cellStyle name="常规 10 4 4" xfId="6466"/>
    <cellStyle name="常规 10 4 4 2" xfId="31356"/>
    <cellStyle name="常规 10 4 4 2 2" xfId="31357"/>
    <cellStyle name="常规 10 4 4 2 2 2" xfId="31358"/>
    <cellStyle name="常规 10 4 4 3" xfId="31359"/>
    <cellStyle name="常规 10 4 4 3 2" xfId="31360"/>
    <cellStyle name="常规 10 4 5" xfId="6467"/>
    <cellStyle name="常规 10 4 5 2" xfId="31361"/>
    <cellStyle name="常规 10 4 5 2 2" xfId="31362"/>
    <cellStyle name="常规 10 4 5 2 3" xfId="31363"/>
    <cellStyle name="常规 10 4 6" xfId="31364"/>
    <cellStyle name="常规 10 4 7" xfId="31365"/>
    <cellStyle name="常规 10 4 8" xfId="31366"/>
    <cellStyle name="常规 10 4 9" xfId="31367"/>
    <cellStyle name="常规 10 5" xfId="6468"/>
    <cellStyle name="常规 10 5 2" xfId="6469"/>
    <cellStyle name="常规 10 5 2 2" xfId="6470"/>
    <cellStyle name="常规 10 5 2 2 2" xfId="31368"/>
    <cellStyle name="常规 10 5 2 3" xfId="6471"/>
    <cellStyle name="常规 10 5 3" xfId="6472"/>
    <cellStyle name="常规 10 5 3 2" xfId="6473"/>
    <cellStyle name="常规 10 5 3 3" xfId="6474"/>
    <cellStyle name="常规 10 5 3 3 2" xfId="31369"/>
    <cellStyle name="常规 10 5 4" xfId="6475"/>
    <cellStyle name="常规 10 5 4 2" xfId="6476"/>
    <cellStyle name="常规 10 5 4 3" xfId="6477"/>
    <cellStyle name="常规 10 5 5" xfId="6478"/>
    <cellStyle name="常规 10 5 5 2" xfId="31370"/>
    <cellStyle name="常规 10 5 6" xfId="6479"/>
    <cellStyle name="常规 10 5 7" xfId="6480"/>
    <cellStyle name="常规 10 5 8" xfId="31371"/>
    <cellStyle name="常规 10 6" xfId="6481"/>
    <cellStyle name="常规 10 6 2" xfId="6482"/>
    <cellStyle name="常规 10 6 2 2" xfId="31372"/>
    <cellStyle name="常规 10 6 2 2 2" xfId="31373"/>
    <cellStyle name="常规 10 6 3" xfId="6483"/>
    <cellStyle name="常规 10 6 3 2" xfId="31374"/>
    <cellStyle name="常规 10 6 4" xfId="6484"/>
    <cellStyle name="常规 10 6 5" xfId="6485"/>
    <cellStyle name="常规 10 7" xfId="6486"/>
    <cellStyle name="常规 10 7 2" xfId="6487"/>
    <cellStyle name="常规 10 7 2 2" xfId="31375"/>
    <cellStyle name="常规 10 7 2 3" xfId="31376"/>
    <cellStyle name="常规 10 7 3" xfId="6488"/>
    <cellStyle name="常规 10 7 3 2" xfId="31377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8"/>
    <cellStyle name="常规 10 9 4" xfId="6507"/>
    <cellStyle name="常规 10 9 5" xfId="6508"/>
    <cellStyle name="常规 10 9 6" xfId="31379"/>
    <cellStyle name="常规 10 9 7" xfId="31380"/>
    <cellStyle name="常规 100" xfId="14902"/>
    <cellStyle name="常规 101" xfId="15373"/>
    <cellStyle name="常规 102" xfId="56871"/>
    <cellStyle name="常规 103" xfId="56883"/>
    <cellStyle name="常规 108 2 2 2" xfId="14903"/>
    <cellStyle name="常规 11" xfId="6509"/>
    <cellStyle name="常规 11 10" xfId="31381"/>
    <cellStyle name="常规 11 11" xfId="31382"/>
    <cellStyle name="常规 11 12" xfId="31383"/>
    <cellStyle name="常规 11 12 2" xfId="31384"/>
    <cellStyle name="常规 11 13" xfId="31385"/>
    <cellStyle name="常规 11 14" xfId="31386"/>
    <cellStyle name="常规 11 15" xfId="31387"/>
    <cellStyle name="常规 11 16" xfId="31388"/>
    <cellStyle name="常规 11 2" xfId="6510"/>
    <cellStyle name="常规 11 2 10" xfId="31389"/>
    <cellStyle name="常规 11 2 10 2" xfId="31390"/>
    <cellStyle name="常规 11 2 11" xfId="31391"/>
    <cellStyle name="常规 11 2 12" xfId="31392"/>
    <cellStyle name="常规 11 2 13" xfId="31393"/>
    <cellStyle name="常规 11 2 14" xfId="31394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5"/>
    <cellStyle name="常规 11 2 3 4" xfId="31396"/>
    <cellStyle name="常规 11 2 4" xfId="14919"/>
    <cellStyle name="常规 11 2 4 2" xfId="31397"/>
    <cellStyle name="常规 11 2 4 3" xfId="31398"/>
    <cellStyle name="常规 11 2 5" xfId="31399"/>
    <cellStyle name="常规 11 2 5 2" xfId="31400"/>
    <cellStyle name="常规 11 2 6" xfId="31401"/>
    <cellStyle name="常规 11 2 7" xfId="31402"/>
    <cellStyle name="常规 11 2 8" xfId="31403"/>
    <cellStyle name="常规 11 2 9" xfId="31404"/>
    <cellStyle name="常规 11 3" xfId="6513"/>
    <cellStyle name="常规 11 3 10" xfId="31405"/>
    <cellStyle name="常规 11 3 11" xfId="31406"/>
    <cellStyle name="常规 11 3 2" xfId="6514"/>
    <cellStyle name="常规 11 3 2 2" xfId="31407"/>
    <cellStyle name="常规 11 3 2 3" xfId="31408"/>
    <cellStyle name="常规 11 3 2 3 2" xfId="31409"/>
    <cellStyle name="常规 11 3 2 4" xfId="31410"/>
    <cellStyle name="常规 11 3 2 5" xfId="31411"/>
    <cellStyle name="常规 11 3 3" xfId="6515"/>
    <cellStyle name="常规 11 3 3 2" xfId="31412"/>
    <cellStyle name="常规 11 3 3 3" xfId="31413"/>
    <cellStyle name="常规 11 3 4" xfId="31414"/>
    <cellStyle name="常规 11 3 4 2" xfId="31415"/>
    <cellStyle name="常规 11 3 5" xfId="31416"/>
    <cellStyle name="常规 11 3 6" xfId="31417"/>
    <cellStyle name="常规 11 3 7" xfId="31418"/>
    <cellStyle name="常规 11 3 7 2" xfId="31419"/>
    <cellStyle name="常规 11 3 8" xfId="31420"/>
    <cellStyle name="常规 11 3 9" xfId="31421"/>
    <cellStyle name="常规 11 4" xfId="6516"/>
    <cellStyle name="常规 11 4 10" xfId="31422"/>
    <cellStyle name="常规 11 4 2" xfId="6517"/>
    <cellStyle name="常规 11 4 2 2" xfId="31423"/>
    <cellStyle name="常规 11 4 3" xfId="6518"/>
    <cellStyle name="常规 11 4 3 2" xfId="31424"/>
    <cellStyle name="常规 11 4 4" xfId="31425"/>
    <cellStyle name="常规 11 4 5" xfId="31426"/>
    <cellStyle name="常规 11 4 6" xfId="31427"/>
    <cellStyle name="常规 11 4 7" xfId="31428"/>
    <cellStyle name="常规 11 4 8" xfId="31429"/>
    <cellStyle name="常规 11 4 9" xfId="31430"/>
    <cellStyle name="常规 11 5" xfId="6519"/>
    <cellStyle name="常规 11 5 2" xfId="6520"/>
    <cellStyle name="常规 11 5 3" xfId="6521"/>
    <cellStyle name="常规 11 6" xfId="6522"/>
    <cellStyle name="常规 11 6 2" xfId="31431"/>
    <cellStyle name="常规 11 6 3" xfId="31432"/>
    <cellStyle name="常规 11 7" xfId="6523"/>
    <cellStyle name="常规 11 7 2" xfId="31433"/>
    <cellStyle name="常规 11 8" xfId="6524"/>
    <cellStyle name="常规 11 8 2" xfId="31434"/>
    <cellStyle name="常规 11 9" xfId="31435"/>
    <cellStyle name="常规 11 9 2" xfId="31436"/>
    <cellStyle name="常规 12" xfId="13029"/>
    <cellStyle name="常规 12 10" xfId="31437"/>
    <cellStyle name="常规 12 11" xfId="31438"/>
    <cellStyle name="常规 12 12" xfId="31439"/>
    <cellStyle name="常规 12 13" xfId="31440"/>
    <cellStyle name="常规 12 2" xfId="6525"/>
    <cellStyle name="常规 12 2 10" xfId="31441"/>
    <cellStyle name="常规 12 2 2" xfId="6526"/>
    <cellStyle name="常规 12 2 2 2" xfId="31442"/>
    <cellStyle name="常规 12 2 2 3" xfId="31443"/>
    <cellStyle name="常规 12 2 2 4" xfId="31444"/>
    <cellStyle name="常规 12 2 2 5" xfId="31445"/>
    <cellStyle name="常规 12 2 3" xfId="6527"/>
    <cellStyle name="常规 12 2 3 2" xfId="31446"/>
    <cellStyle name="常规 12 2 4" xfId="6528"/>
    <cellStyle name="常规 12 2 4 2" xfId="31447"/>
    <cellStyle name="常规 12 2 4 2 2" xfId="31448"/>
    <cellStyle name="常规 12 2 4 3" xfId="31449"/>
    <cellStyle name="常规 12 2 5" xfId="6529"/>
    <cellStyle name="常规 12 2 6" xfId="31450"/>
    <cellStyle name="常规 12 2 6 2" xfId="31451"/>
    <cellStyle name="常规 12 2 7" xfId="31452"/>
    <cellStyle name="常规 12 2 8" xfId="31453"/>
    <cellStyle name="常规 12 2 9" xfId="31454"/>
    <cellStyle name="常规 12 3" xfId="6530"/>
    <cellStyle name="常规 12 3 2" xfId="6531"/>
    <cellStyle name="常规 12 3 2 2" xfId="14920"/>
    <cellStyle name="常规 12 3 2 3" xfId="31455"/>
    <cellStyle name="常规 12 3 3" xfId="6532"/>
    <cellStyle name="常规 12 3 3 2" xfId="31456"/>
    <cellStyle name="常规 12 3 4" xfId="31457"/>
    <cellStyle name="常规 12 3 5" xfId="31458"/>
    <cellStyle name="常规 12 3 5 2" xfId="31459"/>
    <cellStyle name="常规 12 3 6" xfId="31460"/>
    <cellStyle name="常规 12 3 7" xfId="31461"/>
    <cellStyle name="常规 12 3 8" xfId="31462"/>
    <cellStyle name="常规 12 3 9" xfId="31463"/>
    <cellStyle name="常规 12 4" xfId="6533"/>
    <cellStyle name="常规 12 4 2" xfId="6534"/>
    <cellStyle name="常规 12 4 2 2" xfId="14921"/>
    <cellStyle name="常规 12 4 3" xfId="6535"/>
    <cellStyle name="常规 12 4 4" xfId="31464"/>
    <cellStyle name="常规 12 4 5" xfId="31465"/>
    <cellStyle name="常规 12 4 6" xfId="31466"/>
    <cellStyle name="常规 12 5" xfId="6536"/>
    <cellStyle name="常规 12 5 2" xfId="6537"/>
    <cellStyle name="常规 12 5 2 2" xfId="14922"/>
    <cellStyle name="常规 12 5 3" xfId="6538"/>
    <cellStyle name="常规 12 6" xfId="6539"/>
    <cellStyle name="常规 12 6 2" xfId="14923"/>
    <cellStyle name="常规 12 7" xfId="6540"/>
    <cellStyle name="常规 12 7 2" xfId="14924"/>
    <cellStyle name="常规 12 7 2 2" xfId="31467"/>
    <cellStyle name="常规 12 7 3" xfId="31468"/>
    <cellStyle name="常规 12 8" xfId="6541"/>
    <cellStyle name="常规 12 9" xfId="14925"/>
    <cellStyle name="常规 12 9 2" xfId="31469"/>
    <cellStyle name="常规 13" xfId="14926"/>
    <cellStyle name="常规 13 10" xfId="31470"/>
    <cellStyle name="常规 13 10 2" xfId="31471"/>
    <cellStyle name="常规 13 11" xfId="31472"/>
    <cellStyle name="常规 13 12" xfId="31473"/>
    <cellStyle name="常规 13 13" xfId="31474"/>
    <cellStyle name="常规 13 2" xfId="6542"/>
    <cellStyle name="常规 13 2 2" xfId="14927"/>
    <cellStyle name="常规 13 2 2 2" xfId="14928"/>
    <cellStyle name="常规 13 2 2 2 2" xfId="14929"/>
    <cellStyle name="常规 13 2 2 3" xfId="14930"/>
    <cellStyle name="常规 13 2 2 4" xfId="31475"/>
    <cellStyle name="常规 13 2 2 5" xfId="31476"/>
    <cellStyle name="常规 13 2 3" xfId="14931"/>
    <cellStyle name="常规 13 2 3 2" xfId="14932"/>
    <cellStyle name="常规 13 2 4" xfId="14933"/>
    <cellStyle name="常规 13 2 4 2" xfId="31477"/>
    <cellStyle name="常规 13 2 4 2 2" xfId="31478"/>
    <cellStyle name="常规 13 2 4 3" xfId="31479"/>
    <cellStyle name="常规 13 2 4 4" xfId="31480"/>
    <cellStyle name="常规 13 2 5" xfId="31481"/>
    <cellStyle name="常规 13 2 6" xfId="31482"/>
    <cellStyle name="常规 13 2 6 2" xfId="31483"/>
    <cellStyle name="常规 13 2 7" xfId="31484"/>
    <cellStyle name="常规 13 2 8" xfId="31485"/>
    <cellStyle name="常规 13 2 9" xfId="31486"/>
    <cellStyle name="常规 13 3" xfId="6543"/>
    <cellStyle name="常规 13 3 2" xfId="14934"/>
    <cellStyle name="常规 13 3 2 2" xfId="14935"/>
    <cellStyle name="常规 13 3 2 3" xfId="31487"/>
    <cellStyle name="常规 13 3 3" xfId="14936"/>
    <cellStyle name="常规 13 3 3 2" xfId="31488"/>
    <cellStyle name="常规 13 3 3 3" xfId="31489"/>
    <cellStyle name="常规 13 3 4" xfId="31490"/>
    <cellStyle name="常规 13 3 5" xfId="31491"/>
    <cellStyle name="常规 13 3 5 2" xfId="31492"/>
    <cellStyle name="常规 13 3 6" xfId="31493"/>
    <cellStyle name="常规 13 3 7" xfId="31494"/>
    <cellStyle name="常规 13 3 8" xfId="31495"/>
    <cellStyle name="常规 13 4" xfId="6544"/>
    <cellStyle name="常规 13 4 2" xfId="14937"/>
    <cellStyle name="常规 13 4 2 2" xfId="31496"/>
    <cellStyle name="常规 13 4 3" xfId="31497"/>
    <cellStyle name="常规 13 4 4" xfId="31498"/>
    <cellStyle name="常规 13 4 5" xfId="31499"/>
    <cellStyle name="常规 13 5" xfId="6545"/>
    <cellStyle name="常规 13 5 2" xfId="31500"/>
    <cellStyle name="常规 13 5 3" xfId="31501"/>
    <cellStyle name="常规 13 6" xfId="14938"/>
    <cellStyle name="常规 13 6 2" xfId="31502"/>
    <cellStyle name="常规 13 7" xfId="31503"/>
    <cellStyle name="常规 13 7 2" xfId="31504"/>
    <cellStyle name="常规 13 8" xfId="31505"/>
    <cellStyle name="常规 13 8 2" xfId="31506"/>
    <cellStyle name="常规 13 8 2 2" xfId="31507"/>
    <cellStyle name="常规 13 8 3" xfId="31508"/>
    <cellStyle name="常规 13 9" xfId="31509"/>
    <cellStyle name="常规 131" xfId="15447"/>
    <cellStyle name="常规 132" xfId="15448"/>
    <cellStyle name="常规 133" xfId="15372"/>
    <cellStyle name="常规 134" xfId="15449"/>
    <cellStyle name="常规 14" xfId="14939"/>
    <cellStyle name="常规 14 10" xfId="31510"/>
    <cellStyle name="常规 14 11" xfId="31511"/>
    <cellStyle name="常规 14 12" xfId="31512"/>
    <cellStyle name="常规 14 2" xfId="6546"/>
    <cellStyle name="常规 14 2 2" xfId="6547"/>
    <cellStyle name="常规 14 2 2 2" xfId="14940"/>
    <cellStyle name="常规 14 2 3" xfId="6548"/>
    <cellStyle name="常规 14 2 4" xfId="31513"/>
    <cellStyle name="常规 14 2 5" xfId="31514"/>
    <cellStyle name="常规 14 2 6" xfId="31515"/>
    <cellStyle name="常规 14 3" xfId="6549"/>
    <cellStyle name="常规 14 3 2" xfId="6550"/>
    <cellStyle name="常规 14 3 3" xfId="6551"/>
    <cellStyle name="常规 14 3 4" xfId="31516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7"/>
    <cellStyle name="常规 14 7" xfId="6559"/>
    <cellStyle name="常规 14 8" xfId="6560"/>
    <cellStyle name="常规 14 8 2" xfId="31518"/>
    <cellStyle name="常规 14 9" xfId="31519"/>
    <cellStyle name="常规 15" xfId="14941"/>
    <cellStyle name="常规 15 10" xfId="6561"/>
    <cellStyle name="常规 15 10 2" xfId="31520"/>
    <cellStyle name="常规 15 10 2 2" xfId="31521"/>
    <cellStyle name="常规 15 11" xfId="31522"/>
    <cellStyle name="常规 15 11 2" xfId="31523"/>
    <cellStyle name="常规 15 12" xfId="31524"/>
    <cellStyle name="常规 15 2" xfId="6562"/>
    <cellStyle name="常规 15 2 10" xfId="31525"/>
    <cellStyle name="常规 15 2 10 2" xfId="31526"/>
    <cellStyle name="常规 15 2 10 2 2" xfId="31527"/>
    <cellStyle name="常规 15 2 11" xfId="31528"/>
    <cellStyle name="常规 15 2 11 2" xfId="31529"/>
    <cellStyle name="常规 15 2 12" xfId="31530"/>
    <cellStyle name="常规 15 2 2" xfId="6563"/>
    <cellStyle name="常规 15 2 2 10" xfId="31531"/>
    <cellStyle name="常规 15 2 2 10 2" xfId="31532"/>
    <cellStyle name="常规 15 2 2 11" xfId="31533"/>
    <cellStyle name="常规 15 2 2 2" xfId="6564"/>
    <cellStyle name="常规 15 2 2 2 10" xfId="31534"/>
    <cellStyle name="常规 15 2 2 2 10 2" xfId="31535"/>
    <cellStyle name="常规 15 2 2 2 11" xfId="31536"/>
    <cellStyle name="常规 15 2 2 2 2" xfId="31537"/>
    <cellStyle name="常规 15 2 2 2 2 10" xfId="31538"/>
    <cellStyle name="常规 15 2 2 2 2 2" xfId="31539"/>
    <cellStyle name="常规 15 2 2 2 2 2 2" xfId="31540"/>
    <cellStyle name="常规 15 2 2 2 2 2 2 2" xfId="31541"/>
    <cellStyle name="常规 15 2 2 2 2 2 2 2 2" xfId="31542"/>
    <cellStyle name="常规 15 2 2 2 2 2 2 2 2 2" xfId="31543"/>
    <cellStyle name="常规 15 2 2 2 2 2 2 2 2 2 2" xfId="31544"/>
    <cellStyle name="常规 15 2 2 2 2 2 2 2 2 2 2 2" xfId="31545"/>
    <cellStyle name="常规 15 2 2 2 2 2 2 2 2 2 2 2 2" xfId="31546"/>
    <cellStyle name="常规 15 2 2 2 2 2 2 2 2 2 3" xfId="31547"/>
    <cellStyle name="常规 15 2 2 2 2 2 2 2 2 2 3 2" xfId="31548"/>
    <cellStyle name="常规 15 2 2 2 2 2 2 2 2 3" xfId="31549"/>
    <cellStyle name="常规 15 2 2 2 2 2 2 2 2 3 2" xfId="31550"/>
    <cellStyle name="常规 15 2 2 2 2 2 2 2 2 3 2 2" xfId="31551"/>
    <cellStyle name="常规 15 2 2 2 2 2 2 2 2 3 2 2 2" xfId="31552"/>
    <cellStyle name="常规 15 2 2 2 2 2 2 2 2 3 3" xfId="31553"/>
    <cellStyle name="常规 15 2 2 2 2 2 2 2 2 3 3 2" xfId="31554"/>
    <cellStyle name="常规 15 2 2 2 2 2 2 2 2 4" xfId="31555"/>
    <cellStyle name="常规 15 2 2 2 2 2 2 2 2 4 2" xfId="31556"/>
    <cellStyle name="常规 15 2 2 2 2 2 2 2 2 4 2 2" xfId="31557"/>
    <cellStyle name="常规 15 2 2 2 2 2 2 2 2 5" xfId="31558"/>
    <cellStyle name="常规 15 2 2 2 2 2 2 2 2 5 2" xfId="31559"/>
    <cellStyle name="常规 15 2 2 2 2 2 2 2 3" xfId="31560"/>
    <cellStyle name="常规 15 2 2 2 2 2 2 2 3 2" xfId="31561"/>
    <cellStyle name="常规 15 2 2 2 2 2 2 2 3 2 2" xfId="31562"/>
    <cellStyle name="常规 15 2 2 2 2 2 2 2 3 2 2 2" xfId="31563"/>
    <cellStyle name="常规 15 2 2 2 2 2 2 2 3 2 2 2 2" xfId="31564"/>
    <cellStyle name="常规 15 2 2 2 2 2 2 2 3 2 3" xfId="31565"/>
    <cellStyle name="常规 15 2 2 2 2 2 2 2 3 2 3 2" xfId="31566"/>
    <cellStyle name="常规 15 2 2 2 2 2 2 2 3 3" xfId="31567"/>
    <cellStyle name="常规 15 2 2 2 2 2 2 2 3 3 2" xfId="31568"/>
    <cellStyle name="常规 15 2 2 2 2 2 2 2 3 3 2 2" xfId="31569"/>
    <cellStyle name="常规 15 2 2 2 2 2 2 2 3 4" xfId="31570"/>
    <cellStyle name="常规 15 2 2 2 2 2 2 2 3 4 2" xfId="31571"/>
    <cellStyle name="常规 15 2 2 2 2 2 2 2 4" xfId="31572"/>
    <cellStyle name="常规 15 2 2 2 2 2 2 2 4 2" xfId="31573"/>
    <cellStyle name="常规 15 2 2 2 2 2 2 2 4 2 2" xfId="31574"/>
    <cellStyle name="常规 15 2 2 2 2 2 2 2 4 2 2 2" xfId="31575"/>
    <cellStyle name="常规 15 2 2 2 2 2 2 2 4 3" xfId="31576"/>
    <cellStyle name="常规 15 2 2 2 2 2 2 2 4 3 2" xfId="31577"/>
    <cellStyle name="常规 15 2 2 2 2 2 2 2 5" xfId="31578"/>
    <cellStyle name="常规 15 2 2 2 2 2 2 2 5 2" xfId="31579"/>
    <cellStyle name="常规 15 2 2 2 2 2 2 2 5 2 2" xfId="31580"/>
    <cellStyle name="常规 15 2 2 2 2 2 2 2 6" xfId="31581"/>
    <cellStyle name="常规 15 2 2 2 2 2 2 2 6 2" xfId="31582"/>
    <cellStyle name="常规 15 2 2 2 2 2 2 3" xfId="31583"/>
    <cellStyle name="常规 15 2 2 2 2 2 2 3 2" xfId="31584"/>
    <cellStyle name="常规 15 2 2 2 2 2 2 3 2 2" xfId="31585"/>
    <cellStyle name="常规 15 2 2 2 2 2 2 3 2 2 2" xfId="31586"/>
    <cellStyle name="常规 15 2 2 2 2 2 2 3 2 2 2 2" xfId="31587"/>
    <cellStyle name="常规 15 2 2 2 2 2 2 3 2 3" xfId="31588"/>
    <cellStyle name="常规 15 2 2 2 2 2 2 3 2 3 2" xfId="31589"/>
    <cellStyle name="常规 15 2 2 2 2 2 2 3 3" xfId="31590"/>
    <cellStyle name="常规 15 2 2 2 2 2 2 3 3 2" xfId="31591"/>
    <cellStyle name="常规 15 2 2 2 2 2 2 3 3 2 2" xfId="31592"/>
    <cellStyle name="常规 15 2 2 2 2 2 2 3 4" xfId="31593"/>
    <cellStyle name="常规 15 2 2 2 2 2 2 3 4 2" xfId="31594"/>
    <cellStyle name="常规 15 2 2 2 2 2 2 4" xfId="31595"/>
    <cellStyle name="常规 15 2 2 2 2 2 2 4 2" xfId="31596"/>
    <cellStyle name="常规 15 2 2 2 2 2 2 4 2 2" xfId="31597"/>
    <cellStyle name="常规 15 2 2 2 2 2 2 4 2 2 2" xfId="31598"/>
    <cellStyle name="常规 15 2 2 2 2 2 2 4 2 2 2 2" xfId="31599"/>
    <cellStyle name="常规 15 2 2 2 2 2 2 4 2 3" xfId="31600"/>
    <cellStyle name="常规 15 2 2 2 2 2 2 4 2 3 2" xfId="31601"/>
    <cellStyle name="常规 15 2 2 2 2 2 2 4 3" xfId="31602"/>
    <cellStyle name="常规 15 2 2 2 2 2 2 4 3 2" xfId="31603"/>
    <cellStyle name="常规 15 2 2 2 2 2 2 4 3 2 2" xfId="31604"/>
    <cellStyle name="常规 15 2 2 2 2 2 2 4 4" xfId="31605"/>
    <cellStyle name="常规 15 2 2 2 2 2 2 4 4 2" xfId="31606"/>
    <cellStyle name="常规 15 2 2 2 2 2 2 5" xfId="31607"/>
    <cellStyle name="常规 15 2 2 2 2 2 2 5 2" xfId="31608"/>
    <cellStyle name="常规 15 2 2 2 2 2 2 5 2 2" xfId="31609"/>
    <cellStyle name="常规 15 2 2 2 2 2 2 5 2 2 2" xfId="31610"/>
    <cellStyle name="常规 15 2 2 2 2 2 2 5 3" xfId="31611"/>
    <cellStyle name="常规 15 2 2 2 2 2 2 5 3 2" xfId="31612"/>
    <cellStyle name="常规 15 2 2 2 2 2 2 6" xfId="31613"/>
    <cellStyle name="常规 15 2 2 2 2 2 2 6 2" xfId="31614"/>
    <cellStyle name="常规 15 2 2 2 2 2 2 6 2 2" xfId="31615"/>
    <cellStyle name="常规 15 2 2 2 2 2 2 7" xfId="31616"/>
    <cellStyle name="常规 15 2 2 2 2 2 2 7 2" xfId="31617"/>
    <cellStyle name="常规 15 2 2 2 2 2 3" xfId="31618"/>
    <cellStyle name="常规 15 2 2 2 2 2 3 2" xfId="31619"/>
    <cellStyle name="常规 15 2 2 2 2 2 3 2 2" xfId="31620"/>
    <cellStyle name="常规 15 2 2 2 2 2 3 2 2 2" xfId="31621"/>
    <cellStyle name="常规 15 2 2 2 2 2 3 2 2 2 2" xfId="31622"/>
    <cellStyle name="常规 15 2 2 2 2 2 3 2 2 2 2 2" xfId="31623"/>
    <cellStyle name="常规 15 2 2 2 2 2 3 2 2 3" xfId="31624"/>
    <cellStyle name="常规 15 2 2 2 2 2 3 2 2 3 2" xfId="31625"/>
    <cellStyle name="常规 15 2 2 2 2 2 3 2 3" xfId="31626"/>
    <cellStyle name="常规 15 2 2 2 2 2 3 2 3 2" xfId="31627"/>
    <cellStyle name="常规 15 2 2 2 2 2 3 2 3 2 2" xfId="31628"/>
    <cellStyle name="常规 15 2 2 2 2 2 3 2 4" xfId="31629"/>
    <cellStyle name="常规 15 2 2 2 2 2 3 2 4 2" xfId="31630"/>
    <cellStyle name="常规 15 2 2 2 2 2 3 3" xfId="31631"/>
    <cellStyle name="常规 15 2 2 2 2 2 3 3 2" xfId="31632"/>
    <cellStyle name="常规 15 2 2 2 2 2 3 3 2 2" xfId="31633"/>
    <cellStyle name="常规 15 2 2 2 2 2 3 3 2 2 2" xfId="31634"/>
    <cellStyle name="常规 15 2 2 2 2 2 3 3 2 2 2 2" xfId="31635"/>
    <cellStyle name="常规 15 2 2 2 2 2 3 3 2 3" xfId="31636"/>
    <cellStyle name="常规 15 2 2 2 2 2 3 3 2 3 2" xfId="31637"/>
    <cellStyle name="常规 15 2 2 2 2 2 3 3 3" xfId="31638"/>
    <cellStyle name="常规 15 2 2 2 2 2 3 3 3 2" xfId="31639"/>
    <cellStyle name="常规 15 2 2 2 2 2 3 3 3 2 2" xfId="31640"/>
    <cellStyle name="常规 15 2 2 2 2 2 3 3 4" xfId="31641"/>
    <cellStyle name="常规 15 2 2 2 2 2 3 3 4 2" xfId="31642"/>
    <cellStyle name="常规 15 2 2 2 2 2 3 4" xfId="31643"/>
    <cellStyle name="常规 15 2 2 2 2 2 3 4 2" xfId="31644"/>
    <cellStyle name="常规 15 2 2 2 2 2 3 4 2 2" xfId="31645"/>
    <cellStyle name="常规 15 2 2 2 2 2 3 4 2 2 2" xfId="31646"/>
    <cellStyle name="常规 15 2 2 2 2 2 3 4 3" xfId="31647"/>
    <cellStyle name="常规 15 2 2 2 2 2 3 4 3 2" xfId="31648"/>
    <cellStyle name="常规 15 2 2 2 2 2 3 5" xfId="31649"/>
    <cellStyle name="常规 15 2 2 2 2 2 3 5 2" xfId="31650"/>
    <cellStyle name="常规 15 2 2 2 2 2 3 5 2 2" xfId="31651"/>
    <cellStyle name="常规 15 2 2 2 2 2 3 6" xfId="31652"/>
    <cellStyle name="常规 15 2 2 2 2 2 3 6 2" xfId="31653"/>
    <cellStyle name="常规 15 2 2 2 2 2 4" xfId="31654"/>
    <cellStyle name="常规 15 2 2 2 2 2 4 2" xfId="31655"/>
    <cellStyle name="常规 15 2 2 2 2 2 4 2 2" xfId="31656"/>
    <cellStyle name="常规 15 2 2 2 2 2 4 2 2 2" xfId="31657"/>
    <cellStyle name="常规 15 2 2 2 2 2 4 2 2 2 2" xfId="31658"/>
    <cellStyle name="常规 15 2 2 2 2 2 4 2 3" xfId="31659"/>
    <cellStyle name="常规 15 2 2 2 2 2 4 2 3 2" xfId="31660"/>
    <cellStyle name="常规 15 2 2 2 2 2 4 3" xfId="31661"/>
    <cellStyle name="常规 15 2 2 2 2 2 4 3 2" xfId="31662"/>
    <cellStyle name="常规 15 2 2 2 2 2 4 3 2 2" xfId="31663"/>
    <cellStyle name="常规 15 2 2 2 2 2 4 4" xfId="31664"/>
    <cellStyle name="常规 15 2 2 2 2 2 4 4 2" xfId="31665"/>
    <cellStyle name="常规 15 2 2 2 2 2 5" xfId="31666"/>
    <cellStyle name="常规 15 2 2 2 2 2 5 2" xfId="31667"/>
    <cellStyle name="常规 15 2 2 2 2 2 5 2 2" xfId="31668"/>
    <cellStyle name="常规 15 2 2 2 2 2 5 2 2 2" xfId="31669"/>
    <cellStyle name="常规 15 2 2 2 2 2 5 2 2 2 2" xfId="31670"/>
    <cellStyle name="常规 15 2 2 2 2 2 5 2 3" xfId="31671"/>
    <cellStyle name="常规 15 2 2 2 2 2 5 2 3 2" xfId="31672"/>
    <cellStyle name="常规 15 2 2 2 2 2 5 3" xfId="31673"/>
    <cellStyle name="常规 15 2 2 2 2 2 5 3 2" xfId="31674"/>
    <cellStyle name="常规 15 2 2 2 2 2 5 3 2 2" xfId="31675"/>
    <cellStyle name="常规 15 2 2 2 2 2 5 4" xfId="31676"/>
    <cellStyle name="常规 15 2 2 2 2 2 5 4 2" xfId="31677"/>
    <cellStyle name="常规 15 2 2 2 2 2 6" xfId="31678"/>
    <cellStyle name="常规 15 2 2 2 2 2 6 2" xfId="31679"/>
    <cellStyle name="常规 15 2 2 2 2 2 6 2 2" xfId="31680"/>
    <cellStyle name="常规 15 2 2 2 2 2 6 2 2 2" xfId="31681"/>
    <cellStyle name="常规 15 2 2 2 2 2 6 3" xfId="31682"/>
    <cellStyle name="常规 15 2 2 2 2 2 6 3 2" xfId="31683"/>
    <cellStyle name="常规 15 2 2 2 2 2 7" xfId="31684"/>
    <cellStyle name="常规 15 2 2 2 2 2 7 2" xfId="31685"/>
    <cellStyle name="常规 15 2 2 2 2 2 7 2 2" xfId="31686"/>
    <cellStyle name="常规 15 2 2 2 2 2 8" xfId="31687"/>
    <cellStyle name="常规 15 2 2 2 2 2 8 2" xfId="31688"/>
    <cellStyle name="常规 15 2 2 2 2 3" xfId="31689"/>
    <cellStyle name="常规 15 2 2 2 2 3 2" xfId="31690"/>
    <cellStyle name="常规 15 2 2 2 2 3 2 2" xfId="31691"/>
    <cellStyle name="常规 15 2 2 2 2 3 2 2 2" xfId="31692"/>
    <cellStyle name="常规 15 2 2 2 2 3 2 2 2 2" xfId="31693"/>
    <cellStyle name="常规 15 2 2 2 2 3 2 2 2 2 2" xfId="31694"/>
    <cellStyle name="常规 15 2 2 2 2 3 2 2 2 2 2 2" xfId="31695"/>
    <cellStyle name="常规 15 2 2 2 2 3 2 2 2 3" xfId="31696"/>
    <cellStyle name="常规 15 2 2 2 2 3 2 2 2 3 2" xfId="31697"/>
    <cellStyle name="常规 15 2 2 2 2 3 2 2 3" xfId="31698"/>
    <cellStyle name="常规 15 2 2 2 2 3 2 2 3 2" xfId="31699"/>
    <cellStyle name="常规 15 2 2 2 2 3 2 2 3 2 2" xfId="31700"/>
    <cellStyle name="常规 15 2 2 2 2 3 2 2 4" xfId="31701"/>
    <cellStyle name="常规 15 2 2 2 2 3 2 2 4 2" xfId="31702"/>
    <cellStyle name="常规 15 2 2 2 2 3 2 3" xfId="31703"/>
    <cellStyle name="常规 15 2 2 2 2 3 2 3 2" xfId="31704"/>
    <cellStyle name="常规 15 2 2 2 2 3 2 3 2 2" xfId="31705"/>
    <cellStyle name="常规 15 2 2 2 2 3 2 3 2 2 2" xfId="31706"/>
    <cellStyle name="常规 15 2 2 2 2 3 2 3 2 2 2 2" xfId="31707"/>
    <cellStyle name="常规 15 2 2 2 2 3 2 3 2 3" xfId="31708"/>
    <cellStyle name="常规 15 2 2 2 2 3 2 3 2 3 2" xfId="31709"/>
    <cellStyle name="常规 15 2 2 2 2 3 2 3 3" xfId="31710"/>
    <cellStyle name="常规 15 2 2 2 2 3 2 3 3 2" xfId="31711"/>
    <cellStyle name="常规 15 2 2 2 2 3 2 3 3 2 2" xfId="31712"/>
    <cellStyle name="常规 15 2 2 2 2 3 2 3 4" xfId="31713"/>
    <cellStyle name="常规 15 2 2 2 2 3 2 3 4 2" xfId="31714"/>
    <cellStyle name="常规 15 2 2 2 2 3 2 4" xfId="31715"/>
    <cellStyle name="常规 15 2 2 2 2 3 2 4 2" xfId="31716"/>
    <cellStyle name="常规 15 2 2 2 2 3 2 4 2 2" xfId="31717"/>
    <cellStyle name="常规 15 2 2 2 2 3 2 4 2 2 2" xfId="31718"/>
    <cellStyle name="常规 15 2 2 2 2 3 2 4 3" xfId="31719"/>
    <cellStyle name="常规 15 2 2 2 2 3 2 4 3 2" xfId="31720"/>
    <cellStyle name="常规 15 2 2 2 2 3 2 5" xfId="31721"/>
    <cellStyle name="常规 15 2 2 2 2 3 2 5 2" xfId="31722"/>
    <cellStyle name="常规 15 2 2 2 2 3 2 5 2 2" xfId="31723"/>
    <cellStyle name="常规 15 2 2 2 2 3 2 6" xfId="31724"/>
    <cellStyle name="常规 15 2 2 2 2 3 2 6 2" xfId="31725"/>
    <cellStyle name="常规 15 2 2 2 2 3 3" xfId="31726"/>
    <cellStyle name="常规 15 2 2 2 2 3 3 2" xfId="31727"/>
    <cellStyle name="常规 15 2 2 2 2 3 3 2 2" xfId="31728"/>
    <cellStyle name="常规 15 2 2 2 2 3 3 2 2 2" xfId="31729"/>
    <cellStyle name="常规 15 2 2 2 2 3 3 2 2 2 2" xfId="31730"/>
    <cellStyle name="常规 15 2 2 2 2 3 3 2 3" xfId="31731"/>
    <cellStyle name="常规 15 2 2 2 2 3 3 2 3 2" xfId="31732"/>
    <cellStyle name="常规 15 2 2 2 2 3 3 3" xfId="31733"/>
    <cellStyle name="常规 15 2 2 2 2 3 3 3 2" xfId="31734"/>
    <cellStyle name="常规 15 2 2 2 2 3 3 3 2 2" xfId="31735"/>
    <cellStyle name="常规 15 2 2 2 2 3 3 4" xfId="31736"/>
    <cellStyle name="常规 15 2 2 2 2 3 3 4 2" xfId="31737"/>
    <cellStyle name="常规 15 2 2 2 2 3 4" xfId="31738"/>
    <cellStyle name="常规 15 2 2 2 2 3 4 2" xfId="31739"/>
    <cellStyle name="常规 15 2 2 2 2 3 4 2 2" xfId="31740"/>
    <cellStyle name="常规 15 2 2 2 2 3 4 2 2 2" xfId="31741"/>
    <cellStyle name="常规 15 2 2 2 2 3 4 2 2 2 2" xfId="31742"/>
    <cellStyle name="常规 15 2 2 2 2 3 4 2 3" xfId="31743"/>
    <cellStyle name="常规 15 2 2 2 2 3 4 2 3 2" xfId="31744"/>
    <cellStyle name="常规 15 2 2 2 2 3 4 3" xfId="31745"/>
    <cellStyle name="常规 15 2 2 2 2 3 4 3 2" xfId="31746"/>
    <cellStyle name="常规 15 2 2 2 2 3 4 3 2 2" xfId="31747"/>
    <cellStyle name="常规 15 2 2 2 2 3 4 4" xfId="31748"/>
    <cellStyle name="常规 15 2 2 2 2 3 4 4 2" xfId="31749"/>
    <cellStyle name="常规 15 2 2 2 2 3 5" xfId="31750"/>
    <cellStyle name="常规 15 2 2 2 2 3 5 2" xfId="31751"/>
    <cellStyle name="常规 15 2 2 2 2 3 5 2 2" xfId="31752"/>
    <cellStyle name="常规 15 2 2 2 2 3 5 2 2 2" xfId="31753"/>
    <cellStyle name="常规 15 2 2 2 2 3 5 3" xfId="31754"/>
    <cellStyle name="常规 15 2 2 2 2 3 5 3 2" xfId="31755"/>
    <cellStyle name="常规 15 2 2 2 2 3 6" xfId="31756"/>
    <cellStyle name="常规 15 2 2 2 2 3 6 2" xfId="31757"/>
    <cellStyle name="常规 15 2 2 2 2 3 6 2 2" xfId="31758"/>
    <cellStyle name="常规 15 2 2 2 2 3 7" xfId="31759"/>
    <cellStyle name="常规 15 2 2 2 2 3 7 2" xfId="31760"/>
    <cellStyle name="常规 15 2 2 2 2 4" xfId="31761"/>
    <cellStyle name="常规 15 2 2 2 2 4 2" xfId="31762"/>
    <cellStyle name="常规 15 2 2 2 2 4 2 2" xfId="31763"/>
    <cellStyle name="常规 15 2 2 2 2 4 2 2 2" xfId="31764"/>
    <cellStyle name="常规 15 2 2 2 2 4 2 2 2 2" xfId="31765"/>
    <cellStyle name="常规 15 2 2 2 2 4 2 2 2 2 2" xfId="31766"/>
    <cellStyle name="常规 15 2 2 2 2 4 2 2 3" xfId="31767"/>
    <cellStyle name="常规 15 2 2 2 2 4 2 2 3 2" xfId="31768"/>
    <cellStyle name="常规 15 2 2 2 2 4 2 3" xfId="31769"/>
    <cellStyle name="常规 15 2 2 2 2 4 2 3 2" xfId="31770"/>
    <cellStyle name="常规 15 2 2 2 2 4 2 3 2 2" xfId="31771"/>
    <cellStyle name="常规 15 2 2 2 2 4 2 4" xfId="31772"/>
    <cellStyle name="常规 15 2 2 2 2 4 2 4 2" xfId="31773"/>
    <cellStyle name="常规 15 2 2 2 2 4 3" xfId="31774"/>
    <cellStyle name="常规 15 2 2 2 2 4 3 2" xfId="31775"/>
    <cellStyle name="常规 15 2 2 2 2 4 3 2 2" xfId="31776"/>
    <cellStyle name="常规 15 2 2 2 2 4 3 2 2 2" xfId="31777"/>
    <cellStyle name="常规 15 2 2 2 2 4 3 2 2 2 2" xfId="31778"/>
    <cellStyle name="常规 15 2 2 2 2 4 3 2 3" xfId="31779"/>
    <cellStyle name="常规 15 2 2 2 2 4 3 2 3 2" xfId="31780"/>
    <cellStyle name="常规 15 2 2 2 2 4 3 3" xfId="31781"/>
    <cellStyle name="常规 15 2 2 2 2 4 3 3 2" xfId="31782"/>
    <cellStyle name="常规 15 2 2 2 2 4 3 3 2 2" xfId="31783"/>
    <cellStyle name="常规 15 2 2 2 2 4 3 4" xfId="31784"/>
    <cellStyle name="常规 15 2 2 2 2 4 3 4 2" xfId="31785"/>
    <cellStyle name="常规 15 2 2 2 2 4 4" xfId="31786"/>
    <cellStyle name="常规 15 2 2 2 2 4 4 2" xfId="31787"/>
    <cellStyle name="常规 15 2 2 2 2 4 4 2 2" xfId="31788"/>
    <cellStyle name="常规 15 2 2 2 2 4 4 2 2 2" xfId="31789"/>
    <cellStyle name="常规 15 2 2 2 2 4 4 3" xfId="31790"/>
    <cellStyle name="常规 15 2 2 2 2 4 4 3 2" xfId="31791"/>
    <cellStyle name="常规 15 2 2 2 2 4 5" xfId="31792"/>
    <cellStyle name="常规 15 2 2 2 2 4 5 2" xfId="31793"/>
    <cellStyle name="常规 15 2 2 2 2 4 5 2 2" xfId="31794"/>
    <cellStyle name="常规 15 2 2 2 2 4 6" xfId="31795"/>
    <cellStyle name="常规 15 2 2 2 2 4 6 2" xfId="31796"/>
    <cellStyle name="常规 15 2 2 2 2 5" xfId="31797"/>
    <cellStyle name="常规 15 2 2 2 2 5 2" xfId="31798"/>
    <cellStyle name="常规 15 2 2 2 2 5 2 2" xfId="31799"/>
    <cellStyle name="常规 15 2 2 2 2 5 2 2 2" xfId="31800"/>
    <cellStyle name="常规 15 2 2 2 2 5 2 2 2 2" xfId="31801"/>
    <cellStyle name="常规 15 2 2 2 2 5 2 3" xfId="31802"/>
    <cellStyle name="常规 15 2 2 2 2 5 2 3 2" xfId="31803"/>
    <cellStyle name="常规 15 2 2 2 2 5 3" xfId="31804"/>
    <cellStyle name="常规 15 2 2 2 2 5 3 2" xfId="31805"/>
    <cellStyle name="常规 15 2 2 2 2 5 3 2 2" xfId="31806"/>
    <cellStyle name="常规 15 2 2 2 2 5 4" xfId="31807"/>
    <cellStyle name="常规 15 2 2 2 2 5 4 2" xfId="31808"/>
    <cellStyle name="常规 15 2 2 2 2 6" xfId="31809"/>
    <cellStyle name="常规 15 2 2 2 2 6 2" xfId="31810"/>
    <cellStyle name="常规 15 2 2 2 2 6 2 2" xfId="31811"/>
    <cellStyle name="常规 15 2 2 2 2 6 2 2 2" xfId="31812"/>
    <cellStyle name="常规 15 2 2 2 2 6 2 2 2 2" xfId="31813"/>
    <cellStyle name="常规 15 2 2 2 2 6 2 3" xfId="31814"/>
    <cellStyle name="常规 15 2 2 2 2 6 2 3 2" xfId="31815"/>
    <cellStyle name="常规 15 2 2 2 2 6 3" xfId="31816"/>
    <cellStyle name="常规 15 2 2 2 2 6 3 2" xfId="31817"/>
    <cellStyle name="常规 15 2 2 2 2 6 3 2 2" xfId="31818"/>
    <cellStyle name="常规 15 2 2 2 2 6 4" xfId="31819"/>
    <cellStyle name="常规 15 2 2 2 2 6 4 2" xfId="31820"/>
    <cellStyle name="常规 15 2 2 2 2 7" xfId="31821"/>
    <cellStyle name="常规 15 2 2 2 2 7 2" xfId="31822"/>
    <cellStyle name="常规 15 2 2 2 2 7 2 2" xfId="31823"/>
    <cellStyle name="常规 15 2 2 2 2 7 2 2 2" xfId="31824"/>
    <cellStyle name="常规 15 2 2 2 2 7 3" xfId="31825"/>
    <cellStyle name="常规 15 2 2 2 2 7 3 2" xfId="31826"/>
    <cellStyle name="常规 15 2 2 2 2 8" xfId="31827"/>
    <cellStyle name="常规 15 2 2 2 2 8 2" xfId="31828"/>
    <cellStyle name="常规 15 2 2 2 2 8 2 2" xfId="31829"/>
    <cellStyle name="常规 15 2 2 2 2 9" xfId="31830"/>
    <cellStyle name="常规 15 2 2 2 2 9 2" xfId="31831"/>
    <cellStyle name="常规 15 2 2 2 3" xfId="31832"/>
    <cellStyle name="常规 15 2 2 2 3 2" xfId="31833"/>
    <cellStyle name="常规 15 2 2 2 3 2 2" xfId="31834"/>
    <cellStyle name="常规 15 2 2 2 3 2 2 2" xfId="31835"/>
    <cellStyle name="常规 15 2 2 2 3 2 2 2 2" xfId="31836"/>
    <cellStyle name="常规 15 2 2 2 3 2 2 2 2 2" xfId="31837"/>
    <cellStyle name="常规 15 2 2 2 3 2 2 2 2 2 2" xfId="31838"/>
    <cellStyle name="常规 15 2 2 2 3 2 2 2 2 2 2 2" xfId="31839"/>
    <cellStyle name="常规 15 2 2 2 3 2 2 2 2 3" xfId="31840"/>
    <cellStyle name="常规 15 2 2 2 3 2 2 2 2 3 2" xfId="31841"/>
    <cellStyle name="常规 15 2 2 2 3 2 2 2 3" xfId="31842"/>
    <cellStyle name="常规 15 2 2 2 3 2 2 2 3 2" xfId="31843"/>
    <cellStyle name="常规 15 2 2 2 3 2 2 2 3 2 2" xfId="31844"/>
    <cellStyle name="常规 15 2 2 2 3 2 2 2 4" xfId="31845"/>
    <cellStyle name="常规 15 2 2 2 3 2 2 2 4 2" xfId="31846"/>
    <cellStyle name="常规 15 2 2 2 3 2 2 3" xfId="31847"/>
    <cellStyle name="常规 15 2 2 2 3 2 2 3 2" xfId="31848"/>
    <cellStyle name="常规 15 2 2 2 3 2 2 3 2 2" xfId="31849"/>
    <cellStyle name="常规 15 2 2 2 3 2 2 3 2 2 2" xfId="31850"/>
    <cellStyle name="常规 15 2 2 2 3 2 2 3 2 2 2 2" xfId="31851"/>
    <cellStyle name="常规 15 2 2 2 3 2 2 3 2 3" xfId="31852"/>
    <cellStyle name="常规 15 2 2 2 3 2 2 3 2 3 2" xfId="31853"/>
    <cellStyle name="常规 15 2 2 2 3 2 2 3 3" xfId="31854"/>
    <cellStyle name="常规 15 2 2 2 3 2 2 3 3 2" xfId="31855"/>
    <cellStyle name="常规 15 2 2 2 3 2 2 3 3 2 2" xfId="31856"/>
    <cellStyle name="常规 15 2 2 2 3 2 2 3 4" xfId="31857"/>
    <cellStyle name="常规 15 2 2 2 3 2 2 3 4 2" xfId="31858"/>
    <cellStyle name="常规 15 2 2 2 3 2 2 4" xfId="31859"/>
    <cellStyle name="常规 15 2 2 2 3 2 2 4 2" xfId="31860"/>
    <cellStyle name="常规 15 2 2 2 3 2 2 4 2 2" xfId="31861"/>
    <cellStyle name="常规 15 2 2 2 3 2 2 4 2 2 2" xfId="31862"/>
    <cellStyle name="常规 15 2 2 2 3 2 2 4 3" xfId="31863"/>
    <cellStyle name="常规 15 2 2 2 3 2 2 4 3 2" xfId="31864"/>
    <cellStyle name="常规 15 2 2 2 3 2 2 5" xfId="31865"/>
    <cellStyle name="常规 15 2 2 2 3 2 2 5 2" xfId="31866"/>
    <cellStyle name="常规 15 2 2 2 3 2 2 5 2 2" xfId="31867"/>
    <cellStyle name="常规 15 2 2 2 3 2 2 6" xfId="31868"/>
    <cellStyle name="常规 15 2 2 2 3 2 2 6 2" xfId="31869"/>
    <cellStyle name="常规 15 2 2 2 3 2 3" xfId="31870"/>
    <cellStyle name="常规 15 2 2 2 3 2 3 2" xfId="31871"/>
    <cellStyle name="常规 15 2 2 2 3 2 3 2 2" xfId="31872"/>
    <cellStyle name="常规 15 2 2 2 3 2 3 2 2 2" xfId="31873"/>
    <cellStyle name="常规 15 2 2 2 3 2 3 2 2 2 2" xfId="31874"/>
    <cellStyle name="常规 15 2 2 2 3 2 3 2 3" xfId="31875"/>
    <cellStyle name="常规 15 2 2 2 3 2 3 2 3 2" xfId="31876"/>
    <cellStyle name="常规 15 2 2 2 3 2 3 3" xfId="31877"/>
    <cellStyle name="常规 15 2 2 2 3 2 3 3 2" xfId="31878"/>
    <cellStyle name="常规 15 2 2 2 3 2 3 3 2 2" xfId="31879"/>
    <cellStyle name="常规 15 2 2 2 3 2 3 4" xfId="31880"/>
    <cellStyle name="常规 15 2 2 2 3 2 3 4 2" xfId="31881"/>
    <cellStyle name="常规 15 2 2 2 3 2 4" xfId="31882"/>
    <cellStyle name="常规 15 2 2 2 3 2 4 2" xfId="31883"/>
    <cellStyle name="常规 15 2 2 2 3 2 4 2 2" xfId="31884"/>
    <cellStyle name="常规 15 2 2 2 3 2 4 2 2 2" xfId="31885"/>
    <cellStyle name="常规 15 2 2 2 3 2 4 2 2 2 2" xfId="31886"/>
    <cellStyle name="常规 15 2 2 2 3 2 4 2 3" xfId="31887"/>
    <cellStyle name="常规 15 2 2 2 3 2 4 2 3 2" xfId="31888"/>
    <cellStyle name="常规 15 2 2 2 3 2 4 3" xfId="31889"/>
    <cellStyle name="常规 15 2 2 2 3 2 4 3 2" xfId="31890"/>
    <cellStyle name="常规 15 2 2 2 3 2 4 3 2 2" xfId="31891"/>
    <cellStyle name="常规 15 2 2 2 3 2 4 4" xfId="31892"/>
    <cellStyle name="常规 15 2 2 2 3 2 4 4 2" xfId="31893"/>
    <cellStyle name="常规 15 2 2 2 3 2 5" xfId="31894"/>
    <cellStyle name="常规 15 2 2 2 3 2 5 2" xfId="31895"/>
    <cellStyle name="常规 15 2 2 2 3 2 5 2 2" xfId="31896"/>
    <cellStyle name="常规 15 2 2 2 3 2 5 2 2 2" xfId="31897"/>
    <cellStyle name="常规 15 2 2 2 3 2 5 3" xfId="31898"/>
    <cellStyle name="常规 15 2 2 2 3 2 5 3 2" xfId="31899"/>
    <cellStyle name="常规 15 2 2 2 3 2 6" xfId="31900"/>
    <cellStyle name="常规 15 2 2 2 3 2 6 2" xfId="31901"/>
    <cellStyle name="常规 15 2 2 2 3 2 6 2 2" xfId="31902"/>
    <cellStyle name="常规 15 2 2 2 3 2 7" xfId="31903"/>
    <cellStyle name="常规 15 2 2 2 3 2 7 2" xfId="31904"/>
    <cellStyle name="常规 15 2 2 2 3 3" xfId="31905"/>
    <cellStyle name="常规 15 2 2 2 3 3 2" xfId="31906"/>
    <cellStyle name="常规 15 2 2 2 3 3 2 2" xfId="31907"/>
    <cellStyle name="常规 15 2 2 2 3 3 2 2 2" xfId="31908"/>
    <cellStyle name="常规 15 2 2 2 3 3 2 2 2 2" xfId="31909"/>
    <cellStyle name="常规 15 2 2 2 3 3 2 2 2 2 2" xfId="31910"/>
    <cellStyle name="常规 15 2 2 2 3 3 2 2 3" xfId="31911"/>
    <cellStyle name="常规 15 2 2 2 3 3 2 2 3 2" xfId="31912"/>
    <cellStyle name="常规 15 2 2 2 3 3 2 3" xfId="31913"/>
    <cellStyle name="常规 15 2 2 2 3 3 2 3 2" xfId="31914"/>
    <cellStyle name="常规 15 2 2 2 3 3 2 3 2 2" xfId="31915"/>
    <cellStyle name="常规 15 2 2 2 3 3 2 4" xfId="31916"/>
    <cellStyle name="常规 15 2 2 2 3 3 2 4 2" xfId="31917"/>
    <cellStyle name="常规 15 2 2 2 3 3 3" xfId="31918"/>
    <cellStyle name="常规 15 2 2 2 3 3 3 2" xfId="31919"/>
    <cellStyle name="常规 15 2 2 2 3 3 3 2 2" xfId="31920"/>
    <cellStyle name="常规 15 2 2 2 3 3 3 2 2 2" xfId="31921"/>
    <cellStyle name="常规 15 2 2 2 3 3 3 2 2 2 2" xfId="31922"/>
    <cellStyle name="常规 15 2 2 2 3 3 3 2 3" xfId="31923"/>
    <cellStyle name="常规 15 2 2 2 3 3 3 2 3 2" xfId="31924"/>
    <cellStyle name="常规 15 2 2 2 3 3 3 3" xfId="31925"/>
    <cellStyle name="常规 15 2 2 2 3 3 3 3 2" xfId="31926"/>
    <cellStyle name="常规 15 2 2 2 3 3 3 3 2 2" xfId="31927"/>
    <cellStyle name="常规 15 2 2 2 3 3 3 4" xfId="31928"/>
    <cellStyle name="常规 15 2 2 2 3 3 3 4 2" xfId="31929"/>
    <cellStyle name="常规 15 2 2 2 3 3 4" xfId="31930"/>
    <cellStyle name="常规 15 2 2 2 3 3 4 2" xfId="31931"/>
    <cellStyle name="常规 15 2 2 2 3 3 4 2 2" xfId="31932"/>
    <cellStyle name="常规 15 2 2 2 3 3 4 2 2 2" xfId="31933"/>
    <cellStyle name="常规 15 2 2 2 3 3 4 3" xfId="31934"/>
    <cellStyle name="常规 15 2 2 2 3 3 4 3 2" xfId="31935"/>
    <cellStyle name="常规 15 2 2 2 3 3 5" xfId="31936"/>
    <cellStyle name="常规 15 2 2 2 3 3 5 2" xfId="31937"/>
    <cellStyle name="常规 15 2 2 2 3 3 5 2 2" xfId="31938"/>
    <cellStyle name="常规 15 2 2 2 3 3 6" xfId="31939"/>
    <cellStyle name="常规 15 2 2 2 3 3 6 2" xfId="31940"/>
    <cellStyle name="常规 15 2 2 2 3 4" xfId="31941"/>
    <cellStyle name="常规 15 2 2 2 3 4 2" xfId="31942"/>
    <cellStyle name="常规 15 2 2 2 3 4 2 2" xfId="31943"/>
    <cellStyle name="常规 15 2 2 2 3 4 2 2 2" xfId="31944"/>
    <cellStyle name="常规 15 2 2 2 3 4 2 2 2 2" xfId="31945"/>
    <cellStyle name="常规 15 2 2 2 3 4 2 3" xfId="31946"/>
    <cellStyle name="常规 15 2 2 2 3 4 2 3 2" xfId="31947"/>
    <cellStyle name="常规 15 2 2 2 3 4 3" xfId="31948"/>
    <cellStyle name="常规 15 2 2 2 3 4 3 2" xfId="31949"/>
    <cellStyle name="常规 15 2 2 2 3 4 3 2 2" xfId="31950"/>
    <cellStyle name="常规 15 2 2 2 3 4 4" xfId="31951"/>
    <cellStyle name="常规 15 2 2 2 3 4 4 2" xfId="31952"/>
    <cellStyle name="常规 15 2 2 2 3 5" xfId="31953"/>
    <cellStyle name="常规 15 2 2 2 3 5 2" xfId="31954"/>
    <cellStyle name="常规 15 2 2 2 3 5 2 2" xfId="31955"/>
    <cellStyle name="常规 15 2 2 2 3 5 2 2 2" xfId="31956"/>
    <cellStyle name="常规 15 2 2 2 3 5 2 2 2 2" xfId="31957"/>
    <cellStyle name="常规 15 2 2 2 3 5 2 3" xfId="31958"/>
    <cellStyle name="常规 15 2 2 2 3 5 2 3 2" xfId="31959"/>
    <cellStyle name="常规 15 2 2 2 3 5 3" xfId="31960"/>
    <cellStyle name="常规 15 2 2 2 3 5 3 2" xfId="31961"/>
    <cellStyle name="常规 15 2 2 2 3 5 3 2 2" xfId="31962"/>
    <cellStyle name="常规 15 2 2 2 3 5 4" xfId="31963"/>
    <cellStyle name="常规 15 2 2 2 3 5 4 2" xfId="31964"/>
    <cellStyle name="常规 15 2 2 2 3 6" xfId="31965"/>
    <cellStyle name="常规 15 2 2 2 3 6 2" xfId="31966"/>
    <cellStyle name="常规 15 2 2 2 3 6 2 2" xfId="31967"/>
    <cellStyle name="常规 15 2 2 2 3 6 2 2 2" xfId="31968"/>
    <cellStyle name="常规 15 2 2 2 3 6 3" xfId="31969"/>
    <cellStyle name="常规 15 2 2 2 3 6 3 2" xfId="31970"/>
    <cellStyle name="常规 15 2 2 2 3 7" xfId="31971"/>
    <cellStyle name="常规 15 2 2 2 3 7 2" xfId="31972"/>
    <cellStyle name="常规 15 2 2 2 3 7 2 2" xfId="31973"/>
    <cellStyle name="常规 15 2 2 2 3 8" xfId="31974"/>
    <cellStyle name="常规 15 2 2 2 3 8 2" xfId="31975"/>
    <cellStyle name="常规 15 2 2 2 3 9" xfId="31976"/>
    <cellStyle name="常规 15 2 2 2 4" xfId="31977"/>
    <cellStyle name="常规 15 2 2 2 4 2" xfId="31978"/>
    <cellStyle name="常规 15 2 2 2 4 2 2" xfId="31979"/>
    <cellStyle name="常规 15 2 2 2 4 2 2 2" xfId="31980"/>
    <cellStyle name="常规 15 2 2 2 4 2 2 2 2" xfId="31981"/>
    <cellStyle name="常规 15 2 2 2 4 2 2 2 2 2" xfId="31982"/>
    <cellStyle name="常规 15 2 2 2 4 2 2 2 2 2 2" xfId="31983"/>
    <cellStyle name="常规 15 2 2 2 4 2 2 2 3" xfId="31984"/>
    <cellStyle name="常规 15 2 2 2 4 2 2 2 3 2" xfId="31985"/>
    <cellStyle name="常规 15 2 2 2 4 2 2 3" xfId="31986"/>
    <cellStyle name="常规 15 2 2 2 4 2 2 3 2" xfId="31987"/>
    <cellStyle name="常规 15 2 2 2 4 2 2 3 2 2" xfId="31988"/>
    <cellStyle name="常规 15 2 2 2 4 2 2 4" xfId="31989"/>
    <cellStyle name="常规 15 2 2 2 4 2 2 4 2" xfId="31990"/>
    <cellStyle name="常规 15 2 2 2 4 2 3" xfId="31991"/>
    <cellStyle name="常规 15 2 2 2 4 2 3 2" xfId="31992"/>
    <cellStyle name="常规 15 2 2 2 4 2 3 2 2" xfId="31993"/>
    <cellStyle name="常规 15 2 2 2 4 2 3 2 2 2" xfId="31994"/>
    <cellStyle name="常规 15 2 2 2 4 2 3 2 2 2 2" xfId="31995"/>
    <cellStyle name="常规 15 2 2 2 4 2 3 2 3" xfId="31996"/>
    <cellStyle name="常规 15 2 2 2 4 2 3 2 3 2" xfId="31997"/>
    <cellStyle name="常规 15 2 2 2 4 2 3 3" xfId="31998"/>
    <cellStyle name="常规 15 2 2 2 4 2 3 3 2" xfId="31999"/>
    <cellStyle name="常规 15 2 2 2 4 2 3 3 2 2" xfId="32000"/>
    <cellStyle name="常规 15 2 2 2 4 2 3 4" xfId="32001"/>
    <cellStyle name="常规 15 2 2 2 4 2 3 4 2" xfId="32002"/>
    <cellStyle name="常规 15 2 2 2 4 2 4" xfId="32003"/>
    <cellStyle name="常规 15 2 2 2 4 2 4 2" xfId="32004"/>
    <cellStyle name="常规 15 2 2 2 4 2 4 2 2" xfId="32005"/>
    <cellStyle name="常规 15 2 2 2 4 2 4 2 2 2" xfId="32006"/>
    <cellStyle name="常规 15 2 2 2 4 2 4 3" xfId="32007"/>
    <cellStyle name="常规 15 2 2 2 4 2 4 3 2" xfId="32008"/>
    <cellStyle name="常规 15 2 2 2 4 2 5" xfId="32009"/>
    <cellStyle name="常规 15 2 2 2 4 2 5 2" xfId="32010"/>
    <cellStyle name="常规 15 2 2 2 4 2 5 2 2" xfId="32011"/>
    <cellStyle name="常规 15 2 2 2 4 2 6" xfId="32012"/>
    <cellStyle name="常规 15 2 2 2 4 2 6 2" xfId="32013"/>
    <cellStyle name="常规 15 2 2 2 4 3" xfId="32014"/>
    <cellStyle name="常规 15 2 2 2 4 3 2" xfId="32015"/>
    <cellStyle name="常规 15 2 2 2 4 3 2 2" xfId="32016"/>
    <cellStyle name="常规 15 2 2 2 4 3 2 2 2" xfId="32017"/>
    <cellStyle name="常规 15 2 2 2 4 3 2 2 2 2" xfId="32018"/>
    <cellStyle name="常规 15 2 2 2 4 3 2 3" xfId="32019"/>
    <cellStyle name="常规 15 2 2 2 4 3 2 3 2" xfId="32020"/>
    <cellStyle name="常规 15 2 2 2 4 3 3" xfId="32021"/>
    <cellStyle name="常规 15 2 2 2 4 3 3 2" xfId="32022"/>
    <cellStyle name="常规 15 2 2 2 4 3 3 2 2" xfId="32023"/>
    <cellStyle name="常规 15 2 2 2 4 3 4" xfId="32024"/>
    <cellStyle name="常规 15 2 2 2 4 3 4 2" xfId="32025"/>
    <cellStyle name="常规 15 2 2 2 4 4" xfId="32026"/>
    <cellStyle name="常规 15 2 2 2 4 4 2" xfId="32027"/>
    <cellStyle name="常规 15 2 2 2 4 4 2 2" xfId="32028"/>
    <cellStyle name="常规 15 2 2 2 4 4 2 2 2" xfId="32029"/>
    <cellStyle name="常规 15 2 2 2 4 4 2 2 2 2" xfId="32030"/>
    <cellStyle name="常规 15 2 2 2 4 4 2 3" xfId="32031"/>
    <cellStyle name="常规 15 2 2 2 4 4 2 3 2" xfId="32032"/>
    <cellStyle name="常规 15 2 2 2 4 4 3" xfId="32033"/>
    <cellStyle name="常规 15 2 2 2 4 4 3 2" xfId="32034"/>
    <cellStyle name="常规 15 2 2 2 4 4 3 2 2" xfId="32035"/>
    <cellStyle name="常规 15 2 2 2 4 4 4" xfId="32036"/>
    <cellStyle name="常规 15 2 2 2 4 4 4 2" xfId="32037"/>
    <cellStyle name="常规 15 2 2 2 4 5" xfId="32038"/>
    <cellStyle name="常规 15 2 2 2 4 5 2" xfId="32039"/>
    <cellStyle name="常规 15 2 2 2 4 5 2 2" xfId="32040"/>
    <cellStyle name="常规 15 2 2 2 4 5 2 2 2" xfId="32041"/>
    <cellStyle name="常规 15 2 2 2 4 5 3" xfId="32042"/>
    <cellStyle name="常规 15 2 2 2 4 5 3 2" xfId="32043"/>
    <cellStyle name="常规 15 2 2 2 4 6" xfId="32044"/>
    <cellStyle name="常规 15 2 2 2 4 6 2" xfId="32045"/>
    <cellStyle name="常规 15 2 2 2 4 6 2 2" xfId="32046"/>
    <cellStyle name="常规 15 2 2 2 4 7" xfId="32047"/>
    <cellStyle name="常规 15 2 2 2 4 7 2" xfId="32048"/>
    <cellStyle name="常规 15 2 2 2 5" xfId="32049"/>
    <cellStyle name="常规 15 2 2 2 5 2" xfId="32050"/>
    <cellStyle name="常规 15 2 2 2 5 2 2" xfId="32051"/>
    <cellStyle name="常规 15 2 2 2 5 2 2 2" xfId="32052"/>
    <cellStyle name="常规 15 2 2 2 5 2 2 2 2" xfId="32053"/>
    <cellStyle name="常规 15 2 2 2 5 2 2 2 2 2" xfId="32054"/>
    <cellStyle name="常规 15 2 2 2 5 2 2 3" xfId="32055"/>
    <cellStyle name="常规 15 2 2 2 5 2 2 3 2" xfId="32056"/>
    <cellStyle name="常规 15 2 2 2 5 2 3" xfId="32057"/>
    <cellStyle name="常规 15 2 2 2 5 2 3 2" xfId="32058"/>
    <cellStyle name="常规 15 2 2 2 5 2 3 2 2" xfId="32059"/>
    <cellStyle name="常规 15 2 2 2 5 2 4" xfId="32060"/>
    <cellStyle name="常规 15 2 2 2 5 2 4 2" xfId="32061"/>
    <cellStyle name="常规 15 2 2 2 5 3" xfId="32062"/>
    <cellStyle name="常规 15 2 2 2 5 3 2" xfId="32063"/>
    <cellStyle name="常规 15 2 2 2 5 3 2 2" xfId="32064"/>
    <cellStyle name="常规 15 2 2 2 5 3 2 2 2" xfId="32065"/>
    <cellStyle name="常规 15 2 2 2 5 3 2 2 2 2" xfId="32066"/>
    <cellStyle name="常规 15 2 2 2 5 3 2 3" xfId="32067"/>
    <cellStyle name="常规 15 2 2 2 5 3 2 3 2" xfId="32068"/>
    <cellStyle name="常规 15 2 2 2 5 3 3" xfId="32069"/>
    <cellStyle name="常规 15 2 2 2 5 3 3 2" xfId="32070"/>
    <cellStyle name="常规 15 2 2 2 5 3 3 2 2" xfId="32071"/>
    <cellStyle name="常规 15 2 2 2 5 3 4" xfId="32072"/>
    <cellStyle name="常规 15 2 2 2 5 3 4 2" xfId="32073"/>
    <cellStyle name="常规 15 2 2 2 5 4" xfId="32074"/>
    <cellStyle name="常规 15 2 2 2 5 4 2" xfId="32075"/>
    <cellStyle name="常规 15 2 2 2 5 4 2 2" xfId="32076"/>
    <cellStyle name="常规 15 2 2 2 5 4 2 2 2" xfId="32077"/>
    <cellStyle name="常规 15 2 2 2 5 4 3" xfId="32078"/>
    <cellStyle name="常规 15 2 2 2 5 4 3 2" xfId="32079"/>
    <cellStyle name="常规 15 2 2 2 5 5" xfId="32080"/>
    <cellStyle name="常规 15 2 2 2 5 5 2" xfId="32081"/>
    <cellStyle name="常规 15 2 2 2 5 5 2 2" xfId="32082"/>
    <cellStyle name="常规 15 2 2 2 5 6" xfId="32083"/>
    <cellStyle name="常规 15 2 2 2 5 6 2" xfId="32084"/>
    <cellStyle name="常规 15 2 2 2 6" xfId="32085"/>
    <cellStyle name="常规 15 2 2 2 6 2" xfId="32086"/>
    <cellStyle name="常规 15 2 2 2 6 2 2" xfId="32087"/>
    <cellStyle name="常规 15 2 2 2 6 2 2 2" xfId="32088"/>
    <cellStyle name="常规 15 2 2 2 6 2 2 2 2" xfId="32089"/>
    <cellStyle name="常规 15 2 2 2 6 2 3" xfId="32090"/>
    <cellStyle name="常规 15 2 2 2 6 2 3 2" xfId="32091"/>
    <cellStyle name="常规 15 2 2 2 6 3" xfId="32092"/>
    <cellStyle name="常规 15 2 2 2 6 3 2" xfId="32093"/>
    <cellStyle name="常规 15 2 2 2 6 3 2 2" xfId="32094"/>
    <cellStyle name="常规 15 2 2 2 6 4" xfId="32095"/>
    <cellStyle name="常规 15 2 2 2 6 4 2" xfId="32096"/>
    <cellStyle name="常规 15 2 2 2 7" xfId="32097"/>
    <cellStyle name="常规 15 2 2 2 7 2" xfId="32098"/>
    <cellStyle name="常规 15 2 2 2 7 2 2" xfId="32099"/>
    <cellStyle name="常规 15 2 2 2 7 2 2 2" xfId="32100"/>
    <cellStyle name="常规 15 2 2 2 7 2 2 2 2" xfId="32101"/>
    <cellStyle name="常规 15 2 2 2 7 2 3" xfId="32102"/>
    <cellStyle name="常规 15 2 2 2 7 2 3 2" xfId="32103"/>
    <cellStyle name="常规 15 2 2 2 7 3" xfId="32104"/>
    <cellStyle name="常规 15 2 2 2 7 3 2" xfId="32105"/>
    <cellStyle name="常规 15 2 2 2 7 3 2 2" xfId="32106"/>
    <cellStyle name="常规 15 2 2 2 7 4" xfId="32107"/>
    <cellStyle name="常规 15 2 2 2 7 4 2" xfId="32108"/>
    <cellStyle name="常规 15 2 2 2 8" xfId="32109"/>
    <cellStyle name="常规 15 2 2 2 8 2" xfId="32110"/>
    <cellStyle name="常规 15 2 2 2 8 2 2" xfId="32111"/>
    <cellStyle name="常规 15 2 2 2 8 2 2 2" xfId="32112"/>
    <cellStyle name="常规 15 2 2 2 8 3" xfId="32113"/>
    <cellStyle name="常规 15 2 2 2 8 3 2" xfId="32114"/>
    <cellStyle name="常规 15 2 2 2 9" xfId="32115"/>
    <cellStyle name="常规 15 2 2 2 9 2" xfId="32116"/>
    <cellStyle name="常规 15 2 2 2 9 2 2" xfId="32117"/>
    <cellStyle name="常规 15 2 2 3" xfId="6565"/>
    <cellStyle name="常规 15 2 2 3 2" xfId="32118"/>
    <cellStyle name="常规 15 2 2 3 2 2" xfId="32119"/>
    <cellStyle name="常规 15 2 2 3 2 2 2" xfId="32120"/>
    <cellStyle name="常规 15 2 2 3 2 2 2 2" xfId="32121"/>
    <cellStyle name="常规 15 2 2 3 2 2 2 2 2" xfId="32122"/>
    <cellStyle name="常规 15 2 2 3 2 2 2 2 2 2" xfId="32123"/>
    <cellStyle name="常规 15 2 2 3 2 2 2 2 2 2 2" xfId="32124"/>
    <cellStyle name="常规 15 2 2 3 2 2 2 2 3" xfId="32125"/>
    <cellStyle name="常规 15 2 2 3 2 2 2 2 3 2" xfId="32126"/>
    <cellStyle name="常规 15 2 2 3 2 2 2 3" xfId="32127"/>
    <cellStyle name="常规 15 2 2 3 2 2 2 3 2" xfId="32128"/>
    <cellStyle name="常规 15 2 2 3 2 2 2 3 2 2" xfId="32129"/>
    <cellStyle name="常规 15 2 2 3 2 2 2 4" xfId="32130"/>
    <cellStyle name="常规 15 2 2 3 2 2 2 4 2" xfId="32131"/>
    <cellStyle name="常规 15 2 2 3 2 2 3" xfId="32132"/>
    <cellStyle name="常规 15 2 2 3 2 2 3 2" xfId="32133"/>
    <cellStyle name="常规 15 2 2 3 2 2 3 2 2" xfId="32134"/>
    <cellStyle name="常规 15 2 2 3 2 2 3 2 2 2" xfId="32135"/>
    <cellStyle name="常规 15 2 2 3 2 2 3 2 2 2 2" xfId="32136"/>
    <cellStyle name="常规 15 2 2 3 2 2 3 2 3" xfId="32137"/>
    <cellStyle name="常规 15 2 2 3 2 2 3 2 3 2" xfId="32138"/>
    <cellStyle name="常规 15 2 2 3 2 2 3 3" xfId="32139"/>
    <cellStyle name="常规 15 2 2 3 2 2 3 3 2" xfId="32140"/>
    <cellStyle name="常规 15 2 2 3 2 2 3 3 2 2" xfId="32141"/>
    <cellStyle name="常规 15 2 2 3 2 2 3 4" xfId="32142"/>
    <cellStyle name="常规 15 2 2 3 2 2 3 4 2" xfId="32143"/>
    <cellStyle name="常规 15 2 2 3 2 2 4" xfId="32144"/>
    <cellStyle name="常规 15 2 2 3 2 2 4 2" xfId="32145"/>
    <cellStyle name="常规 15 2 2 3 2 2 4 2 2" xfId="32146"/>
    <cellStyle name="常规 15 2 2 3 2 2 4 2 2 2" xfId="32147"/>
    <cellStyle name="常规 15 2 2 3 2 2 4 3" xfId="32148"/>
    <cellStyle name="常规 15 2 2 3 2 2 4 3 2" xfId="32149"/>
    <cellStyle name="常规 15 2 2 3 2 2 5" xfId="32150"/>
    <cellStyle name="常规 15 2 2 3 2 2 5 2" xfId="32151"/>
    <cellStyle name="常规 15 2 2 3 2 2 5 2 2" xfId="32152"/>
    <cellStyle name="常规 15 2 2 3 2 2 6" xfId="32153"/>
    <cellStyle name="常规 15 2 2 3 2 2 6 2" xfId="32154"/>
    <cellStyle name="常规 15 2 2 3 2 3" xfId="32155"/>
    <cellStyle name="常规 15 2 2 3 2 3 2" xfId="32156"/>
    <cellStyle name="常规 15 2 2 3 2 3 2 2" xfId="32157"/>
    <cellStyle name="常规 15 2 2 3 2 3 2 2 2" xfId="32158"/>
    <cellStyle name="常规 15 2 2 3 2 3 2 2 2 2" xfId="32159"/>
    <cellStyle name="常规 15 2 2 3 2 3 2 3" xfId="32160"/>
    <cellStyle name="常规 15 2 2 3 2 3 2 3 2" xfId="32161"/>
    <cellStyle name="常规 15 2 2 3 2 3 3" xfId="32162"/>
    <cellStyle name="常规 15 2 2 3 2 3 3 2" xfId="32163"/>
    <cellStyle name="常规 15 2 2 3 2 3 3 2 2" xfId="32164"/>
    <cellStyle name="常规 15 2 2 3 2 3 4" xfId="32165"/>
    <cellStyle name="常规 15 2 2 3 2 3 4 2" xfId="32166"/>
    <cellStyle name="常规 15 2 2 3 2 4" xfId="32167"/>
    <cellStyle name="常规 15 2 2 3 2 4 2" xfId="32168"/>
    <cellStyle name="常规 15 2 2 3 2 4 2 2" xfId="32169"/>
    <cellStyle name="常规 15 2 2 3 2 4 2 2 2" xfId="32170"/>
    <cellStyle name="常规 15 2 2 3 2 4 2 2 2 2" xfId="32171"/>
    <cellStyle name="常规 15 2 2 3 2 4 2 3" xfId="32172"/>
    <cellStyle name="常规 15 2 2 3 2 4 2 3 2" xfId="32173"/>
    <cellStyle name="常规 15 2 2 3 2 4 3" xfId="32174"/>
    <cellStyle name="常规 15 2 2 3 2 4 3 2" xfId="32175"/>
    <cellStyle name="常规 15 2 2 3 2 4 3 2 2" xfId="32176"/>
    <cellStyle name="常规 15 2 2 3 2 4 4" xfId="32177"/>
    <cellStyle name="常规 15 2 2 3 2 4 4 2" xfId="32178"/>
    <cellStyle name="常规 15 2 2 3 2 5" xfId="32179"/>
    <cellStyle name="常规 15 2 2 3 2 5 2" xfId="32180"/>
    <cellStyle name="常规 15 2 2 3 2 5 2 2" xfId="32181"/>
    <cellStyle name="常规 15 2 2 3 2 5 2 2 2" xfId="32182"/>
    <cellStyle name="常规 15 2 2 3 2 5 3" xfId="32183"/>
    <cellStyle name="常规 15 2 2 3 2 5 3 2" xfId="32184"/>
    <cellStyle name="常规 15 2 2 3 2 6" xfId="32185"/>
    <cellStyle name="常规 15 2 2 3 2 6 2" xfId="32186"/>
    <cellStyle name="常规 15 2 2 3 2 6 2 2" xfId="32187"/>
    <cellStyle name="常规 15 2 2 3 2 7" xfId="32188"/>
    <cellStyle name="常规 15 2 2 3 2 7 2" xfId="32189"/>
    <cellStyle name="常规 15 2 2 3 3" xfId="32190"/>
    <cellStyle name="常规 15 2 2 3 3 2" xfId="32191"/>
    <cellStyle name="常规 15 2 2 3 3 2 2" xfId="32192"/>
    <cellStyle name="常规 15 2 2 3 3 2 2 2" xfId="32193"/>
    <cellStyle name="常规 15 2 2 3 3 2 2 2 2" xfId="32194"/>
    <cellStyle name="常规 15 2 2 3 3 2 2 2 2 2" xfId="32195"/>
    <cellStyle name="常规 15 2 2 3 3 2 2 3" xfId="32196"/>
    <cellStyle name="常规 15 2 2 3 3 2 2 3 2" xfId="32197"/>
    <cellStyle name="常规 15 2 2 3 3 2 3" xfId="32198"/>
    <cellStyle name="常规 15 2 2 3 3 2 3 2" xfId="32199"/>
    <cellStyle name="常规 15 2 2 3 3 2 3 2 2" xfId="32200"/>
    <cellStyle name="常规 15 2 2 3 3 2 4" xfId="32201"/>
    <cellStyle name="常规 15 2 2 3 3 2 4 2" xfId="32202"/>
    <cellStyle name="常规 15 2 2 3 3 3" xfId="32203"/>
    <cellStyle name="常规 15 2 2 3 3 3 2" xfId="32204"/>
    <cellStyle name="常规 15 2 2 3 3 3 2 2" xfId="32205"/>
    <cellStyle name="常规 15 2 2 3 3 3 2 2 2" xfId="32206"/>
    <cellStyle name="常规 15 2 2 3 3 3 2 2 2 2" xfId="32207"/>
    <cellStyle name="常规 15 2 2 3 3 3 2 3" xfId="32208"/>
    <cellStyle name="常规 15 2 2 3 3 3 2 3 2" xfId="32209"/>
    <cellStyle name="常规 15 2 2 3 3 3 3" xfId="32210"/>
    <cellStyle name="常规 15 2 2 3 3 3 3 2" xfId="32211"/>
    <cellStyle name="常规 15 2 2 3 3 3 3 2 2" xfId="32212"/>
    <cellStyle name="常规 15 2 2 3 3 3 4" xfId="32213"/>
    <cellStyle name="常规 15 2 2 3 3 3 4 2" xfId="32214"/>
    <cellStyle name="常规 15 2 2 3 3 4" xfId="32215"/>
    <cellStyle name="常规 15 2 2 3 3 4 2" xfId="32216"/>
    <cellStyle name="常规 15 2 2 3 3 4 2 2" xfId="32217"/>
    <cellStyle name="常规 15 2 2 3 3 4 2 2 2" xfId="32218"/>
    <cellStyle name="常规 15 2 2 3 3 4 3" xfId="32219"/>
    <cellStyle name="常规 15 2 2 3 3 4 3 2" xfId="32220"/>
    <cellStyle name="常规 15 2 2 3 3 5" xfId="32221"/>
    <cellStyle name="常规 15 2 2 3 3 5 2" xfId="32222"/>
    <cellStyle name="常规 15 2 2 3 3 5 2 2" xfId="32223"/>
    <cellStyle name="常规 15 2 2 3 3 6" xfId="32224"/>
    <cellStyle name="常规 15 2 2 3 3 6 2" xfId="32225"/>
    <cellStyle name="常规 15 2 2 3 4" xfId="32226"/>
    <cellStyle name="常规 15 2 2 3 4 2" xfId="32227"/>
    <cellStyle name="常规 15 2 2 3 4 2 2" xfId="32228"/>
    <cellStyle name="常规 15 2 2 3 4 2 2 2" xfId="32229"/>
    <cellStyle name="常规 15 2 2 3 4 2 2 2 2" xfId="32230"/>
    <cellStyle name="常规 15 2 2 3 4 2 3" xfId="32231"/>
    <cellStyle name="常规 15 2 2 3 4 2 3 2" xfId="32232"/>
    <cellStyle name="常规 15 2 2 3 4 3" xfId="32233"/>
    <cellStyle name="常规 15 2 2 3 4 3 2" xfId="32234"/>
    <cellStyle name="常规 15 2 2 3 4 3 2 2" xfId="32235"/>
    <cellStyle name="常规 15 2 2 3 4 4" xfId="32236"/>
    <cellStyle name="常规 15 2 2 3 4 4 2" xfId="32237"/>
    <cellStyle name="常规 15 2 2 3 5" xfId="32238"/>
    <cellStyle name="常规 15 2 2 3 5 2" xfId="32239"/>
    <cellStyle name="常规 15 2 2 3 5 2 2" xfId="32240"/>
    <cellStyle name="常规 15 2 2 3 5 2 2 2" xfId="32241"/>
    <cellStyle name="常规 15 2 2 3 5 2 2 2 2" xfId="32242"/>
    <cellStyle name="常规 15 2 2 3 5 2 3" xfId="32243"/>
    <cellStyle name="常规 15 2 2 3 5 2 3 2" xfId="32244"/>
    <cellStyle name="常规 15 2 2 3 5 3" xfId="32245"/>
    <cellStyle name="常规 15 2 2 3 5 3 2" xfId="32246"/>
    <cellStyle name="常规 15 2 2 3 5 3 2 2" xfId="32247"/>
    <cellStyle name="常规 15 2 2 3 5 4" xfId="32248"/>
    <cellStyle name="常规 15 2 2 3 5 4 2" xfId="32249"/>
    <cellStyle name="常规 15 2 2 3 6" xfId="32250"/>
    <cellStyle name="常规 15 2 2 3 6 2" xfId="32251"/>
    <cellStyle name="常规 15 2 2 3 6 2 2" xfId="32252"/>
    <cellStyle name="常规 15 2 2 3 6 2 2 2" xfId="32253"/>
    <cellStyle name="常规 15 2 2 3 6 3" xfId="32254"/>
    <cellStyle name="常规 15 2 2 3 6 3 2" xfId="32255"/>
    <cellStyle name="常规 15 2 2 3 7" xfId="32256"/>
    <cellStyle name="常规 15 2 2 3 7 2" xfId="32257"/>
    <cellStyle name="常规 15 2 2 3 7 2 2" xfId="32258"/>
    <cellStyle name="常规 15 2 2 3 8" xfId="32259"/>
    <cellStyle name="常规 15 2 2 3 8 2" xfId="32260"/>
    <cellStyle name="常规 15 2 2 3 9" xfId="32261"/>
    <cellStyle name="常规 15 2 2 4" xfId="32262"/>
    <cellStyle name="常规 15 2 2 4 2" xfId="32263"/>
    <cellStyle name="常规 15 2 2 4 2 2" xfId="32264"/>
    <cellStyle name="常规 15 2 2 4 2 2 2" xfId="32265"/>
    <cellStyle name="常规 15 2 2 4 2 2 2 2" xfId="32266"/>
    <cellStyle name="常规 15 2 2 4 2 2 2 2 2" xfId="32267"/>
    <cellStyle name="常规 15 2 2 4 2 2 2 2 2 2" xfId="32268"/>
    <cellStyle name="常规 15 2 2 4 2 2 2 3" xfId="32269"/>
    <cellStyle name="常规 15 2 2 4 2 2 2 3 2" xfId="32270"/>
    <cellStyle name="常规 15 2 2 4 2 2 3" xfId="32271"/>
    <cellStyle name="常规 15 2 2 4 2 2 3 2" xfId="32272"/>
    <cellStyle name="常规 15 2 2 4 2 2 3 2 2" xfId="32273"/>
    <cellStyle name="常规 15 2 2 4 2 2 4" xfId="32274"/>
    <cellStyle name="常规 15 2 2 4 2 2 4 2" xfId="32275"/>
    <cellStyle name="常规 15 2 2 4 2 3" xfId="32276"/>
    <cellStyle name="常规 15 2 2 4 2 3 2" xfId="32277"/>
    <cellStyle name="常规 15 2 2 4 2 3 2 2" xfId="32278"/>
    <cellStyle name="常规 15 2 2 4 2 3 2 2 2" xfId="32279"/>
    <cellStyle name="常规 15 2 2 4 2 3 2 2 2 2" xfId="32280"/>
    <cellStyle name="常规 15 2 2 4 2 3 2 3" xfId="32281"/>
    <cellStyle name="常规 15 2 2 4 2 3 2 3 2" xfId="32282"/>
    <cellStyle name="常规 15 2 2 4 2 3 3" xfId="32283"/>
    <cellStyle name="常规 15 2 2 4 2 3 3 2" xfId="32284"/>
    <cellStyle name="常规 15 2 2 4 2 3 3 2 2" xfId="32285"/>
    <cellStyle name="常规 15 2 2 4 2 3 4" xfId="32286"/>
    <cellStyle name="常规 15 2 2 4 2 3 4 2" xfId="32287"/>
    <cellStyle name="常规 15 2 2 4 2 4" xfId="32288"/>
    <cellStyle name="常规 15 2 2 4 2 4 2" xfId="32289"/>
    <cellStyle name="常规 15 2 2 4 2 4 2 2" xfId="32290"/>
    <cellStyle name="常规 15 2 2 4 2 4 2 2 2" xfId="32291"/>
    <cellStyle name="常规 15 2 2 4 2 4 3" xfId="32292"/>
    <cellStyle name="常规 15 2 2 4 2 4 3 2" xfId="32293"/>
    <cellStyle name="常规 15 2 2 4 2 5" xfId="32294"/>
    <cellStyle name="常规 15 2 2 4 2 5 2" xfId="32295"/>
    <cellStyle name="常规 15 2 2 4 2 5 2 2" xfId="32296"/>
    <cellStyle name="常规 15 2 2 4 2 6" xfId="32297"/>
    <cellStyle name="常规 15 2 2 4 2 6 2" xfId="32298"/>
    <cellStyle name="常规 15 2 2 4 3" xfId="32299"/>
    <cellStyle name="常规 15 2 2 4 3 2" xfId="32300"/>
    <cellStyle name="常规 15 2 2 4 3 2 2" xfId="32301"/>
    <cellStyle name="常规 15 2 2 4 3 2 2 2" xfId="32302"/>
    <cellStyle name="常规 15 2 2 4 3 2 2 2 2" xfId="32303"/>
    <cellStyle name="常规 15 2 2 4 3 2 3" xfId="32304"/>
    <cellStyle name="常规 15 2 2 4 3 2 3 2" xfId="32305"/>
    <cellStyle name="常规 15 2 2 4 3 3" xfId="32306"/>
    <cellStyle name="常规 15 2 2 4 3 3 2" xfId="32307"/>
    <cellStyle name="常规 15 2 2 4 3 3 2 2" xfId="32308"/>
    <cellStyle name="常规 15 2 2 4 3 4" xfId="32309"/>
    <cellStyle name="常规 15 2 2 4 3 4 2" xfId="32310"/>
    <cellStyle name="常规 15 2 2 4 4" xfId="32311"/>
    <cellStyle name="常规 15 2 2 4 4 2" xfId="32312"/>
    <cellStyle name="常规 15 2 2 4 4 2 2" xfId="32313"/>
    <cellStyle name="常规 15 2 2 4 4 2 2 2" xfId="32314"/>
    <cellStyle name="常规 15 2 2 4 4 2 2 2 2" xfId="32315"/>
    <cellStyle name="常规 15 2 2 4 4 2 3" xfId="32316"/>
    <cellStyle name="常规 15 2 2 4 4 2 3 2" xfId="32317"/>
    <cellStyle name="常规 15 2 2 4 4 3" xfId="32318"/>
    <cellStyle name="常规 15 2 2 4 4 3 2" xfId="32319"/>
    <cellStyle name="常规 15 2 2 4 4 3 2 2" xfId="32320"/>
    <cellStyle name="常规 15 2 2 4 4 4" xfId="32321"/>
    <cellStyle name="常规 15 2 2 4 4 4 2" xfId="32322"/>
    <cellStyle name="常规 15 2 2 4 5" xfId="32323"/>
    <cellStyle name="常规 15 2 2 4 5 2" xfId="32324"/>
    <cellStyle name="常规 15 2 2 4 5 2 2" xfId="32325"/>
    <cellStyle name="常规 15 2 2 4 5 2 2 2" xfId="32326"/>
    <cellStyle name="常规 15 2 2 4 5 3" xfId="32327"/>
    <cellStyle name="常规 15 2 2 4 5 3 2" xfId="32328"/>
    <cellStyle name="常规 15 2 2 4 6" xfId="32329"/>
    <cellStyle name="常规 15 2 2 4 6 2" xfId="32330"/>
    <cellStyle name="常规 15 2 2 4 6 2 2" xfId="32331"/>
    <cellStyle name="常规 15 2 2 4 7" xfId="32332"/>
    <cellStyle name="常规 15 2 2 4 7 2" xfId="32333"/>
    <cellStyle name="常规 15 2 2 4 8" xfId="32334"/>
    <cellStyle name="常规 15 2 2 5" xfId="32335"/>
    <cellStyle name="常规 15 2 2 5 2" xfId="32336"/>
    <cellStyle name="常规 15 2 2 5 2 2" xfId="32337"/>
    <cellStyle name="常规 15 2 2 5 2 2 2" xfId="32338"/>
    <cellStyle name="常规 15 2 2 5 2 2 2 2" xfId="32339"/>
    <cellStyle name="常规 15 2 2 5 2 2 2 2 2" xfId="32340"/>
    <cellStyle name="常规 15 2 2 5 2 2 3" xfId="32341"/>
    <cellStyle name="常规 15 2 2 5 2 2 3 2" xfId="32342"/>
    <cellStyle name="常规 15 2 2 5 2 3" xfId="32343"/>
    <cellStyle name="常规 15 2 2 5 2 3 2" xfId="32344"/>
    <cellStyle name="常规 15 2 2 5 2 3 2 2" xfId="32345"/>
    <cellStyle name="常规 15 2 2 5 2 4" xfId="32346"/>
    <cellStyle name="常规 15 2 2 5 2 4 2" xfId="32347"/>
    <cellStyle name="常规 15 2 2 5 3" xfId="32348"/>
    <cellStyle name="常规 15 2 2 5 3 2" xfId="32349"/>
    <cellStyle name="常规 15 2 2 5 3 2 2" xfId="32350"/>
    <cellStyle name="常规 15 2 2 5 3 2 2 2" xfId="32351"/>
    <cellStyle name="常规 15 2 2 5 3 2 2 2 2" xfId="32352"/>
    <cellStyle name="常规 15 2 2 5 3 2 3" xfId="32353"/>
    <cellStyle name="常规 15 2 2 5 3 2 3 2" xfId="32354"/>
    <cellStyle name="常规 15 2 2 5 3 3" xfId="32355"/>
    <cellStyle name="常规 15 2 2 5 3 3 2" xfId="32356"/>
    <cellStyle name="常规 15 2 2 5 3 3 2 2" xfId="32357"/>
    <cellStyle name="常规 15 2 2 5 3 4" xfId="32358"/>
    <cellStyle name="常规 15 2 2 5 3 4 2" xfId="32359"/>
    <cellStyle name="常规 15 2 2 5 4" xfId="32360"/>
    <cellStyle name="常规 15 2 2 5 4 2" xfId="32361"/>
    <cellStyle name="常规 15 2 2 5 4 2 2" xfId="32362"/>
    <cellStyle name="常规 15 2 2 5 4 2 2 2" xfId="32363"/>
    <cellStyle name="常规 15 2 2 5 4 3" xfId="32364"/>
    <cellStyle name="常规 15 2 2 5 4 3 2" xfId="32365"/>
    <cellStyle name="常规 15 2 2 5 5" xfId="32366"/>
    <cellStyle name="常规 15 2 2 5 5 2" xfId="32367"/>
    <cellStyle name="常规 15 2 2 5 5 2 2" xfId="32368"/>
    <cellStyle name="常规 15 2 2 5 6" xfId="32369"/>
    <cellStyle name="常规 15 2 2 5 6 2" xfId="32370"/>
    <cellStyle name="常规 15 2 2 6" xfId="32371"/>
    <cellStyle name="常规 15 2 2 6 2" xfId="32372"/>
    <cellStyle name="常规 15 2 2 6 2 2" xfId="32373"/>
    <cellStyle name="常规 15 2 2 6 2 2 2" xfId="32374"/>
    <cellStyle name="常规 15 2 2 6 2 2 2 2" xfId="32375"/>
    <cellStyle name="常规 15 2 2 6 2 3" xfId="32376"/>
    <cellStyle name="常规 15 2 2 6 2 3 2" xfId="32377"/>
    <cellStyle name="常规 15 2 2 6 3" xfId="32378"/>
    <cellStyle name="常规 15 2 2 6 3 2" xfId="32379"/>
    <cellStyle name="常规 15 2 2 6 3 2 2" xfId="32380"/>
    <cellStyle name="常规 15 2 2 6 4" xfId="32381"/>
    <cellStyle name="常规 15 2 2 6 4 2" xfId="32382"/>
    <cellStyle name="常规 15 2 2 7" xfId="32383"/>
    <cellStyle name="常规 15 2 2 7 2" xfId="32384"/>
    <cellStyle name="常规 15 2 2 7 2 2" xfId="32385"/>
    <cellStyle name="常规 15 2 2 7 2 2 2" xfId="32386"/>
    <cellStyle name="常规 15 2 2 7 2 2 2 2" xfId="32387"/>
    <cellStyle name="常规 15 2 2 7 2 3" xfId="32388"/>
    <cellStyle name="常规 15 2 2 7 2 3 2" xfId="32389"/>
    <cellStyle name="常规 15 2 2 7 3" xfId="32390"/>
    <cellStyle name="常规 15 2 2 7 3 2" xfId="32391"/>
    <cellStyle name="常规 15 2 2 7 3 2 2" xfId="32392"/>
    <cellStyle name="常规 15 2 2 7 4" xfId="32393"/>
    <cellStyle name="常规 15 2 2 7 4 2" xfId="32394"/>
    <cellStyle name="常规 15 2 2 8" xfId="32395"/>
    <cellStyle name="常规 15 2 2 8 2" xfId="32396"/>
    <cellStyle name="常规 15 2 2 8 2 2" xfId="32397"/>
    <cellStyle name="常规 15 2 2 8 2 2 2" xfId="32398"/>
    <cellStyle name="常规 15 2 2 8 3" xfId="32399"/>
    <cellStyle name="常规 15 2 2 8 3 2" xfId="32400"/>
    <cellStyle name="常规 15 2 2 9" xfId="32401"/>
    <cellStyle name="常规 15 2 2 9 2" xfId="32402"/>
    <cellStyle name="常规 15 2 2 9 2 2" xfId="32403"/>
    <cellStyle name="常规 15 2 3" xfId="6566"/>
    <cellStyle name="常规 15 2 3 10" xfId="32404"/>
    <cellStyle name="常规 15 2 3 2" xfId="32405"/>
    <cellStyle name="常规 15 2 3 2 2" xfId="32406"/>
    <cellStyle name="常规 15 2 3 2 2 2" xfId="32407"/>
    <cellStyle name="常规 15 2 3 2 2 2 2" xfId="32408"/>
    <cellStyle name="常规 15 2 3 2 2 2 2 2" xfId="32409"/>
    <cellStyle name="常规 15 2 3 2 2 2 2 2 2" xfId="32410"/>
    <cellStyle name="常规 15 2 3 2 2 2 2 2 2 2" xfId="32411"/>
    <cellStyle name="常规 15 2 3 2 2 2 2 2 2 2 2" xfId="32412"/>
    <cellStyle name="常规 15 2 3 2 2 2 2 2 3" xfId="32413"/>
    <cellStyle name="常规 15 2 3 2 2 2 2 2 3 2" xfId="32414"/>
    <cellStyle name="常规 15 2 3 2 2 2 2 3" xfId="32415"/>
    <cellStyle name="常规 15 2 3 2 2 2 2 3 2" xfId="32416"/>
    <cellStyle name="常规 15 2 3 2 2 2 2 3 2 2" xfId="32417"/>
    <cellStyle name="常规 15 2 3 2 2 2 2 4" xfId="32418"/>
    <cellStyle name="常规 15 2 3 2 2 2 2 4 2" xfId="32419"/>
    <cellStyle name="常规 15 2 3 2 2 2 3" xfId="32420"/>
    <cellStyle name="常规 15 2 3 2 2 2 3 2" xfId="32421"/>
    <cellStyle name="常规 15 2 3 2 2 2 3 2 2" xfId="32422"/>
    <cellStyle name="常规 15 2 3 2 2 2 3 2 2 2" xfId="32423"/>
    <cellStyle name="常规 15 2 3 2 2 2 3 2 2 2 2" xfId="32424"/>
    <cellStyle name="常规 15 2 3 2 2 2 3 2 3" xfId="32425"/>
    <cellStyle name="常规 15 2 3 2 2 2 3 2 3 2" xfId="32426"/>
    <cellStyle name="常规 15 2 3 2 2 2 3 3" xfId="32427"/>
    <cellStyle name="常规 15 2 3 2 2 2 3 3 2" xfId="32428"/>
    <cellStyle name="常规 15 2 3 2 2 2 3 3 2 2" xfId="32429"/>
    <cellStyle name="常规 15 2 3 2 2 2 3 4" xfId="32430"/>
    <cellStyle name="常规 15 2 3 2 2 2 3 4 2" xfId="32431"/>
    <cellStyle name="常规 15 2 3 2 2 2 4" xfId="32432"/>
    <cellStyle name="常规 15 2 3 2 2 2 4 2" xfId="32433"/>
    <cellStyle name="常规 15 2 3 2 2 2 4 2 2" xfId="32434"/>
    <cellStyle name="常规 15 2 3 2 2 2 4 2 2 2" xfId="32435"/>
    <cellStyle name="常规 15 2 3 2 2 2 4 3" xfId="32436"/>
    <cellStyle name="常规 15 2 3 2 2 2 4 3 2" xfId="32437"/>
    <cellStyle name="常规 15 2 3 2 2 2 5" xfId="32438"/>
    <cellStyle name="常规 15 2 3 2 2 2 5 2" xfId="32439"/>
    <cellStyle name="常规 15 2 3 2 2 2 5 2 2" xfId="32440"/>
    <cellStyle name="常规 15 2 3 2 2 2 6" xfId="32441"/>
    <cellStyle name="常规 15 2 3 2 2 2 6 2" xfId="32442"/>
    <cellStyle name="常规 15 2 3 2 2 3" xfId="32443"/>
    <cellStyle name="常规 15 2 3 2 2 3 2" xfId="32444"/>
    <cellStyle name="常规 15 2 3 2 2 3 2 2" xfId="32445"/>
    <cellStyle name="常规 15 2 3 2 2 3 2 2 2" xfId="32446"/>
    <cellStyle name="常规 15 2 3 2 2 3 2 2 2 2" xfId="32447"/>
    <cellStyle name="常规 15 2 3 2 2 3 2 3" xfId="32448"/>
    <cellStyle name="常规 15 2 3 2 2 3 2 3 2" xfId="32449"/>
    <cellStyle name="常规 15 2 3 2 2 3 3" xfId="32450"/>
    <cellStyle name="常规 15 2 3 2 2 3 3 2" xfId="32451"/>
    <cellStyle name="常规 15 2 3 2 2 3 3 2 2" xfId="32452"/>
    <cellStyle name="常规 15 2 3 2 2 3 4" xfId="32453"/>
    <cellStyle name="常规 15 2 3 2 2 3 4 2" xfId="32454"/>
    <cellStyle name="常规 15 2 3 2 2 4" xfId="32455"/>
    <cellStyle name="常规 15 2 3 2 2 4 2" xfId="32456"/>
    <cellStyle name="常规 15 2 3 2 2 4 2 2" xfId="32457"/>
    <cellStyle name="常规 15 2 3 2 2 4 2 2 2" xfId="32458"/>
    <cellStyle name="常规 15 2 3 2 2 4 2 2 2 2" xfId="32459"/>
    <cellStyle name="常规 15 2 3 2 2 4 2 3" xfId="32460"/>
    <cellStyle name="常规 15 2 3 2 2 4 2 3 2" xfId="32461"/>
    <cellStyle name="常规 15 2 3 2 2 4 3" xfId="32462"/>
    <cellStyle name="常规 15 2 3 2 2 4 3 2" xfId="32463"/>
    <cellStyle name="常规 15 2 3 2 2 4 3 2 2" xfId="32464"/>
    <cellStyle name="常规 15 2 3 2 2 4 4" xfId="32465"/>
    <cellStyle name="常规 15 2 3 2 2 4 4 2" xfId="32466"/>
    <cellStyle name="常规 15 2 3 2 2 5" xfId="32467"/>
    <cellStyle name="常规 15 2 3 2 2 5 2" xfId="32468"/>
    <cellStyle name="常规 15 2 3 2 2 5 2 2" xfId="32469"/>
    <cellStyle name="常规 15 2 3 2 2 5 2 2 2" xfId="32470"/>
    <cellStyle name="常规 15 2 3 2 2 5 3" xfId="32471"/>
    <cellStyle name="常规 15 2 3 2 2 5 3 2" xfId="32472"/>
    <cellStyle name="常规 15 2 3 2 2 6" xfId="32473"/>
    <cellStyle name="常规 15 2 3 2 2 6 2" xfId="32474"/>
    <cellStyle name="常规 15 2 3 2 2 6 2 2" xfId="32475"/>
    <cellStyle name="常规 15 2 3 2 2 7" xfId="32476"/>
    <cellStyle name="常规 15 2 3 2 2 7 2" xfId="32477"/>
    <cellStyle name="常规 15 2 3 2 2 8" xfId="32478"/>
    <cellStyle name="常规 15 2 3 2 3" xfId="32479"/>
    <cellStyle name="常规 15 2 3 2 3 2" xfId="32480"/>
    <cellStyle name="常规 15 2 3 2 3 2 2" xfId="32481"/>
    <cellStyle name="常规 15 2 3 2 3 2 2 2" xfId="32482"/>
    <cellStyle name="常规 15 2 3 2 3 2 2 2 2" xfId="32483"/>
    <cellStyle name="常规 15 2 3 2 3 2 2 2 2 2" xfId="32484"/>
    <cellStyle name="常规 15 2 3 2 3 2 2 3" xfId="32485"/>
    <cellStyle name="常规 15 2 3 2 3 2 2 3 2" xfId="32486"/>
    <cellStyle name="常规 15 2 3 2 3 2 3" xfId="32487"/>
    <cellStyle name="常规 15 2 3 2 3 2 3 2" xfId="32488"/>
    <cellStyle name="常规 15 2 3 2 3 2 3 2 2" xfId="32489"/>
    <cellStyle name="常规 15 2 3 2 3 2 4" xfId="32490"/>
    <cellStyle name="常规 15 2 3 2 3 2 4 2" xfId="32491"/>
    <cellStyle name="常规 15 2 3 2 3 3" xfId="32492"/>
    <cellStyle name="常规 15 2 3 2 3 3 2" xfId="32493"/>
    <cellStyle name="常规 15 2 3 2 3 3 2 2" xfId="32494"/>
    <cellStyle name="常规 15 2 3 2 3 3 2 2 2" xfId="32495"/>
    <cellStyle name="常规 15 2 3 2 3 3 2 2 2 2" xfId="32496"/>
    <cellStyle name="常规 15 2 3 2 3 3 2 3" xfId="32497"/>
    <cellStyle name="常规 15 2 3 2 3 3 2 3 2" xfId="32498"/>
    <cellStyle name="常规 15 2 3 2 3 3 3" xfId="32499"/>
    <cellStyle name="常规 15 2 3 2 3 3 3 2" xfId="32500"/>
    <cellStyle name="常规 15 2 3 2 3 3 3 2 2" xfId="32501"/>
    <cellStyle name="常规 15 2 3 2 3 3 4" xfId="32502"/>
    <cellStyle name="常规 15 2 3 2 3 3 4 2" xfId="32503"/>
    <cellStyle name="常规 15 2 3 2 3 4" xfId="32504"/>
    <cellStyle name="常规 15 2 3 2 3 4 2" xfId="32505"/>
    <cellStyle name="常规 15 2 3 2 3 4 2 2" xfId="32506"/>
    <cellStyle name="常规 15 2 3 2 3 4 2 2 2" xfId="32507"/>
    <cellStyle name="常规 15 2 3 2 3 4 3" xfId="32508"/>
    <cellStyle name="常规 15 2 3 2 3 4 3 2" xfId="32509"/>
    <cellStyle name="常规 15 2 3 2 3 5" xfId="32510"/>
    <cellStyle name="常规 15 2 3 2 3 5 2" xfId="32511"/>
    <cellStyle name="常规 15 2 3 2 3 5 2 2" xfId="32512"/>
    <cellStyle name="常规 15 2 3 2 3 6" xfId="32513"/>
    <cellStyle name="常规 15 2 3 2 3 6 2" xfId="32514"/>
    <cellStyle name="常规 15 2 3 2 4" xfId="32515"/>
    <cellStyle name="常规 15 2 3 2 4 2" xfId="32516"/>
    <cellStyle name="常规 15 2 3 2 4 2 2" xfId="32517"/>
    <cellStyle name="常规 15 2 3 2 4 2 2 2" xfId="32518"/>
    <cellStyle name="常规 15 2 3 2 4 2 2 2 2" xfId="32519"/>
    <cellStyle name="常规 15 2 3 2 4 2 3" xfId="32520"/>
    <cellStyle name="常规 15 2 3 2 4 2 3 2" xfId="32521"/>
    <cellStyle name="常规 15 2 3 2 4 3" xfId="32522"/>
    <cellStyle name="常规 15 2 3 2 4 3 2" xfId="32523"/>
    <cellStyle name="常规 15 2 3 2 4 3 2 2" xfId="32524"/>
    <cellStyle name="常规 15 2 3 2 4 4" xfId="32525"/>
    <cellStyle name="常规 15 2 3 2 4 4 2" xfId="32526"/>
    <cellStyle name="常规 15 2 3 2 5" xfId="32527"/>
    <cellStyle name="常规 15 2 3 2 5 2" xfId="32528"/>
    <cellStyle name="常规 15 2 3 2 5 2 2" xfId="32529"/>
    <cellStyle name="常规 15 2 3 2 5 2 2 2" xfId="32530"/>
    <cellStyle name="常规 15 2 3 2 5 2 2 2 2" xfId="32531"/>
    <cellStyle name="常规 15 2 3 2 5 2 3" xfId="32532"/>
    <cellStyle name="常规 15 2 3 2 5 2 3 2" xfId="32533"/>
    <cellStyle name="常规 15 2 3 2 5 3" xfId="32534"/>
    <cellStyle name="常规 15 2 3 2 5 3 2" xfId="32535"/>
    <cellStyle name="常规 15 2 3 2 5 3 2 2" xfId="32536"/>
    <cellStyle name="常规 15 2 3 2 5 4" xfId="32537"/>
    <cellStyle name="常规 15 2 3 2 5 4 2" xfId="32538"/>
    <cellStyle name="常规 15 2 3 2 6" xfId="32539"/>
    <cellStyle name="常规 15 2 3 2 6 2" xfId="32540"/>
    <cellStyle name="常规 15 2 3 2 6 2 2" xfId="32541"/>
    <cellStyle name="常规 15 2 3 2 6 2 2 2" xfId="32542"/>
    <cellStyle name="常规 15 2 3 2 6 3" xfId="32543"/>
    <cellStyle name="常规 15 2 3 2 6 3 2" xfId="32544"/>
    <cellStyle name="常规 15 2 3 2 7" xfId="32545"/>
    <cellStyle name="常规 15 2 3 2 7 2" xfId="32546"/>
    <cellStyle name="常规 15 2 3 2 7 2 2" xfId="32547"/>
    <cellStyle name="常规 15 2 3 2 8" xfId="32548"/>
    <cellStyle name="常规 15 2 3 2 8 2" xfId="32549"/>
    <cellStyle name="常规 15 2 3 2 9" xfId="32550"/>
    <cellStyle name="常规 15 2 3 3" xfId="32551"/>
    <cellStyle name="常规 15 2 3 3 2" xfId="32552"/>
    <cellStyle name="常规 15 2 3 3 2 2" xfId="32553"/>
    <cellStyle name="常规 15 2 3 3 2 2 2" xfId="32554"/>
    <cellStyle name="常规 15 2 3 3 2 2 2 2" xfId="32555"/>
    <cellStyle name="常规 15 2 3 3 2 2 2 2 2" xfId="32556"/>
    <cellStyle name="常规 15 2 3 3 2 2 2 2 2 2" xfId="32557"/>
    <cellStyle name="常规 15 2 3 3 2 2 2 3" xfId="32558"/>
    <cellStyle name="常规 15 2 3 3 2 2 2 3 2" xfId="32559"/>
    <cellStyle name="常规 15 2 3 3 2 2 3" xfId="32560"/>
    <cellStyle name="常规 15 2 3 3 2 2 3 2" xfId="32561"/>
    <cellStyle name="常规 15 2 3 3 2 2 3 2 2" xfId="32562"/>
    <cellStyle name="常规 15 2 3 3 2 2 4" xfId="32563"/>
    <cellStyle name="常规 15 2 3 3 2 2 4 2" xfId="32564"/>
    <cellStyle name="常规 15 2 3 3 2 3" xfId="32565"/>
    <cellStyle name="常规 15 2 3 3 2 3 2" xfId="32566"/>
    <cellStyle name="常规 15 2 3 3 2 3 2 2" xfId="32567"/>
    <cellStyle name="常规 15 2 3 3 2 3 2 2 2" xfId="32568"/>
    <cellStyle name="常规 15 2 3 3 2 3 2 2 2 2" xfId="32569"/>
    <cellStyle name="常规 15 2 3 3 2 3 2 3" xfId="32570"/>
    <cellStyle name="常规 15 2 3 3 2 3 2 3 2" xfId="32571"/>
    <cellStyle name="常规 15 2 3 3 2 3 3" xfId="32572"/>
    <cellStyle name="常规 15 2 3 3 2 3 3 2" xfId="32573"/>
    <cellStyle name="常规 15 2 3 3 2 3 3 2 2" xfId="32574"/>
    <cellStyle name="常规 15 2 3 3 2 3 4" xfId="32575"/>
    <cellStyle name="常规 15 2 3 3 2 3 4 2" xfId="32576"/>
    <cellStyle name="常规 15 2 3 3 2 4" xfId="32577"/>
    <cellStyle name="常规 15 2 3 3 2 4 2" xfId="32578"/>
    <cellStyle name="常规 15 2 3 3 2 4 2 2" xfId="32579"/>
    <cellStyle name="常规 15 2 3 3 2 4 2 2 2" xfId="32580"/>
    <cellStyle name="常规 15 2 3 3 2 4 3" xfId="32581"/>
    <cellStyle name="常规 15 2 3 3 2 4 3 2" xfId="32582"/>
    <cellStyle name="常规 15 2 3 3 2 5" xfId="32583"/>
    <cellStyle name="常规 15 2 3 3 2 5 2" xfId="32584"/>
    <cellStyle name="常规 15 2 3 3 2 5 2 2" xfId="32585"/>
    <cellStyle name="常规 15 2 3 3 2 6" xfId="32586"/>
    <cellStyle name="常规 15 2 3 3 2 6 2" xfId="32587"/>
    <cellStyle name="常规 15 2 3 3 3" xfId="32588"/>
    <cellStyle name="常规 15 2 3 3 3 2" xfId="32589"/>
    <cellStyle name="常规 15 2 3 3 3 2 2" xfId="32590"/>
    <cellStyle name="常规 15 2 3 3 3 2 2 2" xfId="32591"/>
    <cellStyle name="常规 15 2 3 3 3 2 2 2 2" xfId="32592"/>
    <cellStyle name="常规 15 2 3 3 3 2 3" xfId="32593"/>
    <cellStyle name="常规 15 2 3 3 3 2 3 2" xfId="32594"/>
    <cellStyle name="常规 15 2 3 3 3 3" xfId="32595"/>
    <cellStyle name="常规 15 2 3 3 3 3 2" xfId="32596"/>
    <cellStyle name="常规 15 2 3 3 3 3 2 2" xfId="32597"/>
    <cellStyle name="常规 15 2 3 3 3 4" xfId="32598"/>
    <cellStyle name="常规 15 2 3 3 3 4 2" xfId="32599"/>
    <cellStyle name="常规 15 2 3 3 4" xfId="32600"/>
    <cellStyle name="常规 15 2 3 3 4 2" xfId="32601"/>
    <cellStyle name="常规 15 2 3 3 4 2 2" xfId="32602"/>
    <cellStyle name="常规 15 2 3 3 4 2 2 2" xfId="32603"/>
    <cellStyle name="常规 15 2 3 3 4 2 2 2 2" xfId="32604"/>
    <cellStyle name="常规 15 2 3 3 4 2 3" xfId="32605"/>
    <cellStyle name="常规 15 2 3 3 4 2 3 2" xfId="32606"/>
    <cellStyle name="常规 15 2 3 3 4 3" xfId="32607"/>
    <cellStyle name="常规 15 2 3 3 4 3 2" xfId="32608"/>
    <cellStyle name="常规 15 2 3 3 4 3 2 2" xfId="32609"/>
    <cellStyle name="常规 15 2 3 3 4 4" xfId="32610"/>
    <cellStyle name="常规 15 2 3 3 4 4 2" xfId="32611"/>
    <cellStyle name="常规 15 2 3 3 5" xfId="32612"/>
    <cellStyle name="常规 15 2 3 3 5 2" xfId="32613"/>
    <cellStyle name="常规 15 2 3 3 5 2 2" xfId="32614"/>
    <cellStyle name="常规 15 2 3 3 5 2 2 2" xfId="32615"/>
    <cellStyle name="常规 15 2 3 3 5 3" xfId="32616"/>
    <cellStyle name="常规 15 2 3 3 5 3 2" xfId="32617"/>
    <cellStyle name="常规 15 2 3 3 6" xfId="32618"/>
    <cellStyle name="常规 15 2 3 3 6 2" xfId="32619"/>
    <cellStyle name="常规 15 2 3 3 6 2 2" xfId="32620"/>
    <cellStyle name="常规 15 2 3 3 7" xfId="32621"/>
    <cellStyle name="常规 15 2 3 3 7 2" xfId="32622"/>
    <cellStyle name="常规 15 2 3 3 8" xfId="32623"/>
    <cellStyle name="常规 15 2 3 4" xfId="32624"/>
    <cellStyle name="常规 15 2 3 4 2" xfId="32625"/>
    <cellStyle name="常规 15 2 3 4 2 2" xfId="32626"/>
    <cellStyle name="常规 15 2 3 4 2 2 2" xfId="32627"/>
    <cellStyle name="常规 15 2 3 4 2 2 2 2" xfId="32628"/>
    <cellStyle name="常规 15 2 3 4 2 2 2 2 2" xfId="32629"/>
    <cellStyle name="常规 15 2 3 4 2 2 3" xfId="32630"/>
    <cellStyle name="常规 15 2 3 4 2 2 3 2" xfId="32631"/>
    <cellStyle name="常规 15 2 3 4 2 3" xfId="32632"/>
    <cellStyle name="常规 15 2 3 4 2 3 2" xfId="32633"/>
    <cellStyle name="常规 15 2 3 4 2 3 2 2" xfId="32634"/>
    <cellStyle name="常规 15 2 3 4 2 4" xfId="32635"/>
    <cellStyle name="常规 15 2 3 4 2 4 2" xfId="32636"/>
    <cellStyle name="常规 15 2 3 4 3" xfId="32637"/>
    <cellStyle name="常规 15 2 3 4 3 2" xfId="32638"/>
    <cellStyle name="常规 15 2 3 4 3 2 2" xfId="32639"/>
    <cellStyle name="常规 15 2 3 4 3 2 2 2" xfId="32640"/>
    <cellStyle name="常规 15 2 3 4 3 2 2 2 2" xfId="32641"/>
    <cellStyle name="常规 15 2 3 4 3 2 3" xfId="32642"/>
    <cellStyle name="常规 15 2 3 4 3 2 3 2" xfId="32643"/>
    <cellStyle name="常规 15 2 3 4 3 3" xfId="32644"/>
    <cellStyle name="常规 15 2 3 4 3 3 2" xfId="32645"/>
    <cellStyle name="常规 15 2 3 4 3 3 2 2" xfId="32646"/>
    <cellStyle name="常规 15 2 3 4 3 4" xfId="32647"/>
    <cellStyle name="常规 15 2 3 4 3 4 2" xfId="32648"/>
    <cellStyle name="常规 15 2 3 4 4" xfId="32649"/>
    <cellStyle name="常规 15 2 3 4 4 2" xfId="32650"/>
    <cellStyle name="常规 15 2 3 4 4 2 2" xfId="32651"/>
    <cellStyle name="常规 15 2 3 4 4 2 2 2" xfId="32652"/>
    <cellStyle name="常规 15 2 3 4 4 3" xfId="32653"/>
    <cellStyle name="常规 15 2 3 4 4 3 2" xfId="32654"/>
    <cellStyle name="常规 15 2 3 4 5" xfId="32655"/>
    <cellStyle name="常规 15 2 3 4 5 2" xfId="32656"/>
    <cellStyle name="常规 15 2 3 4 5 2 2" xfId="32657"/>
    <cellStyle name="常规 15 2 3 4 6" xfId="32658"/>
    <cellStyle name="常规 15 2 3 4 6 2" xfId="32659"/>
    <cellStyle name="常规 15 2 3 5" xfId="32660"/>
    <cellStyle name="常规 15 2 3 5 2" xfId="32661"/>
    <cellStyle name="常规 15 2 3 5 2 2" xfId="32662"/>
    <cellStyle name="常规 15 2 3 5 2 2 2" xfId="32663"/>
    <cellStyle name="常规 15 2 3 5 2 2 2 2" xfId="32664"/>
    <cellStyle name="常规 15 2 3 5 2 3" xfId="32665"/>
    <cellStyle name="常规 15 2 3 5 2 3 2" xfId="32666"/>
    <cellStyle name="常规 15 2 3 5 3" xfId="32667"/>
    <cellStyle name="常规 15 2 3 5 3 2" xfId="32668"/>
    <cellStyle name="常规 15 2 3 5 3 2 2" xfId="32669"/>
    <cellStyle name="常规 15 2 3 5 4" xfId="32670"/>
    <cellStyle name="常规 15 2 3 5 4 2" xfId="32671"/>
    <cellStyle name="常规 15 2 3 6" xfId="32672"/>
    <cellStyle name="常规 15 2 3 6 2" xfId="32673"/>
    <cellStyle name="常规 15 2 3 6 2 2" xfId="32674"/>
    <cellStyle name="常规 15 2 3 6 2 2 2" xfId="32675"/>
    <cellStyle name="常规 15 2 3 6 2 2 2 2" xfId="32676"/>
    <cellStyle name="常规 15 2 3 6 2 3" xfId="32677"/>
    <cellStyle name="常规 15 2 3 6 2 3 2" xfId="32678"/>
    <cellStyle name="常规 15 2 3 6 3" xfId="32679"/>
    <cellStyle name="常规 15 2 3 6 3 2" xfId="32680"/>
    <cellStyle name="常规 15 2 3 6 3 2 2" xfId="32681"/>
    <cellStyle name="常规 15 2 3 6 4" xfId="32682"/>
    <cellStyle name="常规 15 2 3 6 4 2" xfId="32683"/>
    <cellStyle name="常规 15 2 3 7" xfId="32684"/>
    <cellStyle name="常规 15 2 3 7 2" xfId="32685"/>
    <cellStyle name="常规 15 2 3 7 2 2" xfId="32686"/>
    <cellStyle name="常规 15 2 3 7 2 2 2" xfId="32687"/>
    <cellStyle name="常规 15 2 3 7 3" xfId="32688"/>
    <cellStyle name="常规 15 2 3 7 3 2" xfId="32689"/>
    <cellStyle name="常规 15 2 3 8" xfId="32690"/>
    <cellStyle name="常规 15 2 3 8 2" xfId="32691"/>
    <cellStyle name="常规 15 2 3 8 2 2" xfId="32692"/>
    <cellStyle name="常规 15 2 3 9" xfId="32693"/>
    <cellStyle name="常规 15 2 3 9 2" xfId="32694"/>
    <cellStyle name="常规 15 2 4" xfId="6567"/>
    <cellStyle name="常规 15 2 4 2" xfId="32695"/>
    <cellStyle name="常规 15 2 4 2 2" xfId="32696"/>
    <cellStyle name="常规 15 2 4 2 2 2" xfId="32697"/>
    <cellStyle name="常规 15 2 4 2 2 2 2" xfId="32698"/>
    <cellStyle name="常规 15 2 4 2 2 2 2 2" xfId="32699"/>
    <cellStyle name="常规 15 2 4 2 2 2 2 2 2" xfId="32700"/>
    <cellStyle name="常规 15 2 4 2 2 2 2 2 2 2" xfId="32701"/>
    <cellStyle name="常规 15 2 4 2 2 2 2 3" xfId="32702"/>
    <cellStyle name="常规 15 2 4 2 2 2 2 3 2" xfId="32703"/>
    <cellStyle name="常规 15 2 4 2 2 2 3" xfId="32704"/>
    <cellStyle name="常规 15 2 4 2 2 2 3 2" xfId="32705"/>
    <cellStyle name="常规 15 2 4 2 2 2 3 2 2" xfId="32706"/>
    <cellStyle name="常规 15 2 4 2 2 2 4" xfId="32707"/>
    <cellStyle name="常规 15 2 4 2 2 2 4 2" xfId="32708"/>
    <cellStyle name="常规 15 2 4 2 2 3" xfId="32709"/>
    <cellStyle name="常规 15 2 4 2 2 3 2" xfId="32710"/>
    <cellStyle name="常规 15 2 4 2 2 3 2 2" xfId="32711"/>
    <cellStyle name="常规 15 2 4 2 2 3 2 2 2" xfId="32712"/>
    <cellStyle name="常规 15 2 4 2 2 3 2 2 2 2" xfId="32713"/>
    <cellStyle name="常规 15 2 4 2 2 3 2 3" xfId="32714"/>
    <cellStyle name="常规 15 2 4 2 2 3 2 3 2" xfId="32715"/>
    <cellStyle name="常规 15 2 4 2 2 3 3" xfId="32716"/>
    <cellStyle name="常规 15 2 4 2 2 3 3 2" xfId="32717"/>
    <cellStyle name="常规 15 2 4 2 2 3 3 2 2" xfId="32718"/>
    <cellStyle name="常规 15 2 4 2 2 3 4" xfId="32719"/>
    <cellStyle name="常规 15 2 4 2 2 3 4 2" xfId="32720"/>
    <cellStyle name="常规 15 2 4 2 2 4" xfId="32721"/>
    <cellStyle name="常规 15 2 4 2 2 4 2" xfId="32722"/>
    <cellStyle name="常规 15 2 4 2 2 4 2 2" xfId="32723"/>
    <cellStyle name="常规 15 2 4 2 2 4 2 2 2" xfId="32724"/>
    <cellStyle name="常规 15 2 4 2 2 4 3" xfId="32725"/>
    <cellStyle name="常规 15 2 4 2 2 4 3 2" xfId="32726"/>
    <cellStyle name="常规 15 2 4 2 2 5" xfId="32727"/>
    <cellStyle name="常规 15 2 4 2 2 5 2" xfId="32728"/>
    <cellStyle name="常规 15 2 4 2 2 5 2 2" xfId="32729"/>
    <cellStyle name="常规 15 2 4 2 2 6" xfId="32730"/>
    <cellStyle name="常规 15 2 4 2 2 6 2" xfId="32731"/>
    <cellStyle name="常规 15 2 4 2 3" xfId="32732"/>
    <cellStyle name="常规 15 2 4 2 3 2" xfId="32733"/>
    <cellStyle name="常规 15 2 4 2 3 2 2" xfId="32734"/>
    <cellStyle name="常规 15 2 4 2 3 2 2 2" xfId="32735"/>
    <cellStyle name="常规 15 2 4 2 3 2 2 2 2" xfId="32736"/>
    <cellStyle name="常规 15 2 4 2 3 2 3" xfId="32737"/>
    <cellStyle name="常规 15 2 4 2 3 2 3 2" xfId="32738"/>
    <cellStyle name="常规 15 2 4 2 3 3" xfId="32739"/>
    <cellStyle name="常规 15 2 4 2 3 3 2" xfId="32740"/>
    <cellStyle name="常规 15 2 4 2 3 3 2 2" xfId="32741"/>
    <cellStyle name="常规 15 2 4 2 3 4" xfId="32742"/>
    <cellStyle name="常规 15 2 4 2 3 4 2" xfId="32743"/>
    <cellStyle name="常规 15 2 4 2 4" xfId="32744"/>
    <cellStyle name="常规 15 2 4 2 4 2" xfId="32745"/>
    <cellStyle name="常规 15 2 4 2 4 2 2" xfId="32746"/>
    <cellStyle name="常规 15 2 4 2 4 2 2 2" xfId="32747"/>
    <cellStyle name="常规 15 2 4 2 4 2 2 2 2" xfId="32748"/>
    <cellStyle name="常规 15 2 4 2 4 2 3" xfId="32749"/>
    <cellStyle name="常规 15 2 4 2 4 2 3 2" xfId="32750"/>
    <cellStyle name="常规 15 2 4 2 4 3" xfId="32751"/>
    <cellStyle name="常规 15 2 4 2 4 3 2" xfId="32752"/>
    <cellStyle name="常规 15 2 4 2 4 3 2 2" xfId="32753"/>
    <cellStyle name="常规 15 2 4 2 4 4" xfId="32754"/>
    <cellStyle name="常规 15 2 4 2 4 4 2" xfId="32755"/>
    <cellStyle name="常规 15 2 4 2 5" xfId="32756"/>
    <cellStyle name="常规 15 2 4 2 5 2" xfId="32757"/>
    <cellStyle name="常规 15 2 4 2 5 2 2" xfId="32758"/>
    <cellStyle name="常规 15 2 4 2 5 2 2 2" xfId="32759"/>
    <cellStyle name="常规 15 2 4 2 5 3" xfId="32760"/>
    <cellStyle name="常规 15 2 4 2 5 3 2" xfId="32761"/>
    <cellStyle name="常规 15 2 4 2 6" xfId="32762"/>
    <cellStyle name="常规 15 2 4 2 6 2" xfId="32763"/>
    <cellStyle name="常规 15 2 4 2 6 2 2" xfId="32764"/>
    <cellStyle name="常规 15 2 4 2 7" xfId="32765"/>
    <cellStyle name="常规 15 2 4 2 7 2" xfId="32766"/>
    <cellStyle name="常规 15 2 4 3" xfId="32767"/>
    <cellStyle name="常规 15 2 4 3 2" xfId="32768"/>
    <cellStyle name="常规 15 2 4 3 2 2" xfId="32769"/>
    <cellStyle name="常规 15 2 4 3 2 2 2" xfId="32770"/>
    <cellStyle name="常规 15 2 4 3 2 2 2 2" xfId="32771"/>
    <cellStyle name="常规 15 2 4 3 2 2 2 2 2" xfId="32772"/>
    <cellStyle name="常规 15 2 4 3 2 2 3" xfId="32773"/>
    <cellStyle name="常规 15 2 4 3 2 2 3 2" xfId="32774"/>
    <cellStyle name="常规 15 2 4 3 2 3" xfId="32775"/>
    <cellStyle name="常规 15 2 4 3 2 3 2" xfId="32776"/>
    <cellStyle name="常规 15 2 4 3 2 3 2 2" xfId="32777"/>
    <cellStyle name="常规 15 2 4 3 2 4" xfId="32778"/>
    <cellStyle name="常规 15 2 4 3 2 4 2" xfId="32779"/>
    <cellStyle name="常规 15 2 4 3 3" xfId="32780"/>
    <cellStyle name="常规 15 2 4 3 3 2" xfId="32781"/>
    <cellStyle name="常规 15 2 4 3 3 2 2" xfId="32782"/>
    <cellStyle name="常规 15 2 4 3 3 2 2 2" xfId="32783"/>
    <cellStyle name="常规 15 2 4 3 3 2 2 2 2" xfId="32784"/>
    <cellStyle name="常规 15 2 4 3 3 2 3" xfId="32785"/>
    <cellStyle name="常规 15 2 4 3 3 2 3 2" xfId="32786"/>
    <cellStyle name="常规 15 2 4 3 3 3" xfId="32787"/>
    <cellStyle name="常规 15 2 4 3 3 3 2" xfId="32788"/>
    <cellStyle name="常规 15 2 4 3 3 3 2 2" xfId="32789"/>
    <cellStyle name="常规 15 2 4 3 3 4" xfId="32790"/>
    <cellStyle name="常规 15 2 4 3 3 4 2" xfId="32791"/>
    <cellStyle name="常规 15 2 4 3 4" xfId="32792"/>
    <cellStyle name="常规 15 2 4 3 4 2" xfId="32793"/>
    <cellStyle name="常规 15 2 4 3 4 2 2" xfId="32794"/>
    <cellStyle name="常规 15 2 4 3 4 2 2 2" xfId="32795"/>
    <cellStyle name="常规 15 2 4 3 4 3" xfId="32796"/>
    <cellStyle name="常规 15 2 4 3 4 3 2" xfId="32797"/>
    <cellStyle name="常规 15 2 4 3 5" xfId="32798"/>
    <cellStyle name="常规 15 2 4 3 5 2" xfId="32799"/>
    <cellStyle name="常规 15 2 4 3 5 2 2" xfId="32800"/>
    <cellStyle name="常规 15 2 4 3 6" xfId="32801"/>
    <cellStyle name="常规 15 2 4 3 6 2" xfId="32802"/>
    <cellStyle name="常规 15 2 4 4" xfId="32803"/>
    <cellStyle name="常规 15 2 4 4 2" xfId="32804"/>
    <cellStyle name="常规 15 2 4 4 2 2" xfId="32805"/>
    <cellStyle name="常规 15 2 4 4 2 2 2" xfId="32806"/>
    <cellStyle name="常规 15 2 4 4 2 2 2 2" xfId="32807"/>
    <cellStyle name="常规 15 2 4 4 2 3" xfId="32808"/>
    <cellStyle name="常规 15 2 4 4 2 3 2" xfId="32809"/>
    <cellStyle name="常规 15 2 4 4 3" xfId="32810"/>
    <cellStyle name="常规 15 2 4 4 3 2" xfId="32811"/>
    <cellStyle name="常规 15 2 4 4 3 2 2" xfId="32812"/>
    <cellStyle name="常规 15 2 4 4 4" xfId="32813"/>
    <cellStyle name="常规 15 2 4 4 4 2" xfId="32814"/>
    <cellStyle name="常规 15 2 4 5" xfId="32815"/>
    <cellStyle name="常规 15 2 4 5 2" xfId="32816"/>
    <cellStyle name="常规 15 2 4 5 2 2" xfId="32817"/>
    <cellStyle name="常规 15 2 4 5 2 2 2" xfId="32818"/>
    <cellStyle name="常规 15 2 4 5 2 2 2 2" xfId="32819"/>
    <cellStyle name="常规 15 2 4 5 2 3" xfId="32820"/>
    <cellStyle name="常规 15 2 4 5 2 3 2" xfId="32821"/>
    <cellStyle name="常规 15 2 4 5 3" xfId="32822"/>
    <cellStyle name="常规 15 2 4 5 3 2" xfId="32823"/>
    <cellStyle name="常规 15 2 4 5 3 2 2" xfId="32824"/>
    <cellStyle name="常规 15 2 4 5 4" xfId="32825"/>
    <cellStyle name="常规 15 2 4 5 4 2" xfId="32826"/>
    <cellStyle name="常规 15 2 4 6" xfId="32827"/>
    <cellStyle name="常规 15 2 4 6 2" xfId="32828"/>
    <cellStyle name="常规 15 2 4 6 2 2" xfId="32829"/>
    <cellStyle name="常规 15 2 4 6 2 2 2" xfId="32830"/>
    <cellStyle name="常规 15 2 4 6 3" xfId="32831"/>
    <cellStyle name="常规 15 2 4 6 3 2" xfId="32832"/>
    <cellStyle name="常规 15 2 4 7" xfId="32833"/>
    <cellStyle name="常规 15 2 4 7 2" xfId="32834"/>
    <cellStyle name="常规 15 2 4 7 2 2" xfId="32835"/>
    <cellStyle name="常规 15 2 4 8" xfId="32836"/>
    <cellStyle name="常规 15 2 4 8 2" xfId="32837"/>
    <cellStyle name="常规 15 2 4 9" xfId="32838"/>
    <cellStyle name="常规 15 2 5" xfId="32839"/>
    <cellStyle name="常规 15 2 5 2" xfId="32840"/>
    <cellStyle name="常规 15 2 5 2 2" xfId="32841"/>
    <cellStyle name="常规 15 2 5 2 2 2" xfId="32842"/>
    <cellStyle name="常规 15 2 5 2 2 2 2" xfId="32843"/>
    <cellStyle name="常规 15 2 5 2 2 2 2 2" xfId="32844"/>
    <cellStyle name="常规 15 2 5 2 2 2 2 2 2" xfId="32845"/>
    <cellStyle name="常规 15 2 5 2 2 2 3" xfId="32846"/>
    <cellStyle name="常规 15 2 5 2 2 2 3 2" xfId="32847"/>
    <cellStyle name="常规 15 2 5 2 2 3" xfId="32848"/>
    <cellStyle name="常规 15 2 5 2 2 3 2" xfId="32849"/>
    <cellStyle name="常规 15 2 5 2 2 3 2 2" xfId="32850"/>
    <cellStyle name="常规 15 2 5 2 2 4" xfId="32851"/>
    <cellStyle name="常规 15 2 5 2 2 4 2" xfId="32852"/>
    <cellStyle name="常规 15 2 5 2 3" xfId="32853"/>
    <cellStyle name="常规 15 2 5 2 3 2" xfId="32854"/>
    <cellStyle name="常规 15 2 5 2 3 2 2" xfId="32855"/>
    <cellStyle name="常规 15 2 5 2 3 2 2 2" xfId="32856"/>
    <cellStyle name="常规 15 2 5 2 3 2 2 2 2" xfId="32857"/>
    <cellStyle name="常规 15 2 5 2 3 2 3" xfId="32858"/>
    <cellStyle name="常规 15 2 5 2 3 2 3 2" xfId="32859"/>
    <cellStyle name="常规 15 2 5 2 3 3" xfId="32860"/>
    <cellStyle name="常规 15 2 5 2 3 3 2" xfId="32861"/>
    <cellStyle name="常规 15 2 5 2 3 3 2 2" xfId="32862"/>
    <cellStyle name="常规 15 2 5 2 3 4" xfId="32863"/>
    <cellStyle name="常规 15 2 5 2 3 4 2" xfId="32864"/>
    <cellStyle name="常规 15 2 5 2 4" xfId="32865"/>
    <cellStyle name="常规 15 2 5 2 4 2" xfId="32866"/>
    <cellStyle name="常规 15 2 5 2 4 2 2" xfId="32867"/>
    <cellStyle name="常规 15 2 5 2 4 2 2 2" xfId="32868"/>
    <cellStyle name="常规 15 2 5 2 4 3" xfId="32869"/>
    <cellStyle name="常规 15 2 5 2 4 3 2" xfId="32870"/>
    <cellStyle name="常规 15 2 5 2 5" xfId="32871"/>
    <cellStyle name="常规 15 2 5 2 5 2" xfId="32872"/>
    <cellStyle name="常规 15 2 5 2 5 2 2" xfId="32873"/>
    <cellStyle name="常规 15 2 5 2 6" xfId="32874"/>
    <cellStyle name="常规 15 2 5 2 6 2" xfId="32875"/>
    <cellStyle name="常规 15 2 5 3" xfId="32876"/>
    <cellStyle name="常规 15 2 5 3 2" xfId="32877"/>
    <cellStyle name="常规 15 2 5 3 2 2" xfId="32878"/>
    <cellStyle name="常规 15 2 5 3 2 2 2" xfId="32879"/>
    <cellStyle name="常规 15 2 5 3 2 2 2 2" xfId="32880"/>
    <cellStyle name="常规 15 2 5 3 2 3" xfId="32881"/>
    <cellStyle name="常规 15 2 5 3 2 3 2" xfId="32882"/>
    <cellStyle name="常规 15 2 5 3 3" xfId="32883"/>
    <cellStyle name="常规 15 2 5 3 3 2" xfId="32884"/>
    <cellStyle name="常规 15 2 5 3 3 2 2" xfId="32885"/>
    <cellStyle name="常规 15 2 5 3 4" xfId="32886"/>
    <cellStyle name="常规 15 2 5 3 4 2" xfId="32887"/>
    <cellStyle name="常规 15 2 5 4" xfId="32888"/>
    <cellStyle name="常规 15 2 5 4 2" xfId="32889"/>
    <cellStyle name="常规 15 2 5 4 2 2" xfId="32890"/>
    <cellStyle name="常规 15 2 5 4 2 2 2" xfId="32891"/>
    <cellStyle name="常规 15 2 5 4 2 2 2 2" xfId="32892"/>
    <cellStyle name="常规 15 2 5 4 2 3" xfId="32893"/>
    <cellStyle name="常规 15 2 5 4 2 3 2" xfId="32894"/>
    <cellStyle name="常规 15 2 5 4 3" xfId="32895"/>
    <cellStyle name="常规 15 2 5 4 3 2" xfId="32896"/>
    <cellStyle name="常规 15 2 5 4 3 2 2" xfId="32897"/>
    <cellStyle name="常规 15 2 5 4 4" xfId="32898"/>
    <cellStyle name="常规 15 2 5 4 4 2" xfId="32899"/>
    <cellStyle name="常规 15 2 5 5" xfId="32900"/>
    <cellStyle name="常规 15 2 5 5 2" xfId="32901"/>
    <cellStyle name="常规 15 2 5 5 2 2" xfId="32902"/>
    <cellStyle name="常规 15 2 5 5 2 2 2" xfId="32903"/>
    <cellStyle name="常规 15 2 5 5 3" xfId="32904"/>
    <cellStyle name="常规 15 2 5 5 3 2" xfId="32905"/>
    <cellStyle name="常规 15 2 5 6" xfId="32906"/>
    <cellStyle name="常规 15 2 5 6 2" xfId="32907"/>
    <cellStyle name="常规 15 2 5 6 2 2" xfId="32908"/>
    <cellStyle name="常规 15 2 5 7" xfId="32909"/>
    <cellStyle name="常规 15 2 5 7 2" xfId="32910"/>
    <cellStyle name="常规 15 2 5 8" xfId="32911"/>
    <cellStyle name="常规 15 2 6" xfId="32912"/>
    <cellStyle name="常规 15 2 6 2" xfId="32913"/>
    <cellStyle name="常规 15 2 6 2 2" xfId="32914"/>
    <cellStyle name="常规 15 2 6 2 2 2" xfId="32915"/>
    <cellStyle name="常规 15 2 6 2 2 2 2" xfId="32916"/>
    <cellStyle name="常规 15 2 6 2 2 2 2 2" xfId="32917"/>
    <cellStyle name="常规 15 2 6 2 2 3" xfId="32918"/>
    <cellStyle name="常规 15 2 6 2 2 3 2" xfId="32919"/>
    <cellStyle name="常规 15 2 6 2 3" xfId="32920"/>
    <cellStyle name="常规 15 2 6 2 3 2" xfId="32921"/>
    <cellStyle name="常规 15 2 6 2 3 2 2" xfId="32922"/>
    <cellStyle name="常规 15 2 6 2 4" xfId="32923"/>
    <cellStyle name="常规 15 2 6 2 4 2" xfId="32924"/>
    <cellStyle name="常规 15 2 6 3" xfId="32925"/>
    <cellStyle name="常规 15 2 6 3 2" xfId="32926"/>
    <cellStyle name="常规 15 2 6 3 2 2" xfId="32927"/>
    <cellStyle name="常规 15 2 6 3 2 2 2" xfId="32928"/>
    <cellStyle name="常规 15 2 6 3 2 2 2 2" xfId="32929"/>
    <cellStyle name="常规 15 2 6 3 2 3" xfId="32930"/>
    <cellStyle name="常规 15 2 6 3 2 3 2" xfId="32931"/>
    <cellStyle name="常规 15 2 6 3 3" xfId="32932"/>
    <cellStyle name="常规 15 2 6 3 3 2" xfId="32933"/>
    <cellStyle name="常规 15 2 6 3 3 2 2" xfId="32934"/>
    <cellStyle name="常规 15 2 6 3 4" xfId="32935"/>
    <cellStyle name="常规 15 2 6 3 4 2" xfId="32936"/>
    <cellStyle name="常规 15 2 6 4" xfId="32937"/>
    <cellStyle name="常规 15 2 6 4 2" xfId="32938"/>
    <cellStyle name="常规 15 2 6 4 2 2" xfId="32939"/>
    <cellStyle name="常规 15 2 6 4 2 2 2" xfId="32940"/>
    <cellStyle name="常规 15 2 6 4 3" xfId="32941"/>
    <cellStyle name="常规 15 2 6 4 3 2" xfId="32942"/>
    <cellStyle name="常规 15 2 6 5" xfId="32943"/>
    <cellStyle name="常规 15 2 6 5 2" xfId="32944"/>
    <cellStyle name="常规 15 2 6 5 2 2" xfId="32945"/>
    <cellStyle name="常规 15 2 6 6" xfId="32946"/>
    <cellStyle name="常规 15 2 6 6 2" xfId="32947"/>
    <cellStyle name="常规 15 2 7" xfId="32948"/>
    <cellStyle name="常规 15 2 7 2" xfId="32949"/>
    <cellStyle name="常规 15 2 7 2 2" xfId="32950"/>
    <cellStyle name="常规 15 2 7 2 2 2" xfId="32951"/>
    <cellStyle name="常规 15 2 7 2 2 2 2" xfId="32952"/>
    <cellStyle name="常规 15 2 7 2 3" xfId="32953"/>
    <cellStyle name="常规 15 2 7 2 3 2" xfId="32954"/>
    <cellStyle name="常规 15 2 7 3" xfId="32955"/>
    <cellStyle name="常规 15 2 7 3 2" xfId="32956"/>
    <cellStyle name="常规 15 2 7 3 2 2" xfId="32957"/>
    <cellStyle name="常规 15 2 7 4" xfId="32958"/>
    <cellStyle name="常规 15 2 7 4 2" xfId="32959"/>
    <cellStyle name="常规 15 2 8" xfId="32960"/>
    <cellStyle name="常规 15 2 8 2" xfId="32961"/>
    <cellStyle name="常规 15 2 8 2 2" xfId="32962"/>
    <cellStyle name="常规 15 2 8 2 2 2" xfId="32963"/>
    <cellStyle name="常规 15 2 8 2 2 2 2" xfId="32964"/>
    <cellStyle name="常规 15 2 8 2 3" xfId="32965"/>
    <cellStyle name="常规 15 2 8 2 3 2" xfId="32966"/>
    <cellStyle name="常规 15 2 8 3" xfId="32967"/>
    <cellStyle name="常规 15 2 8 3 2" xfId="32968"/>
    <cellStyle name="常规 15 2 8 3 2 2" xfId="32969"/>
    <cellStyle name="常规 15 2 8 4" xfId="32970"/>
    <cellStyle name="常规 15 2 8 4 2" xfId="32971"/>
    <cellStyle name="常规 15 2 9" xfId="32972"/>
    <cellStyle name="常规 15 2 9 2" xfId="32973"/>
    <cellStyle name="常规 15 2 9 2 2" xfId="32974"/>
    <cellStyle name="常规 15 2 9 2 2 2" xfId="32975"/>
    <cellStyle name="常规 15 2 9 3" xfId="32976"/>
    <cellStyle name="常规 15 2 9 3 2" xfId="32977"/>
    <cellStyle name="常规 15 3" xfId="6568"/>
    <cellStyle name="常规 15 3 10" xfId="32978"/>
    <cellStyle name="常规 15 3 10 2" xfId="32979"/>
    <cellStyle name="常规 15 3 11" xfId="32980"/>
    <cellStyle name="常规 15 3 2" xfId="6569"/>
    <cellStyle name="常规 15 3 2 2" xfId="6570"/>
    <cellStyle name="常规 15 3 2 2 2" xfId="32981"/>
    <cellStyle name="常规 15 3 2 2 2 2" xfId="32982"/>
    <cellStyle name="常规 15 3 2 2 2 2 2" xfId="32983"/>
    <cellStyle name="常规 15 3 2 2 2 2 2 2" xfId="32984"/>
    <cellStyle name="常规 15 3 2 2 2 2 2 2 2" xfId="32985"/>
    <cellStyle name="常规 15 3 2 2 2 2 2 2 2 2" xfId="32986"/>
    <cellStyle name="常规 15 3 2 2 2 2 2 3" xfId="32987"/>
    <cellStyle name="常规 15 3 2 2 2 2 2 3 2" xfId="32988"/>
    <cellStyle name="常规 15 3 2 2 2 2 3" xfId="32989"/>
    <cellStyle name="常规 15 3 2 2 2 2 3 2" xfId="32990"/>
    <cellStyle name="常规 15 3 2 2 2 2 3 2 2" xfId="32991"/>
    <cellStyle name="常规 15 3 2 2 2 2 4" xfId="32992"/>
    <cellStyle name="常规 15 3 2 2 2 2 4 2" xfId="32993"/>
    <cellStyle name="常规 15 3 2 2 2 3" xfId="32994"/>
    <cellStyle name="常规 15 3 2 2 2 3 2" xfId="32995"/>
    <cellStyle name="常规 15 3 2 2 2 3 2 2" xfId="32996"/>
    <cellStyle name="常规 15 3 2 2 2 3 2 2 2" xfId="32997"/>
    <cellStyle name="常规 15 3 2 2 2 3 2 2 2 2" xfId="32998"/>
    <cellStyle name="常规 15 3 2 2 2 3 2 3" xfId="32999"/>
    <cellStyle name="常规 15 3 2 2 2 3 2 3 2" xfId="33000"/>
    <cellStyle name="常规 15 3 2 2 2 3 3" xfId="33001"/>
    <cellStyle name="常规 15 3 2 2 2 3 3 2" xfId="33002"/>
    <cellStyle name="常规 15 3 2 2 2 3 3 2 2" xfId="33003"/>
    <cellStyle name="常规 15 3 2 2 2 3 4" xfId="33004"/>
    <cellStyle name="常规 15 3 2 2 2 3 4 2" xfId="33005"/>
    <cellStyle name="常规 15 3 2 2 2 4" xfId="33006"/>
    <cellStyle name="常规 15 3 2 2 2 4 2" xfId="33007"/>
    <cellStyle name="常规 15 3 2 2 2 4 2 2" xfId="33008"/>
    <cellStyle name="常规 15 3 2 2 2 4 2 2 2" xfId="33009"/>
    <cellStyle name="常规 15 3 2 2 2 4 3" xfId="33010"/>
    <cellStyle name="常规 15 3 2 2 2 4 3 2" xfId="33011"/>
    <cellStyle name="常规 15 3 2 2 2 5" xfId="33012"/>
    <cellStyle name="常规 15 3 2 2 2 5 2" xfId="33013"/>
    <cellStyle name="常规 15 3 2 2 2 5 2 2" xfId="33014"/>
    <cellStyle name="常规 15 3 2 2 2 6" xfId="33015"/>
    <cellStyle name="常规 15 3 2 2 2 6 2" xfId="33016"/>
    <cellStyle name="常规 15 3 2 2 3" xfId="33017"/>
    <cellStyle name="常规 15 3 2 2 3 2" xfId="33018"/>
    <cellStyle name="常规 15 3 2 2 3 2 2" xfId="33019"/>
    <cellStyle name="常规 15 3 2 2 3 2 2 2" xfId="33020"/>
    <cellStyle name="常规 15 3 2 2 3 2 2 2 2" xfId="33021"/>
    <cellStyle name="常规 15 3 2 2 3 2 3" xfId="33022"/>
    <cellStyle name="常规 15 3 2 2 3 2 3 2" xfId="33023"/>
    <cellStyle name="常规 15 3 2 2 3 3" xfId="33024"/>
    <cellStyle name="常规 15 3 2 2 3 3 2" xfId="33025"/>
    <cellStyle name="常规 15 3 2 2 3 3 2 2" xfId="33026"/>
    <cellStyle name="常规 15 3 2 2 3 4" xfId="33027"/>
    <cellStyle name="常规 15 3 2 2 3 4 2" xfId="33028"/>
    <cellStyle name="常规 15 3 2 2 4" xfId="33029"/>
    <cellStyle name="常规 15 3 2 2 4 2" xfId="33030"/>
    <cellStyle name="常规 15 3 2 2 4 2 2" xfId="33031"/>
    <cellStyle name="常规 15 3 2 2 4 2 2 2" xfId="33032"/>
    <cellStyle name="常规 15 3 2 2 4 2 2 2 2" xfId="33033"/>
    <cellStyle name="常规 15 3 2 2 4 2 3" xfId="33034"/>
    <cellStyle name="常规 15 3 2 2 4 2 3 2" xfId="33035"/>
    <cellStyle name="常规 15 3 2 2 4 3" xfId="33036"/>
    <cellStyle name="常规 15 3 2 2 4 3 2" xfId="33037"/>
    <cellStyle name="常规 15 3 2 2 4 3 2 2" xfId="33038"/>
    <cellStyle name="常规 15 3 2 2 4 4" xfId="33039"/>
    <cellStyle name="常规 15 3 2 2 4 4 2" xfId="33040"/>
    <cellStyle name="常规 15 3 2 2 5" xfId="33041"/>
    <cellStyle name="常规 15 3 2 2 5 2" xfId="33042"/>
    <cellStyle name="常规 15 3 2 2 5 2 2" xfId="33043"/>
    <cellStyle name="常规 15 3 2 2 5 2 2 2" xfId="33044"/>
    <cellStyle name="常规 15 3 2 2 5 3" xfId="33045"/>
    <cellStyle name="常规 15 3 2 2 5 3 2" xfId="33046"/>
    <cellStyle name="常规 15 3 2 2 6" xfId="33047"/>
    <cellStyle name="常规 15 3 2 2 6 2" xfId="33048"/>
    <cellStyle name="常规 15 3 2 2 6 2 2" xfId="33049"/>
    <cellStyle name="常规 15 3 2 2 7" xfId="33050"/>
    <cellStyle name="常规 15 3 2 2 7 2" xfId="33051"/>
    <cellStyle name="常规 15 3 2 2 8" xfId="33052"/>
    <cellStyle name="常规 15 3 2 3" xfId="6571"/>
    <cellStyle name="常规 15 3 2 3 2" xfId="33053"/>
    <cellStyle name="常规 15 3 2 3 2 2" xfId="33054"/>
    <cellStyle name="常规 15 3 2 3 2 2 2" xfId="33055"/>
    <cellStyle name="常规 15 3 2 3 2 2 2 2" xfId="33056"/>
    <cellStyle name="常规 15 3 2 3 2 2 2 2 2" xfId="33057"/>
    <cellStyle name="常规 15 3 2 3 2 2 3" xfId="33058"/>
    <cellStyle name="常规 15 3 2 3 2 2 3 2" xfId="33059"/>
    <cellStyle name="常规 15 3 2 3 2 3" xfId="33060"/>
    <cellStyle name="常规 15 3 2 3 2 3 2" xfId="33061"/>
    <cellStyle name="常规 15 3 2 3 2 3 2 2" xfId="33062"/>
    <cellStyle name="常规 15 3 2 3 2 4" xfId="33063"/>
    <cellStyle name="常规 15 3 2 3 2 4 2" xfId="33064"/>
    <cellStyle name="常规 15 3 2 3 3" xfId="33065"/>
    <cellStyle name="常规 15 3 2 3 3 2" xfId="33066"/>
    <cellStyle name="常规 15 3 2 3 3 2 2" xfId="33067"/>
    <cellStyle name="常规 15 3 2 3 3 2 2 2" xfId="33068"/>
    <cellStyle name="常规 15 3 2 3 3 2 2 2 2" xfId="33069"/>
    <cellStyle name="常规 15 3 2 3 3 2 3" xfId="33070"/>
    <cellStyle name="常规 15 3 2 3 3 2 3 2" xfId="33071"/>
    <cellStyle name="常规 15 3 2 3 3 3" xfId="33072"/>
    <cellStyle name="常规 15 3 2 3 3 3 2" xfId="33073"/>
    <cellStyle name="常规 15 3 2 3 3 3 2 2" xfId="33074"/>
    <cellStyle name="常规 15 3 2 3 3 4" xfId="33075"/>
    <cellStyle name="常规 15 3 2 3 3 4 2" xfId="33076"/>
    <cellStyle name="常规 15 3 2 3 4" xfId="33077"/>
    <cellStyle name="常规 15 3 2 3 4 2" xfId="33078"/>
    <cellStyle name="常规 15 3 2 3 4 2 2" xfId="33079"/>
    <cellStyle name="常规 15 3 2 3 4 2 2 2" xfId="33080"/>
    <cellStyle name="常规 15 3 2 3 4 3" xfId="33081"/>
    <cellStyle name="常规 15 3 2 3 4 3 2" xfId="33082"/>
    <cellStyle name="常规 15 3 2 3 5" xfId="33083"/>
    <cellStyle name="常规 15 3 2 3 5 2" xfId="33084"/>
    <cellStyle name="常规 15 3 2 3 5 2 2" xfId="33085"/>
    <cellStyle name="常规 15 3 2 3 6" xfId="33086"/>
    <cellStyle name="常规 15 3 2 3 6 2" xfId="33087"/>
    <cellStyle name="常规 15 3 2 3 7" xfId="33088"/>
    <cellStyle name="常规 15 3 2 4" xfId="33089"/>
    <cellStyle name="常规 15 3 2 4 2" xfId="33090"/>
    <cellStyle name="常规 15 3 2 4 2 2" xfId="33091"/>
    <cellStyle name="常规 15 3 2 4 2 2 2" xfId="33092"/>
    <cellStyle name="常规 15 3 2 4 2 2 2 2" xfId="33093"/>
    <cellStyle name="常规 15 3 2 4 2 3" xfId="33094"/>
    <cellStyle name="常规 15 3 2 4 2 3 2" xfId="33095"/>
    <cellStyle name="常规 15 3 2 4 3" xfId="33096"/>
    <cellStyle name="常规 15 3 2 4 3 2" xfId="33097"/>
    <cellStyle name="常规 15 3 2 4 3 2 2" xfId="33098"/>
    <cellStyle name="常规 15 3 2 4 4" xfId="33099"/>
    <cellStyle name="常规 15 3 2 4 4 2" xfId="33100"/>
    <cellStyle name="常规 15 3 2 5" xfId="33101"/>
    <cellStyle name="常规 15 3 2 5 2" xfId="33102"/>
    <cellStyle name="常规 15 3 2 5 2 2" xfId="33103"/>
    <cellStyle name="常规 15 3 2 5 2 2 2" xfId="33104"/>
    <cellStyle name="常规 15 3 2 5 2 2 2 2" xfId="33105"/>
    <cellStyle name="常规 15 3 2 5 2 3" xfId="33106"/>
    <cellStyle name="常规 15 3 2 5 2 3 2" xfId="33107"/>
    <cellStyle name="常规 15 3 2 5 3" xfId="33108"/>
    <cellStyle name="常规 15 3 2 5 3 2" xfId="33109"/>
    <cellStyle name="常规 15 3 2 5 3 2 2" xfId="33110"/>
    <cellStyle name="常规 15 3 2 5 4" xfId="33111"/>
    <cellStyle name="常规 15 3 2 5 4 2" xfId="33112"/>
    <cellStyle name="常规 15 3 2 6" xfId="33113"/>
    <cellStyle name="常规 15 3 2 6 2" xfId="33114"/>
    <cellStyle name="常规 15 3 2 6 2 2" xfId="33115"/>
    <cellStyle name="常规 15 3 2 6 2 2 2" xfId="33116"/>
    <cellStyle name="常规 15 3 2 6 3" xfId="33117"/>
    <cellStyle name="常规 15 3 2 6 3 2" xfId="33118"/>
    <cellStyle name="常规 15 3 2 7" xfId="33119"/>
    <cellStyle name="常规 15 3 2 7 2" xfId="33120"/>
    <cellStyle name="常规 15 3 2 7 2 2" xfId="33121"/>
    <cellStyle name="常规 15 3 2 8" xfId="33122"/>
    <cellStyle name="常规 15 3 2 8 2" xfId="33123"/>
    <cellStyle name="常规 15 3 2 9" xfId="33124"/>
    <cellStyle name="常规 15 3 3" xfId="6572"/>
    <cellStyle name="常规 15 3 3 10" xfId="33125"/>
    <cellStyle name="常规 15 3 3 2" xfId="33126"/>
    <cellStyle name="常规 15 3 3 2 2" xfId="33127"/>
    <cellStyle name="常规 15 3 3 2 2 2" xfId="33128"/>
    <cellStyle name="常规 15 3 3 2 2 2 2" xfId="33129"/>
    <cellStyle name="常规 15 3 3 2 2 2 2 2" xfId="33130"/>
    <cellStyle name="常规 15 3 3 2 2 2 2 2 2" xfId="33131"/>
    <cellStyle name="常规 15 3 3 2 2 2 2 2 2 2" xfId="33132"/>
    <cellStyle name="常规 15 3 3 2 2 2 2 2 2 2 2" xfId="33133"/>
    <cellStyle name="常规 15 3 3 2 2 2 2 2 3" xfId="33134"/>
    <cellStyle name="常规 15 3 3 2 2 2 2 2 3 2" xfId="33135"/>
    <cellStyle name="常规 15 3 3 2 2 2 2 3" xfId="33136"/>
    <cellStyle name="常规 15 3 3 2 2 2 2 3 2" xfId="33137"/>
    <cellStyle name="常规 15 3 3 2 2 2 2 3 2 2" xfId="33138"/>
    <cellStyle name="常规 15 3 3 2 2 2 2 4" xfId="33139"/>
    <cellStyle name="常规 15 3 3 2 2 2 2 4 2" xfId="33140"/>
    <cellStyle name="常规 15 3 3 2 2 2 3" xfId="33141"/>
    <cellStyle name="常规 15 3 3 2 2 2 3 2" xfId="33142"/>
    <cellStyle name="常规 15 3 3 2 2 2 3 2 2" xfId="33143"/>
    <cellStyle name="常规 15 3 3 2 2 2 3 2 2 2" xfId="33144"/>
    <cellStyle name="常规 15 3 3 2 2 2 3 2 2 2 2" xfId="33145"/>
    <cellStyle name="常规 15 3 3 2 2 2 3 2 3" xfId="33146"/>
    <cellStyle name="常规 15 3 3 2 2 2 3 2 3 2" xfId="33147"/>
    <cellStyle name="常规 15 3 3 2 2 2 3 3" xfId="33148"/>
    <cellStyle name="常规 15 3 3 2 2 2 3 3 2" xfId="33149"/>
    <cellStyle name="常规 15 3 3 2 2 2 3 3 2 2" xfId="33150"/>
    <cellStyle name="常规 15 3 3 2 2 2 3 4" xfId="33151"/>
    <cellStyle name="常规 15 3 3 2 2 2 3 4 2" xfId="33152"/>
    <cellStyle name="常规 15 3 3 2 2 2 4" xfId="33153"/>
    <cellStyle name="常规 15 3 3 2 2 2 4 2" xfId="33154"/>
    <cellStyle name="常规 15 3 3 2 2 2 4 2 2" xfId="33155"/>
    <cellStyle name="常规 15 3 3 2 2 2 4 2 2 2" xfId="33156"/>
    <cellStyle name="常规 15 3 3 2 2 2 4 3" xfId="33157"/>
    <cellStyle name="常规 15 3 3 2 2 2 4 3 2" xfId="33158"/>
    <cellStyle name="常规 15 3 3 2 2 2 5" xfId="33159"/>
    <cellStyle name="常规 15 3 3 2 2 2 5 2" xfId="33160"/>
    <cellStyle name="常规 15 3 3 2 2 2 5 2 2" xfId="33161"/>
    <cellStyle name="常规 15 3 3 2 2 2 6" xfId="33162"/>
    <cellStyle name="常规 15 3 3 2 2 2 6 2" xfId="33163"/>
    <cellStyle name="常规 15 3 3 2 2 3" xfId="33164"/>
    <cellStyle name="常规 15 3 3 2 2 3 2" xfId="33165"/>
    <cellStyle name="常规 15 3 3 2 2 3 2 2" xfId="33166"/>
    <cellStyle name="常规 15 3 3 2 2 3 2 2 2" xfId="33167"/>
    <cellStyle name="常规 15 3 3 2 2 3 2 2 2 2" xfId="33168"/>
    <cellStyle name="常规 15 3 3 2 2 3 2 3" xfId="33169"/>
    <cellStyle name="常规 15 3 3 2 2 3 2 3 2" xfId="33170"/>
    <cellStyle name="常规 15 3 3 2 2 3 3" xfId="33171"/>
    <cellStyle name="常规 15 3 3 2 2 3 3 2" xfId="33172"/>
    <cellStyle name="常规 15 3 3 2 2 3 3 2 2" xfId="33173"/>
    <cellStyle name="常规 15 3 3 2 2 3 4" xfId="33174"/>
    <cellStyle name="常规 15 3 3 2 2 3 4 2" xfId="33175"/>
    <cellStyle name="常规 15 3 3 2 2 4" xfId="33176"/>
    <cellStyle name="常规 15 3 3 2 2 4 2" xfId="33177"/>
    <cellStyle name="常规 15 3 3 2 2 4 2 2" xfId="33178"/>
    <cellStyle name="常规 15 3 3 2 2 4 2 2 2" xfId="33179"/>
    <cellStyle name="常规 15 3 3 2 2 4 2 2 2 2" xfId="33180"/>
    <cellStyle name="常规 15 3 3 2 2 4 2 3" xfId="33181"/>
    <cellStyle name="常规 15 3 3 2 2 4 2 3 2" xfId="33182"/>
    <cellStyle name="常规 15 3 3 2 2 4 3" xfId="33183"/>
    <cellStyle name="常规 15 3 3 2 2 4 3 2" xfId="33184"/>
    <cellStyle name="常规 15 3 3 2 2 4 3 2 2" xfId="33185"/>
    <cellStyle name="常规 15 3 3 2 2 4 4" xfId="33186"/>
    <cellStyle name="常规 15 3 3 2 2 4 4 2" xfId="33187"/>
    <cellStyle name="常规 15 3 3 2 2 5" xfId="33188"/>
    <cellStyle name="常规 15 3 3 2 2 5 2" xfId="33189"/>
    <cellStyle name="常规 15 3 3 2 2 5 2 2" xfId="33190"/>
    <cellStyle name="常规 15 3 3 2 2 5 2 2 2" xfId="33191"/>
    <cellStyle name="常规 15 3 3 2 2 5 3" xfId="33192"/>
    <cellStyle name="常规 15 3 3 2 2 5 3 2" xfId="33193"/>
    <cellStyle name="常规 15 3 3 2 2 6" xfId="33194"/>
    <cellStyle name="常规 15 3 3 2 2 6 2" xfId="33195"/>
    <cellStyle name="常规 15 3 3 2 2 6 2 2" xfId="33196"/>
    <cellStyle name="常规 15 3 3 2 2 7" xfId="33197"/>
    <cellStyle name="常规 15 3 3 2 2 7 2" xfId="33198"/>
    <cellStyle name="常规 15 3 3 2 3" xfId="33199"/>
    <cellStyle name="常规 15 3 3 2 3 2" xfId="33200"/>
    <cellStyle name="常规 15 3 3 2 3 2 2" xfId="33201"/>
    <cellStyle name="常规 15 3 3 2 3 2 2 2" xfId="33202"/>
    <cellStyle name="常规 15 3 3 2 3 2 2 2 2" xfId="33203"/>
    <cellStyle name="常规 15 3 3 2 3 2 2 2 2 2" xfId="33204"/>
    <cellStyle name="常规 15 3 3 2 3 2 2 3" xfId="33205"/>
    <cellStyle name="常规 15 3 3 2 3 2 2 3 2" xfId="33206"/>
    <cellStyle name="常规 15 3 3 2 3 2 3" xfId="33207"/>
    <cellStyle name="常规 15 3 3 2 3 2 3 2" xfId="33208"/>
    <cellStyle name="常规 15 3 3 2 3 2 3 2 2" xfId="33209"/>
    <cellStyle name="常规 15 3 3 2 3 2 4" xfId="33210"/>
    <cellStyle name="常规 15 3 3 2 3 2 4 2" xfId="33211"/>
    <cellStyle name="常规 15 3 3 2 3 3" xfId="33212"/>
    <cellStyle name="常规 15 3 3 2 3 3 2" xfId="33213"/>
    <cellStyle name="常规 15 3 3 2 3 3 2 2" xfId="33214"/>
    <cellStyle name="常规 15 3 3 2 3 3 2 2 2" xfId="33215"/>
    <cellStyle name="常规 15 3 3 2 3 3 2 2 2 2" xfId="33216"/>
    <cellStyle name="常规 15 3 3 2 3 3 2 3" xfId="33217"/>
    <cellStyle name="常规 15 3 3 2 3 3 2 3 2" xfId="33218"/>
    <cellStyle name="常规 15 3 3 2 3 3 3" xfId="33219"/>
    <cellStyle name="常规 15 3 3 2 3 3 3 2" xfId="33220"/>
    <cellStyle name="常规 15 3 3 2 3 3 3 2 2" xfId="33221"/>
    <cellStyle name="常规 15 3 3 2 3 3 4" xfId="33222"/>
    <cellStyle name="常规 15 3 3 2 3 3 4 2" xfId="33223"/>
    <cellStyle name="常规 15 3 3 2 3 4" xfId="33224"/>
    <cellStyle name="常规 15 3 3 2 3 4 2" xfId="33225"/>
    <cellStyle name="常规 15 3 3 2 3 4 2 2" xfId="33226"/>
    <cellStyle name="常规 15 3 3 2 3 4 2 2 2" xfId="33227"/>
    <cellStyle name="常规 15 3 3 2 3 4 3" xfId="33228"/>
    <cellStyle name="常规 15 3 3 2 3 4 3 2" xfId="33229"/>
    <cellStyle name="常规 15 3 3 2 3 5" xfId="33230"/>
    <cellStyle name="常规 15 3 3 2 3 5 2" xfId="33231"/>
    <cellStyle name="常规 15 3 3 2 3 5 2 2" xfId="33232"/>
    <cellStyle name="常规 15 3 3 2 3 6" xfId="33233"/>
    <cellStyle name="常规 15 3 3 2 3 6 2" xfId="33234"/>
    <cellStyle name="常规 15 3 3 2 4" xfId="33235"/>
    <cellStyle name="常规 15 3 3 2 4 2" xfId="33236"/>
    <cellStyle name="常规 15 3 3 2 4 2 2" xfId="33237"/>
    <cellStyle name="常规 15 3 3 2 4 2 2 2" xfId="33238"/>
    <cellStyle name="常规 15 3 3 2 4 2 2 2 2" xfId="33239"/>
    <cellStyle name="常规 15 3 3 2 4 2 3" xfId="33240"/>
    <cellStyle name="常规 15 3 3 2 4 2 3 2" xfId="33241"/>
    <cellStyle name="常规 15 3 3 2 4 3" xfId="33242"/>
    <cellStyle name="常规 15 3 3 2 4 3 2" xfId="33243"/>
    <cellStyle name="常规 15 3 3 2 4 3 2 2" xfId="33244"/>
    <cellStyle name="常规 15 3 3 2 4 4" xfId="33245"/>
    <cellStyle name="常规 15 3 3 2 4 4 2" xfId="33246"/>
    <cellStyle name="常规 15 3 3 2 5" xfId="33247"/>
    <cellStyle name="常规 15 3 3 2 5 2" xfId="33248"/>
    <cellStyle name="常规 15 3 3 2 5 2 2" xfId="33249"/>
    <cellStyle name="常规 15 3 3 2 5 2 2 2" xfId="33250"/>
    <cellStyle name="常规 15 3 3 2 5 2 2 2 2" xfId="33251"/>
    <cellStyle name="常规 15 3 3 2 5 2 3" xfId="33252"/>
    <cellStyle name="常规 15 3 3 2 5 2 3 2" xfId="33253"/>
    <cellStyle name="常规 15 3 3 2 5 3" xfId="33254"/>
    <cellStyle name="常规 15 3 3 2 5 3 2" xfId="33255"/>
    <cellStyle name="常规 15 3 3 2 5 3 2 2" xfId="33256"/>
    <cellStyle name="常规 15 3 3 2 5 4" xfId="33257"/>
    <cellStyle name="常规 15 3 3 2 5 4 2" xfId="33258"/>
    <cellStyle name="常规 15 3 3 2 6" xfId="33259"/>
    <cellStyle name="常规 15 3 3 2 6 2" xfId="33260"/>
    <cellStyle name="常规 15 3 3 2 6 2 2" xfId="33261"/>
    <cellStyle name="常规 15 3 3 2 6 2 2 2" xfId="33262"/>
    <cellStyle name="常规 15 3 3 2 6 3" xfId="33263"/>
    <cellStyle name="常规 15 3 3 2 6 3 2" xfId="33264"/>
    <cellStyle name="常规 15 3 3 2 7" xfId="33265"/>
    <cellStyle name="常规 15 3 3 2 7 2" xfId="33266"/>
    <cellStyle name="常规 15 3 3 2 7 2 2" xfId="33267"/>
    <cellStyle name="常规 15 3 3 2 8" xfId="33268"/>
    <cellStyle name="常规 15 3 3 2 8 2" xfId="33269"/>
    <cellStyle name="常规 15 3 3 2 9" xfId="33270"/>
    <cellStyle name="常规 15 3 3 3" xfId="33271"/>
    <cellStyle name="常规 15 3 3 3 2" xfId="33272"/>
    <cellStyle name="常规 15 3 3 3 2 2" xfId="33273"/>
    <cellStyle name="常规 15 3 3 3 2 2 2" xfId="33274"/>
    <cellStyle name="常规 15 3 3 3 2 2 2 2" xfId="33275"/>
    <cellStyle name="常规 15 3 3 3 2 2 2 2 2" xfId="33276"/>
    <cellStyle name="常规 15 3 3 3 2 2 2 2 2 2" xfId="33277"/>
    <cellStyle name="常规 15 3 3 3 2 2 2 3" xfId="33278"/>
    <cellStyle name="常规 15 3 3 3 2 2 2 3 2" xfId="33279"/>
    <cellStyle name="常规 15 3 3 3 2 2 3" xfId="33280"/>
    <cellStyle name="常规 15 3 3 3 2 2 3 2" xfId="33281"/>
    <cellStyle name="常规 15 3 3 3 2 2 3 2 2" xfId="33282"/>
    <cellStyle name="常规 15 3 3 3 2 2 4" xfId="33283"/>
    <cellStyle name="常规 15 3 3 3 2 2 4 2" xfId="33284"/>
    <cellStyle name="常规 15 3 3 3 2 3" xfId="33285"/>
    <cellStyle name="常规 15 3 3 3 2 3 2" xfId="33286"/>
    <cellStyle name="常规 15 3 3 3 2 3 2 2" xfId="33287"/>
    <cellStyle name="常规 15 3 3 3 2 3 2 2 2" xfId="33288"/>
    <cellStyle name="常规 15 3 3 3 2 3 2 2 2 2" xfId="33289"/>
    <cellStyle name="常规 15 3 3 3 2 3 2 3" xfId="33290"/>
    <cellStyle name="常规 15 3 3 3 2 3 2 3 2" xfId="33291"/>
    <cellStyle name="常规 15 3 3 3 2 3 3" xfId="33292"/>
    <cellStyle name="常规 15 3 3 3 2 3 3 2" xfId="33293"/>
    <cellStyle name="常规 15 3 3 3 2 3 3 2 2" xfId="33294"/>
    <cellStyle name="常规 15 3 3 3 2 3 4" xfId="33295"/>
    <cellStyle name="常规 15 3 3 3 2 3 4 2" xfId="33296"/>
    <cellStyle name="常规 15 3 3 3 2 4" xfId="33297"/>
    <cellStyle name="常规 15 3 3 3 2 4 2" xfId="33298"/>
    <cellStyle name="常规 15 3 3 3 2 4 2 2" xfId="33299"/>
    <cellStyle name="常规 15 3 3 3 2 4 2 2 2" xfId="33300"/>
    <cellStyle name="常规 15 3 3 3 2 4 3" xfId="33301"/>
    <cellStyle name="常规 15 3 3 3 2 4 3 2" xfId="33302"/>
    <cellStyle name="常规 15 3 3 3 2 5" xfId="33303"/>
    <cellStyle name="常规 15 3 3 3 2 5 2" xfId="33304"/>
    <cellStyle name="常规 15 3 3 3 2 5 2 2" xfId="33305"/>
    <cellStyle name="常规 15 3 3 3 2 6" xfId="33306"/>
    <cellStyle name="常规 15 3 3 3 2 6 2" xfId="33307"/>
    <cellStyle name="常规 15 3 3 3 3" xfId="33308"/>
    <cellStyle name="常规 15 3 3 3 3 2" xfId="33309"/>
    <cellStyle name="常规 15 3 3 3 3 2 2" xfId="33310"/>
    <cellStyle name="常规 15 3 3 3 3 2 2 2" xfId="33311"/>
    <cellStyle name="常规 15 3 3 3 3 2 2 2 2" xfId="33312"/>
    <cellStyle name="常规 15 3 3 3 3 2 3" xfId="33313"/>
    <cellStyle name="常规 15 3 3 3 3 2 3 2" xfId="33314"/>
    <cellStyle name="常规 15 3 3 3 3 3" xfId="33315"/>
    <cellStyle name="常规 15 3 3 3 3 3 2" xfId="33316"/>
    <cellStyle name="常规 15 3 3 3 3 3 2 2" xfId="33317"/>
    <cellStyle name="常规 15 3 3 3 3 4" xfId="33318"/>
    <cellStyle name="常规 15 3 3 3 3 4 2" xfId="33319"/>
    <cellStyle name="常规 15 3 3 3 4" xfId="33320"/>
    <cellStyle name="常规 15 3 3 3 4 2" xfId="33321"/>
    <cellStyle name="常规 15 3 3 3 4 2 2" xfId="33322"/>
    <cellStyle name="常规 15 3 3 3 4 2 2 2" xfId="33323"/>
    <cellStyle name="常规 15 3 3 3 4 2 2 2 2" xfId="33324"/>
    <cellStyle name="常规 15 3 3 3 4 2 3" xfId="33325"/>
    <cellStyle name="常规 15 3 3 3 4 2 3 2" xfId="33326"/>
    <cellStyle name="常规 15 3 3 3 4 3" xfId="33327"/>
    <cellStyle name="常规 15 3 3 3 4 3 2" xfId="33328"/>
    <cellStyle name="常规 15 3 3 3 4 3 2 2" xfId="33329"/>
    <cellStyle name="常规 15 3 3 3 4 4" xfId="33330"/>
    <cellStyle name="常规 15 3 3 3 4 4 2" xfId="33331"/>
    <cellStyle name="常规 15 3 3 3 5" xfId="33332"/>
    <cellStyle name="常规 15 3 3 3 5 2" xfId="33333"/>
    <cellStyle name="常规 15 3 3 3 5 2 2" xfId="33334"/>
    <cellStyle name="常规 15 3 3 3 5 2 2 2" xfId="33335"/>
    <cellStyle name="常规 15 3 3 3 5 3" xfId="33336"/>
    <cellStyle name="常规 15 3 3 3 5 3 2" xfId="33337"/>
    <cellStyle name="常规 15 3 3 3 6" xfId="33338"/>
    <cellStyle name="常规 15 3 3 3 6 2" xfId="33339"/>
    <cellStyle name="常规 15 3 3 3 6 2 2" xfId="33340"/>
    <cellStyle name="常规 15 3 3 3 7" xfId="33341"/>
    <cellStyle name="常规 15 3 3 3 7 2" xfId="33342"/>
    <cellStyle name="常规 15 3 3 4" xfId="33343"/>
    <cellStyle name="常规 15 3 3 4 2" xfId="33344"/>
    <cellStyle name="常规 15 3 3 4 2 2" xfId="33345"/>
    <cellStyle name="常规 15 3 3 4 2 2 2" xfId="33346"/>
    <cellStyle name="常规 15 3 3 4 2 2 2 2" xfId="33347"/>
    <cellStyle name="常规 15 3 3 4 2 2 2 2 2" xfId="33348"/>
    <cellStyle name="常规 15 3 3 4 2 2 3" xfId="33349"/>
    <cellStyle name="常规 15 3 3 4 2 2 3 2" xfId="33350"/>
    <cellStyle name="常规 15 3 3 4 2 3" xfId="33351"/>
    <cellStyle name="常规 15 3 3 4 2 3 2" xfId="33352"/>
    <cellStyle name="常规 15 3 3 4 2 3 2 2" xfId="33353"/>
    <cellStyle name="常规 15 3 3 4 2 4" xfId="33354"/>
    <cellStyle name="常规 15 3 3 4 2 4 2" xfId="33355"/>
    <cellStyle name="常规 15 3 3 4 3" xfId="33356"/>
    <cellStyle name="常规 15 3 3 4 3 2" xfId="33357"/>
    <cellStyle name="常规 15 3 3 4 3 2 2" xfId="33358"/>
    <cellStyle name="常规 15 3 3 4 3 2 2 2" xfId="33359"/>
    <cellStyle name="常规 15 3 3 4 3 2 2 2 2" xfId="33360"/>
    <cellStyle name="常规 15 3 3 4 3 2 3" xfId="33361"/>
    <cellStyle name="常规 15 3 3 4 3 2 3 2" xfId="33362"/>
    <cellStyle name="常规 15 3 3 4 3 3" xfId="33363"/>
    <cellStyle name="常规 15 3 3 4 3 3 2" xfId="33364"/>
    <cellStyle name="常规 15 3 3 4 3 3 2 2" xfId="33365"/>
    <cellStyle name="常规 15 3 3 4 3 4" xfId="33366"/>
    <cellStyle name="常规 15 3 3 4 3 4 2" xfId="33367"/>
    <cellStyle name="常规 15 3 3 4 4" xfId="33368"/>
    <cellStyle name="常规 15 3 3 4 4 2" xfId="33369"/>
    <cellStyle name="常规 15 3 3 4 4 2 2" xfId="33370"/>
    <cellStyle name="常规 15 3 3 4 4 2 2 2" xfId="33371"/>
    <cellStyle name="常规 15 3 3 4 4 3" xfId="33372"/>
    <cellStyle name="常规 15 3 3 4 4 3 2" xfId="33373"/>
    <cellStyle name="常规 15 3 3 4 5" xfId="33374"/>
    <cellStyle name="常规 15 3 3 4 5 2" xfId="33375"/>
    <cellStyle name="常规 15 3 3 4 5 2 2" xfId="33376"/>
    <cellStyle name="常规 15 3 3 4 6" xfId="33377"/>
    <cellStyle name="常规 15 3 3 4 6 2" xfId="33378"/>
    <cellStyle name="常规 15 3 3 5" xfId="33379"/>
    <cellStyle name="常规 15 3 3 5 2" xfId="33380"/>
    <cellStyle name="常规 15 3 3 5 2 2" xfId="33381"/>
    <cellStyle name="常规 15 3 3 5 2 2 2" xfId="33382"/>
    <cellStyle name="常规 15 3 3 5 2 2 2 2" xfId="33383"/>
    <cellStyle name="常规 15 3 3 5 2 3" xfId="33384"/>
    <cellStyle name="常规 15 3 3 5 2 3 2" xfId="33385"/>
    <cellStyle name="常规 15 3 3 5 3" xfId="33386"/>
    <cellStyle name="常规 15 3 3 5 3 2" xfId="33387"/>
    <cellStyle name="常规 15 3 3 5 3 2 2" xfId="33388"/>
    <cellStyle name="常规 15 3 3 5 4" xfId="33389"/>
    <cellStyle name="常规 15 3 3 5 4 2" xfId="33390"/>
    <cellStyle name="常规 15 3 3 6" xfId="33391"/>
    <cellStyle name="常规 15 3 3 6 2" xfId="33392"/>
    <cellStyle name="常规 15 3 3 6 2 2" xfId="33393"/>
    <cellStyle name="常规 15 3 3 6 2 2 2" xfId="33394"/>
    <cellStyle name="常规 15 3 3 6 2 2 2 2" xfId="33395"/>
    <cellStyle name="常规 15 3 3 6 2 3" xfId="33396"/>
    <cellStyle name="常规 15 3 3 6 2 3 2" xfId="33397"/>
    <cellStyle name="常规 15 3 3 6 3" xfId="33398"/>
    <cellStyle name="常规 15 3 3 6 3 2" xfId="33399"/>
    <cellStyle name="常规 15 3 3 6 3 2 2" xfId="33400"/>
    <cellStyle name="常规 15 3 3 6 4" xfId="33401"/>
    <cellStyle name="常规 15 3 3 6 4 2" xfId="33402"/>
    <cellStyle name="常规 15 3 3 7" xfId="33403"/>
    <cellStyle name="常规 15 3 3 7 2" xfId="33404"/>
    <cellStyle name="常规 15 3 3 7 2 2" xfId="33405"/>
    <cellStyle name="常规 15 3 3 7 2 2 2" xfId="33406"/>
    <cellStyle name="常规 15 3 3 7 3" xfId="33407"/>
    <cellStyle name="常规 15 3 3 7 3 2" xfId="33408"/>
    <cellStyle name="常规 15 3 3 8" xfId="33409"/>
    <cellStyle name="常规 15 3 3 8 2" xfId="33410"/>
    <cellStyle name="常规 15 3 3 8 2 2" xfId="33411"/>
    <cellStyle name="常规 15 3 3 9" xfId="33412"/>
    <cellStyle name="常规 15 3 3 9 2" xfId="33413"/>
    <cellStyle name="常规 15 3 4" xfId="6573"/>
    <cellStyle name="常规 15 3 4 2" xfId="33414"/>
    <cellStyle name="常规 15 3 4 2 2" xfId="33415"/>
    <cellStyle name="常规 15 3 4 2 2 2" xfId="33416"/>
    <cellStyle name="常规 15 3 4 2 2 2 2" xfId="33417"/>
    <cellStyle name="常规 15 3 4 2 2 2 2 2" xfId="33418"/>
    <cellStyle name="常规 15 3 4 2 2 2 2 2 2" xfId="33419"/>
    <cellStyle name="常规 15 3 4 2 2 2 3" xfId="33420"/>
    <cellStyle name="常规 15 3 4 2 2 2 3 2" xfId="33421"/>
    <cellStyle name="常规 15 3 4 2 2 3" xfId="33422"/>
    <cellStyle name="常规 15 3 4 2 2 3 2" xfId="33423"/>
    <cellStyle name="常规 15 3 4 2 2 3 2 2" xfId="33424"/>
    <cellStyle name="常规 15 3 4 2 2 4" xfId="33425"/>
    <cellStyle name="常规 15 3 4 2 2 4 2" xfId="33426"/>
    <cellStyle name="常规 15 3 4 2 3" xfId="33427"/>
    <cellStyle name="常规 15 3 4 2 3 2" xfId="33428"/>
    <cellStyle name="常规 15 3 4 2 3 2 2" xfId="33429"/>
    <cellStyle name="常规 15 3 4 2 3 2 2 2" xfId="33430"/>
    <cellStyle name="常规 15 3 4 2 3 2 2 2 2" xfId="33431"/>
    <cellStyle name="常规 15 3 4 2 3 2 3" xfId="33432"/>
    <cellStyle name="常规 15 3 4 2 3 2 3 2" xfId="33433"/>
    <cellStyle name="常规 15 3 4 2 3 3" xfId="33434"/>
    <cellStyle name="常规 15 3 4 2 3 3 2" xfId="33435"/>
    <cellStyle name="常规 15 3 4 2 3 3 2 2" xfId="33436"/>
    <cellStyle name="常规 15 3 4 2 3 4" xfId="33437"/>
    <cellStyle name="常规 15 3 4 2 3 4 2" xfId="33438"/>
    <cellStyle name="常规 15 3 4 2 4" xfId="33439"/>
    <cellStyle name="常规 15 3 4 2 4 2" xfId="33440"/>
    <cellStyle name="常规 15 3 4 2 4 2 2" xfId="33441"/>
    <cellStyle name="常规 15 3 4 2 4 2 2 2" xfId="33442"/>
    <cellStyle name="常规 15 3 4 2 4 3" xfId="33443"/>
    <cellStyle name="常规 15 3 4 2 4 3 2" xfId="33444"/>
    <cellStyle name="常规 15 3 4 2 5" xfId="33445"/>
    <cellStyle name="常规 15 3 4 2 5 2" xfId="33446"/>
    <cellStyle name="常规 15 3 4 2 5 2 2" xfId="33447"/>
    <cellStyle name="常规 15 3 4 2 6" xfId="33448"/>
    <cellStyle name="常规 15 3 4 2 6 2" xfId="33449"/>
    <cellStyle name="常规 15 3 4 3" xfId="33450"/>
    <cellStyle name="常规 15 3 4 3 2" xfId="33451"/>
    <cellStyle name="常规 15 3 4 3 2 2" xfId="33452"/>
    <cellStyle name="常规 15 3 4 3 2 2 2" xfId="33453"/>
    <cellStyle name="常规 15 3 4 3 2 2 2 2" xfId="33454"/>
    <cellStyle name="常规 15 3 4 3 2 3" xfId="33455"/>
    <cellStyle name="常规 15 3 4 3 2 3 2" xfId="33456"/>
    <cellStyle name="常规 15 3 4 3 3" xfId="33457"/>
    <cellStyle name="常规 15 3 4 3 3 2" xfId="33458"/>
    <cellStyle name="常规 15 3 4 3 3 2 2" xfId="33459"/>
    <cellStyle name="常规 15 3 4 3 4" xfId="33460"/>
    <cellStyle name="常规 15 3 4 3 4 2" xfId="33461"/>
    <cellStyle name="常规 15 3 4 4" xfId="33462"/>
    <cellStyle name="常规 15 3 4 4 2" xfId="33463"/>
    <cellStyle name="常规 15 3 4 4 2 2" xfId="33464"/>
    <cellStyle name="常规 15 3 4 4 2 2 2" xfId="33465"/>
    <cellStyle name="常规 15 3 4 4 2 2 2 2" xfId="33466"/>
    <cellStyle name="常规 15 3 4 4 2 3" xfId="33467"/>
    <cellStyle name="常规 15 3 4 4 2 3 2" xfId="33468"/>
    <cellStyle name="常规 15 3 4 4 3" xfId="33469"/>
    <cellStyle name="常规 15 3 4 4 3 2" xfId="33470"/>
    <cellStyle name="常规 15 3 4 4 3 2 2" xfId="33471"/>
    <cellStyle name="常规 15 3 4 4 4" xfId="33472"/>
    <cellStyle name="常规 15 3 4 4 4 2" xfId="33473"/>
    <cellStyle name="常规 15 3 4 5" xfId="33474"/>
    <cellStyle name="常规 15 3 4 5 2" xfId="33475"/>
    <cellStyle name="常规 15 3 4 5 2 2" xfId="33476"/>
    <cellStyle name="常规 15 3 4 5 2 2 2" xfId="33477"/>
    <cellStyle name="常规 15 3 4 5 3" xfId="33478"/>
    <cellStyle name="常规 15 3 4 5 3 2" xfId="33479"/>
    <cellStyle name="常规 15 3 4 6" xfId="33480"/>
    <cellStyle name="常规 15 3 4 6 2" xfId="33481"/>
    <cellStyle name="常规 15 3 4 6 2 2" xfId="33482"/>
    <cellStyle name="常规 15 3 4 7" xfId="33483"/>
    <cellStyle name="常规 15 3 4 7 2" xfId="33484"/>
    <cellStyle name="常规 15 3 4 8" xfId="33485"/>
    <cellStyle name="常规 15 3 5" xfId="33486"/>
    <cellStyle name="常规 15 3 5 2" xfId="33487"/>
    <cellStyle name="常规 15 3 5 2 2" xfId="33488"/>
    <cellStyle name="常规 15 3 5 2 2 2" xfId="33489"/>
    <cellStyle name="常规 15 3 5 2 2 2 2" xfId="33490"/>
    <cellStyle name="常规 15 3 5 2 2 2 2 2" xfId="33491"/>
    <cellStyle name="常规 15 3 5 2 2 3" xfId="33492"/>
    <cellStyle name="常规 15 3 5 2 2 3 2" xfId="33493"/>
    <cellStyle name="常规 15 3 5 2 3" xfId="33494"/>
    <cellStyle name="常规 15 3 5 2 3 2" xfId="33495"/>
    <cellStyle name="常规 15 3 5 2 3 2 2" xfId="33496"/>
    <cellStyle name="常规 15 3 5 2 4" xfId="33497"/>
    <cellStyle name="常规 15 3 5 2 4 2" xfId="33498"/>
    <cellStyle name="常规 15 3 5 3" xfId="33499"/>
    <cellStyle name="常规 15 3 5 3 2" xfId="33500"/>
    <cellStyle name="常规 15 3 5 3 2 2" xfId="33501"/>
    <cellStyle name="常规 15 3 5 3 2 2 2" xfId="33502"/>
    <cellStyle name="常规 15 3 5 3 2 2 2 2" xfId="33503"/>
    <cellStyle name="常规 15 3 5 3 2 3" xfId="33504"/>
    <cellStyle name="常规 15 3 5 3 2 3 2" xfId="33505"/>
    <cellStyle name="常规 15 3 5 3 3" xfId="33506"/>
    <cellStyle name="常规 15 3 5 3 3 2" xfId="33507"/>
    <cellStyle name="常规 15 3 5 3 3 2 2" xfId="33508"/>
    <cellStyle name="常规 15 3 5 3 4" xfId="33509"/>
    <cellStyle name="常规 15 3 5 3 4 2" xfId="33510"/>
    <cellStyle name="常规 15 3 5 4" xfId="33511"/>
    <cellStyle name="常规 15 3 5 4 2" xfId="33512"/>
    <cellStyle name="常规 15 3 5 4 2 2" xfId="33513"/>
    <cellStyle name="常规 15 3 5 4 2 2 2" xfId="33514"/>
    <cellStyle name="常规 15 3 5 4 3" xfId="33515"/>
    <cellStyle name="常规 15 3 5 4 3 2" xfId="33516"/>
    <cellStyle name="常规 15 3 5 5" xfId="33517"/>
    <cellStyle name="常规 15 3 5 5 2" xfId="33518"/>
    <cellStyle name="常规 15 3 5 5 2 2" xfId="33519"/>
    <cellStyle name="常规 15 3 5 6" xfId="33520"/>
    <cellStyle name="常规 15 3 5 6 2" xfId="33521"/>
    <cellStyle name="常规 15 3 5 7" xfId="33522"/>
    <cellStyle name="常规 15 3 6" xfId="33523"/>
    <cellStyle name="常规 15 3 6 2" xfId="33524"/>
    <cellStyle name="常规 15 3 6 2 2" xfId="33525"/>
    <cellStyle name="常规 15 3 6 2 2 2" xfId="33526"/>
    <cellStyle name="常规 15 3 6 2 2 2 2" xfId="33527"/>
    <cellStyle name="常规 15 3 6 2 3" xfId="33528"/>
    <cellStyle name="常规 15 3 6 2 3 2" xfId="33529"/>
    <cellStyle name="常规 15 3 6 3" xfId="33530"/>
    <cellStyle name="常规 15 3 6 3 2" xfId="33531"/>
    <cellStyle name="常规 15 3 6 3 2 2" xfId="33532"/>
    <cellStyle name="常规 15 3 6 4" xfId="33533"/>
    <cellStyle name="常规 15 3 6 4 2" xfId="33534"/>
    <cellStyle name="常规 15 3 7" xfId="33535"/>
    <cellStyle name="常规 15 3 7 2" xfId="33536"/>
    <cellStyle name="常规 15 3 7 2 2" xfId="33537"/>
    <cellStyle name="常规 15 3 7 2 2 2" xfId="33538"/>
    <cellStyle name="常规 15 3 7 2 2 2 2" xfId="33539"/>
    <cellStyle name="常规 15 3 7 2 3" xfId="33540"/>
    <cellStyle name="常规 15 3 7 2 3 2" xfId="33541"/>
    <cellStyle name="常规 15 3 7 3" xfId="33542"/>
    <cellStyle name="常规 15 3 7 3 2" xfId="33543"/>
    <cellStyle name="常规 15 3 7 3 2 2" xfId="33544"/>
    <cellStyle name="常规 15 3 7 4" xfId="33545"/>
    <cellStyle name="常规 15 3 7 4 2" xfId="33546"/>
    <cellStyle name="常规 15 3 8" xfId="33547"/>
    <cellStyle name="常规 15 3 8 2" xfId="33548"/>
    <cellStyle name="常规 15 3 8 2 2" xfId="33549"/>
    <cellStyle name="常规 15 3 8 2 2 2" xfId="33550"/>
    <cellStyle name="常规 15 3 8 3" xfId="33551"/>
    <cellStyle name="常规 15 3 8 3 2" xfId="33552"/>
    <cellStyle name="常规 15 3 9" xfId="33553"/>
    <cellStyle name="常规 15 3 9 2" xfId="33554"/>
    <cellStyle name="常规 15 3 9 2 2" xfId="33555"/>
    <cellStyle name="常规 15 4" xfId="6574"/>
    <cellStyle name="常规 15 4 2" xfId="6575"/>
    <cellStyle name="常规 15 4 2 2" xfId="6576"/>
    <cellStyle name="常规 15 4 2 2 2" xfId="33556"/>
    <cellStyle name="常规 15 4 2 2 2 2" xfId="33557"/>
    <cellStyle name="常规 15 4 2 2 2 2 2" xfId="33558"/>
    <cellStyle name="常规 15 4 2 2 2 2 2 2" xfId="33559"/>
    <cellStyle name="常规 15 4 2 2 2 2 2 2 2" xfId="33560"/>
    <cellStyle name="常规 15 4 2 2 2 2 3" xfId="33561"/>
    <cellStyle name="常规 15 4 2 2 2 2 3 2" xfId="33562"/>
    <cellStyle name="常规 15 4 2 2 2 3" xfId="33563"/>
    <cellStyle name="常规 15 4 2 2 2 3 2" xfId="33564"/>
    <cellStyle name="常规 15 4 2 2 2 3 2 2" xfId="33565"/>
    <cellStyle name="常规 15 4 2 2 2 4" xfId="33566"/>
    <cellStyle name="常规 15 4 2 2 2 4 2" xfId="33567"/>
    <cellStyle name="常规 15 4 2 2 2 5" xfId="33568"/>
    <cellStyle name="常规 15 4 2 2 3" xfId="33569"/>
    <cellStyle name="常规 15 4 2 2 3 2" xfId="33570"/>
    <cellStyle name="常规 15 4 2 2 3 2 2" xfId="33571"/>
    <cellStyle name="常规 15 4 2 2 3 2 2 2" xfId="33572"/>
    <cellStyle name="常规 15 4 2 2 3 2 2 2 2" xfId="33573"/>
    <cellStyle name="常规 15 4 2 2 3 2 3" xfId="33574"/>
    <cellStyle name="常规 15 4 2 2 3 2 3 2" xfId="33575"/>
    <cellStyle name="常规 15 4 2 2 3 3" xfId="33576"/>
    <cellStyle name="常规 15 4 2 2 3 3 2" xfId="33577"/>
    <cellStyle name="常规 15 4 2 2 3 3 2 2" xfId="33578"/>
    <cellStyle name="常规 15 4 2 2 3 4" xfId="33579"/>
    <cellStyle name="常规 15 4 2 2 3 4 2" xfId="33580"/>
    <cellStyle name="常规 15 4 2 2 3 5" xfId="33581"/>
    <cellStyle name="常规 15 4 2 2 4" xfId="33582"/>
    <cellStyle name="常规 15 4 2 2 4 2" xfId="33583"/>
    <cellStyle name="常规 15 4 2 2 4 2 2" xfId="33584"/>
    <cellStyle name="常规 15 4 2 2 4 2 2 2" xfId="33585"/>
    <cellStyle name="常规 15 4 2 2 4 3" xfId="33586"/>
    <cellStyle name="常规 15 4 2 2 4 3 2" xfId="33587"/>
    <cellStyle name="常规 15 4 2 2 5" xfId="33588"/>
    <cellStyle name="常规 15 4 2 2 5 2" xfId="33589"/>
    <cellStyle name="常规 15 4 2 2 5 2 2" xfId="33590"/>
    <cellStyle name="常规 15 4 2 2 6" xfId="33591"/>
    <cellStyle name="常规 15 4 2 2 6 2" xfId="33592"/>
    <cellStyle name="常规 15 4 2 2 7" xfId="33593"/>
    <cellStyle name="常规 15 4 2 3" xfId="6577"/>
    <cellStyle name="常规 15 4 2 3 2" xfId="33594"/>
    <cellStyle name="常规 15 4 2 3 2 2" xfId="33595"/>
    <cellStyle name="常规 15 4 2 3 2 2 2" xfId="33596"/>
    <cellStyle name="常规 15 4 2 3 2 2 2 2" xfId="33597"/>
    <cellStyle name="常规 15 4 2 3 2 3" xfId="33598"/>
    <cellStyle name="常规 15 4 2 3 2 3 2" xfId="33599"/>
    <cellStyle name="常规 15 4 2 3 3" xfId="33600"/>
    <cellStyle name="常规 15 4 2 3 3 2" xfId="33601"/>
    <cellStyle name="常规 15 4 2 3 3 2 2" xfId="33602"/>
    <cellStyle name="常规 15 4 2 3 4" xfId="33603"/>
    <cellStyle name="常规 15 4 2 3 4 2" xfId="33604"/>
    <cellStyle name="常规 15 4 2 4" xfId="33605"/>
    <cellStyle name="常规 15 4 2 4 2" xfId="33606"/>
    <cellStyle name="常规 15 4 2 4 2 2" xfId="33607"/>
    <cellStyle name="常规 15 4 2 4 2 2 2" xfId="33608"/>
    <cellStyle name="常规 15 4 2 4 2 2 2 2" xfId="33609"/>
    <cellStyle name="常规 15 4 2 4 2 3" xfId="33610"/>
    <cellStyle name="常规 15 4 2 4 2 3 2" xfId="33611"/>
    <cellStyle name="常规 15 4 2 4 3" xfId="33612"/>
    <cellStyle name="常规 15 4 2 4 3 2" xfId="33613"/>
    <cellStyle name="常规 15 4 2 4 3 2 2" xfId="33614"/>
    <cellStyle name="常规 15 4 2 4 4" xfId="33615"/>
    <cellStyle name="常规 15 4 2 4 4 2" xfId="33616"/>
    <cellStyle name="常规 15 4 2 5" xfId="33617"/>
    <cellStyle name="常规 15 4 2 5 2" xfId="33618"/>
    <cellStyle name="常规 15 4 2 5 2 2" xfId="33619"/>
    <cellStyle name="常规 15 4 2 5 2 2 2" xfId="33620"/>
    <cellStyle name="常规 15 4 2 5 3" xfId="33621"/>
    <cellStyle name="常规 15 4 2 5 3 2" xfId="33622"/>
    <cellStyle name="常规 15 4 2 6" xfId="33623"/>
    <cellStyle name="常规 15 4 2 6 2" xfId="33624"/>
    <cellStyle name="常规 15 4 2 6 2 2" xfId="33625"/>
    <cellStyle name="常规 15 4 2 7" xfId="33626"/>
    <cellStyle name="常规 15 4 2 7 2" xfId="33627"/>
    <cellStyle name="常规 15 4 2 8" xfId="33628"/>
    <cellStyle name="常规 15 4 3" xfId="6578"/>
    <cellStyle name="常规 15 4 3 2" xfId="33629"/>
    <cellStyle name="常规 15 4 3 2 2" xfId="33630"/>
    <cellStyle name="常规 15 4 3 2 2 2" xfId="33631"/>
    <cellStyle name="常规 15 4 3 2 2 2 2" xfId="33632"/>
    <cellStyle name="常规 15 4 3 2 2 2 2 2" xfId="33633"/>
    <cellStyle name="常规 15 4 3 2 2 3" xfId="33634"/>
    <cellStyle name="常规 15 4 3 2 2 3 2" xfId="33635"/>
    <cellStyle name="常规 15 4 3 2 3" xfId="33636"/>
    <cellStyle name="常规 15 4 3 2 3 2" xfId="33637"/>
    <cellStyle name="常规 15 4 3 2 3 2 2" xfId="33638"/>
    <cellStyle name="常规 15 4 3 2 4" xfId="33639"/>
    <cellStyle name="常规 15 4 3 2 4 2" xfId="33640"/>
    <cellStyle name="常规 15 4 3 2 5" xfId="33641"/>
    <cellStyle name="常规 15 4 3 3" xfId="33642"/>
    <cellStyle name="常规 15 4 3 3 2" xfId="33643"/>
    <cellStyle name="常规 15 4 3 3 2 2" xfId="33644"/>
    <cellStyle name="常规 15 4 3 3 2 2 2" xfId="33645"/>
    <cellStyle name="常规 15 4 3 3 2 2 2 2" xfId="33646"/>
    <cellStyle name="常规 15 4 3 3 2 3" xfId="33647"/>
    <cellStyle name="常规 15 4 3 3 2 3 2" xfId="33648"/>
    <cellStyle name="常规 15 4 3 3 3" xfId="33649"/>
    <cellStyle name="常规 15 4 3 3 3 2" xfId="33650"/>
    <cellStyle name="常规 15 4 3 3 3 2 2" xfId="33651"/>
    <cellStyle name="常规 15 4 3 3 4" xfId="33652"/>
    <cellStyle name="常规 15 4 3 3 4 2" xfId="33653"/>
    <cellStyle name="常规 15 4 3 3 5" xfId="33654"/>
    <cellStyle name="常规 15 4 3 4" xfId="33655"/>
    <cellStyle name="常规 15 4 3 4 2" xfId="33656"/>
    <cellStyle name="常规 15 4 3 4 2 2" xfId="33657"/>
    <cellStyle name="常规 15 4 3 4 2 2 2" xfId="33658"/>
    <cellStyle name="常规 15 4 3 4 3" xfId="33659"/>
    <cellStyle name="常规 15 4 3 4 3 2" xfId="33660"/>
    <cellStyle name="常规 15 4 3 5" xfId="33661"/>
    <cellStyle name="常规 15 4 3 5 2" xfId="33662"/>
    <cellStyle name="常规 15 4 3 5 2 2" xfId="33663"/>
    <cellStyle name="常规 15 4 3 6" xfId="33664"/>
    <cellStyle name="常规 15 4 3 6 2" xfId="33665"/>
    <cellStyle name="常规 15 4 3 7" xfId="33666"/>
    <cellStyle name="常规 15 4 4" xfId="6579"/>
    <cellStyle name="常规 15 4 4 2" xfId="33667"/>
    <cellStyle name="常规 15 4 4 2 2" xfId="33668"/>
    <cellStyle name="常规 15 4 4 2 2 2" xfId="33669"/>
    <cellStyle name="常规 15 4 4 2 2 2 2" xfId="33670"/>
    <cellStyle name="常规 15 4 4 2 3" xfId="33671"/>
    <cellStyle name="常规 15 4 4 2 3 2" xfId="33672"/>
    <cellStyle name="常规 15 4 4 3" xfId="33673"/>
    <cellStyle name="常规 15 4 4 3 2" xfId="33674"/>
    <cellStyle name="常规 15 4 4 3 2 2" xfId="33675"/>
    <cellStyle name="常规 15 4 4 4" xfId="33676"/>
    <cellStyle name="常规 15 4 4 4 2" xfId="33677"/>
    <cellStyle name="常规 15 4 4 5" xfId="33678"/>
    <cellStyle name="常规 15 4 5" xfId="33679"/>
    <cellStyle name="常规 15 4 5 2" xfId="33680"/>
    <cellStyle name="常规 15 4 5 2 2" xfId="33681"/>
    <cellStyle name="常规 15 4 5 2 2 2" xfId="33682"/>
    <cellStyle name="常规 15 4 5 2 2 2 2" xfId="33683"/>
    <cellStyle name="常规 15 4 5 2 3" xfId="33684"/>
    <cellStyle name="常规 15 4 5 2 3 2" xfId="33685"/>
    <cellStyle name="常规 15 4 5 3" xfId="33686"/>
    <cellStyle name="常规 15 4 5 3 2" xfId="33687"/>
    <cellStyle name="常规 15 4 5 3 2 2" xfId="33688"/>
    <cellStyle name="常规 15 4 5 4" xfId="33689"/>
    <cellStyle name="常规 15 4 5 4 2" xfId="33690"/>
    <cellStyle name="常规 15 4 5 5" xfId="33691"/>
    <cellStyle name="常规 15 4 6" xfId="33692"/>
    <cellStyle name="常规 15 4 6 2" xfId="33693"/>
    <cellStyle name="常规 15 4 6 2 2" xfId="33694"/>
    <cellStyle name="常规 15 4 6 2 2 2" xfId="33695"/>
    <cellStyle name="常规 15 4 6 3" xfId="33696"/>
    <cellStyle name="常规 15 4 6 3 2" xfId="33697"/>
    <cellStyle name="常规 15 4 7" xfId="33698"/>
    <cellStyle name="常规 15 4 7 2" xfId="33699"/>
    <cellStyle name="常规 15 4 7 2 2" xfId="33700"/>
    <cellStyle name="常规 15 4 8" xfId="33701"/>
    <cellStyle name="常规 15 4 8 2" xfId="33702"/>
    <cellStyle name="常规 15 4 9" xfId="33703"/>
    <cellStyle name="常规 15 5" xfId="6580"/>
    <cellStyle name="常规 15 5 2" xfId="6581"/>
    <cellStyle name="常规 15 5 2 2" xfId="33704"/>
    <cellStyle name="常规 15 5 2 2 2" xfId="33705"/>
    <cellStyle name="常规 15 5 2 2 2 2" xfId="33706"/>
    <cellStyle name="常规 15 5 2 2 2 2 2" xfId="33707"/>
    <cellStyle name="常规 15 5 2 2 2 2 2 2" xfId="33708"/>
    <cellStyle name="常规 15 5 2 2 2 3" xfId="33709"/>
    <cellStyle name="常规 15 5 2 2 2 3 2" xfId="33710"/>
    <cellStyle name="常规 15 5 2 2 3" xfId="33711"/>
    <cellStyle name="常规 15 5 2 2 3 2" xfId="33712"/>
    <cellStyle name="常规 15 5 2 2 3 2 2" xfId="33713"/>
    <cellStyle name="常规 15 5 2 2 4" xfId="33714"/>
    <cellStyle name="常规 15 5 2 2 4 2" xfId="33715"/>
    <cellStyle name="常规 15 5 2 2 5" xfId="33716"/>
    <cellStyle name="常规 15 5 2 3" xfId="33717"/>
    <cellStyle name="常规 15 5 2 3 2" xfId="33718"/>
    <cellStyle name="常规 15 5 2 3 2 2" xfId="33719"/>
    <cellStyle name="常规 15 5 2 3 2 2 2" xfId="33720"/>
    <cellStyle name="常规 15 5 2 3 2 2 2 2" xfId="33721"/>
    <cellStyle name="常规 15 5 2 3 2 3" xfId="33722"/>
    <cellStyle name="常规 15 5 2 3 2 3 2" xfId="33723"/>
    <cellStyle name="常规 15 5 2 3 3" xfId="33724"/>
    <cellStyle name="常规 15 5 2 3 3 2" xfId="33725"/>
    <cellStyle name="常规 15 5 2 3 3 2 2" xfId="33726"/>
    <cellStyle name="常规 15 5 2 3 4" xfId="33727"/>
    <cellStyle name="常规 15 5 2 3 4 2" xfId="33728"/>
    <cellStyle name="常规 15 5 2 3 5" xfId="33729"/>
    <cellStyle name="常规 15 5 2 4" xfId="33730"/>
    <cellStyle name="常规 15 5 2 4 2" xfId="33731"/>
    <cellStyle name="常规 15 5 2 4 2 2" xfId="33732"/>
    <cellStyle name="常规 15 5 2 4 2 2 2" xfId="33733"/>
    <cellStyle name="常规 15 5 2 4 3" xfId="33734"/>
    <cellStyle name="常规 15 5 2 4 3 2" xfId="33735"/>
    <cellStyle name="常规 15 5 2 5" xfId="33736"/>
    <cellStyle name="常规 15 5 2 5 2" xfId="33737"/>
    <cellStyle name="常规 15 5 2 5 2 2" xfId="33738"/>
    <cellStyle name="常规 15 5 2 6" xfId="33739"/>
    <cellStyle name="常规 15 5 2 6 2" xfId="33740"/>
    <cellStyle name="常规 15 5 2 7" xfId="33741"/>
    <cellStyle name="常规 15 5 3" xfId="6582"/>
    <cellStyle name="常规 15 5 3 2" xfId="33742"/>
    <cellStyle name="常规 15 5 3 2 2" xfId="33743"/>
    <cellStyle name="常规 15 5 3 2 2 2" xfId="33744"/>
    <cellStyle name="常规 15 5 3 2 2 2 2" xfId="33745"/>
    <cellStyle name="常规 15 5 3 2 3" xfId="33746"/>
    <cellStyle name="常规 15 5 3 2 3 2" xfId="33747"/>
    <cellStyle name="常规 15 5 3 3" xfId="33748"/>
    <cellStyle name="常规 15 5 3 3 2" xfId="33749"/>
    <cellStyle name="常规 15 5 3 3 2 2" xfId="33750"/>
    <cellStyle name="常规 15 5 3 4" xfId="33751"/>
    <cellStyle name="常规 15 5 3 4 2" xfId="33752"/>
    <cellStyle name="常规 15 5 3 5" xfId="33753"/>
    <cellStyle name="常规 15 5 4" xfId="33754"/>
    <cellStyle name="常规 15 5 4 2" xfId="33755"/>
    <cellStyle name="常规 15 5 4 2 2" xfId="33756"/>
    <cellStyle name="常规 15 5 4 2 2 2" xfId="33757"/>
    <cellStyle name="常规 15 5 4 2 2 2 2" xfId="33758"/>
    <cellStyle name="常规 15 5 4 2 3" xfId="33759"/>
    <cellStyle name="常规 15 5 4 2 3 2" xfId="33760"/>
    <cellStyle name="常规 15 5 4 3" xfId="33761"/>
    <cellStyle name="常规 15 5 4 3 2" xfId="33762"/>
    <cellStyle name="常规 15 5 4 3 2 2" xfId="33763"/>
    <cellStyle name="常规 15 5 4 4" xfId="33764"/>
    <cellStyle name="常规 15 5 4 4 2" xfId="33765"/>
    <cellStyle name="常规 15 5 4 5" xfId="33766"/>
    <cellStyle name="常规 15 5 5" xfId="33767"/>
    <cellStyle name="常规 15 5 5 2" xfId="33768"/>
    <cellStyle name="常规 15 5 5 2 2" xfId="33769"/>
    <cellStyle name="常规 15 5 5 2 2 2" xfId="33770"/>
    <cellStyle name="常规 15 5 5 3" xfId="33771"/>
    <cellStyle name="常规 15 5 5 3 2" xfId="33772"/>
    <cellStyle name="常规 15 5 6" xfId="33773"/>
    <cellStyle name="常规 15 5 6 2" xfId="33774"/>
    <cellStyle name="常规 15 5 6 2 2" xfId="33775"/>
    <cellStyle name="常规 15 5 7" xfId="33776"/>
    <cellStyle name="常规 15 5 7 2" xfId="33777"/>
    <cellStyle name="常规 15 5 8" xfId="33778"/>
    <cellStyle name="常规 15 6" xfId="6583"/>
    <cellStyle name="常规 15 6 2" xfId="6584"/>
    <cellStyle name="常规 15 6 2 2" xfId="33779"/>
    <cellStyle name="常规 15 6 2 2 2" xfId="33780"/>
    <cellStyle name="常规 15 6 2 2 2 2" xfId="33781"/>
    <cellStyle name="常规 15 6 2 2 2 2 2" xfId="33782"/>
    <cellStyle name="常规 15 6 2 2 3" xfId="33783"/>
    <cellStyle name="常规 15 6 2 2 3 2" xfId="33784"/>
    <cellStyle name="常规 15 6 2 3" xfId="33785"/>
    <cellStyle name="常规 15 6 2 3 2" xfId="33786"/>
    <cellStyle name="常规 15 6 2 3 2 2" xfId="33787"/>
    <cellStyle name="常规 15 6 2 4" xfId="33788"/>
    <cellStyle name="常规 15 6 2 4 2" xfId="33789"/>
    <cellStyle name="常规 15 6 3" xfId="6585"/>
    <cellStyle name="常规 15 6 3 2" xfId="33790"/>
    <cellStyle name="常规 15 6 3 2 2" xfId="33791"/>
    <cellStyle name="常规 15 6 3 2 2 2" xfId="33792"/>
    <cellStyle name="常规 15 6 3 2 2 2 2" xfId="33793"/>
    <cellStyle name="常规 15 6 3 2 3" xfId="33794"/>
    <cellStyle name="常规 15 6 3 2 3 2" xfId="33795"/>
    <cellStyle name="常规 15 6 3 3" xfId="33796"/>
    <cellStyle name="常规 15 6 3 3 2" xfId="33797"/>
    <cellStyle name="常规 15 6 3 3 2 2" xfId="33798"/>
    <cellStyle name="常规 15 6 3 4" xfId="33799"/>
    <cellStyle name="常规 15 6 3 4 2" xfId="33800"/>
    <cellStyle name="常规 15 6 4" xfId="33801"/>
    <cellStyle name="常规 15 6 4 2" xfId="33802"/>
    <cellStyle name="常规 15 6 4 2 2" xfId="33803"/>
    <cellStyle name="常规 15 6 4 2 2 2" xfId="33804"/>
    <cellStyle name="常规 15 6 4 3" xfId="33805"/>
    <cellStyle name="常规 15 6 4 3 2" xfId="33806"/>
    <cellStyle name="常规 15 6 5" xfId="33807"/>
    <cellStyle name="常规 15 6 5 2" xfId="33808"/>
    <cellStyle name="常规 15 6 5 2 2" xfId="33809"/>
    <cellStyle name="常规 15 6 6" xfId="33810"/>
    <cellStyle name="常规 15 6 6 2" xfId="33811"/>
    <cellStyle name="常规 15 6 7" xfId="33812"/>
    <cellStyle name="常规 15 7" xfId="6586"/>
    <cellStyle name="常规 15 7 2" xfId="6587"/>
    <cellStyle name="常规 15 7 2 2" xfId="33813"/>
    <cellStyle name="常规 15 7 2 2 2" xfId="33814"/>
    <cellStyle name="常规 15 7 2 2 2 2" xfId="33815"/>
    <cellStyle name="常规 15 7 2 3" xfId="33816"/>
    <cellStyle name="常规 15 7 2 3 2" xfId="33817"/>
    <cellStyle name="常规 15 7 3" xfId="6588"/>
    <cellStyle name="常规 15 7 3 2" xfId="33818"/>
    <cellStyle name="常规 15 7 3 2 2" xfId="33819"/>
    <cellStyle name="常规 15 7 4" xfId="33820"/>
    <cellStyle name="常规 15 7 4 2" xfId="33821"/>
    <cellStyle name="常规 15 7 5" xfId="33822"/>
    <cellStyle name="常规 15 8" xfId="6589"/>
    <cellStyle name="常规 15 8 2" xfId="33823"/>
    <cellStyle name="常规 15 8 2 2" xfId="33824"/>
    <cellStyle name="常规 15 8 2 2 2" xfId="33825"/>
    <cellStyle name="常规 15 8 2 2 2 2" xfId="33826"/>
    <cellStyle name="常规 15 8 2 3" xfId="33827"/>
    <cellStyle name="常规 15 8 2 3 2" xfId="33828"/>
    <cellStyle name="常规 15 8 3" xfId="33829"/>
    <cellStyle name="常规 15 8 3 2" xfId="33830"/>
    <cellStyle name="常规 15 8 3 2 2" xfId="33831"/>
    <cellStyle name="常规 15 8 4" xfId="33832"/>
    <cellStyle name="常规 15 8 4 2" xfId="33833"/>
    <cellStyle name="常规 15 8 5" xfId="33834"/>
    <cellStyle name="常规 15 9" xfId="6590"/>
    <cellStyle name="常规 15 9 2" xfId="33835"/>
    <cellStyle name="常规 15 9 2 2" xfId="33836"/>
    <cellStyle name="常规 15 9 2 2 2" xfId="33837"/>
    <cellStyle name="常规 15 9 3" xfId="33838"/>
    <cellStyle name="常规 15 9 3 2" xfId="33839"/>
    <cellStyle name="常规 16" xfId="14942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0"/>
    <cellStyle name="常规 16 2 11" xfId="33841"/>
    <cellStyle name="常规 16 2 2" xfId="6601"/>
    <cellStyle name="常规 16 2 2 2" xfId="6602"/>
    <cellStyle name="常规 16 2 2 2 2" xfId="33842"/>
    <cellStyle name="常规 16 2 2 2 2 2" xfId="33843"/>
    <cellStyle name="常规 16 2 2 2 3" xfId="33844"/>
    <cellStyle name="常规 16 2 2 3" xfId="6603"/>
    <cellStyle name="常规 16 2 2 3 2" xfId="33845"/>
    <cellStyle name="常规 16 2 2 3 2 2" xfId="33846"/>
    <cellStyle name="常规 16 2 2 3 3" xfId="33847"/>
    <cellStyle name="常规 16 2 2 4" xfId="33848"/>
    <cellStyle name="常规 16 2 2 4 2" xfId="33849"/>
    <cellStyle name="常规 16 2 2 5" xfId="33850"/>
    <cellStyle name="常规 16 2 2 6" xfId="33851"/>
    <cellStyle name="常规 16 2 2 6 2" xfId="33852"/>
    <cellStyle name="常规 16 2 2 7" xfId="33853"/>
    <cellStyle name="常规 16 2 2 8" xfId="33854"/>
    <cellStyle name="常规 16 2 3" xfId="6604"/>
    <cellStyle name="常规 16 2 3 2" xfId="33855"/>
    <cellStyle name="常规 16 2 3 3" xfId="33856"/>
    <cellStyle name="常规 16 2 3 4" xfId="33857"/>
    <cellStyle name="常规 16 2 3 4 2" xfId="33858"/>
    <cellStyle name="常规 16 2 3 5" xfId="33859"/>
    <cellStyle name="常规 16 2 4" xfId="6605"/>
    <cellStyle name="常规 16 2 4 2" xfId="33860"/>
    <cellStyle name="常规 16 2 4 3" xfId="33861"/>
    <cellStyle name="常规 16 2 4 3 2" xfId="33862"/>
    <cellStyle name="常规 16 2 4 4" xfId="33863"/>
    <cellStyle name="常规 16 2 5" xfId="33864"/>
    <cellStyle name="常规 16 2 5 2" xfId="33865"/>
    <cellStyle name="常规 16 2 5 2 2" xfId="33866"/>
    <cellStyle name="常规 16 2 5 2 2 2" xfId="33867"/>
    <cellStyle name="常规 16 2 5 2 3" xfId="33868"/>
    <cellStyle name="常规 16 2 5 3" xfId="33869"/>
    <cellStyle name="常规 16 2 6" xfId="33870"/>
    <cellStyle name="常规 16 2 7" xfId="33871"/>
    <cellStyle name="常规 16 2 7 2" xfId="33872"/>
    <cellStyle name="常规 16 2 8" xfId="33873"/>
    <cellStyle name="常规 16 2 9" xfId="33874"/>
    <cellStyle name="常规 16 3" xfId="6606"/>
    <cellStyle name="常规 16 3 2" xfId="6607"/>
    <cellStyle name="常规 16 3 2 2" xfId="6608"/>
    <cellStyle name="常规 16 3 2 3" xfId="6609"/>
    <cellStyle name="常规 16 3 2 4" xfId="33875"/>
    <cellStyle name="常规 16 3 2 4 2" xfId="33876"/>
    <cellStyle name="常规 16 3 2 5" xfId="33877"/>
    <cellStyle name="常规 16 3 3" xfId="6610"/>
    <cellStyle name="常规 16 3 3 2" xfId="33878"/>
    <cellStyle name="常规 16 3 3 3" xfId="33879"/>
    <cellStyle name="常规 16 3 3 3 2" xfId="33880"/>
    <cellStyle name="常规 16 3 3 4" xfId="33881"/>
    <cellStyle name="常规 16 3 4" xfId="6611"/>
    <cellStyle name="常规 16 3 4 2" xfId="33882"/>
    <cellStyle name="常规 16 3 4 3" xfId="33883"/>
    <cellStyle name="常规 16 3 5" xfId="33884"/>
    <cellStyle name="常规 16 3 6" xfId="33885"/>
    <cellStyle name="常规 16 3 6 2" xfId="33886"/>
    <cellStyle name="常规 16 3 7" xfId="33887"/>
    <cellStyle name="常规 16 3 8" xfId="33888"/>
    <cellStyle name="常规 16 3 9" xfId="33889"/>
    <cellStyle name="常规 16 4" xfId="6612"/>
    <cellStyle name="常规 16 4 2" xfId="6613"/>
    <cellStyle name="常规 16 4 2 2" xfId="6614"/>
    <cellStyle name="常规 16 4 2 3" xfId="6615"/>
    <cellStyle name="常规 16 4 2 4" xfId="33890"/>
    <cellStyle name="常规 16 4 2 5" xfId="33891"/>
    <cellStyle name="常规 16 4 2 5 2" xfId="33892"/>
    <cellStyle name="常规 16 4 2 6" xfId="33893"/>
    <cellStyle name="常规 16 4 3" xfId="6616"/>
    <cellStyle name="常规 16 4 3 2" xfId="33894"/>
    <cellStyle name="常规 16 4 3 2 2" xfId="33895"/>
    <cellStyle name="常规 16 4 3 3" xfId="33896"/>
    <cellStyle name="常规 16 4 4" xfId="6617"/>
    <cellStyle name="常规 16 4 4 2" xfId="33897"/>
    <cellStyle name="常规 16 4 5" xfId="33898"/>
    <cellStyle name="常规 16 4 6" xfId="33899"/>
    <cellStyle name="常规 16 4 6 2" xfId="33900"/>
    <cellStyle name="常规 16 4 7" xfId="33901"/>
    <cellStyle name="常规 16 5" xfId="6618"/>
    <cellStyle name="常规 16 5 2" xfId="6619"/>
    <cellStyle name="常规 16 5 2 2" xfId="33902"/>
    <cellStyle name="常规 16 5 2 3" xfId="33903"/>
    <cellStyle name="常规 16 5 2 3 2" xfId="33904"/>
    <cellStyle name="常规 16 5 2 4" xfId="33905"/>
    <cellStyle name="常规 16 5 3" xfId="6620"/>
    <cellStyle name="常规 16 5 3 2" xfId="33906"/>
    <cellStyle name="常规 16 5 3 2 2" xfId="33907"/>
    <cellStyle name="常规 16 5 3 3" xfId="33908"/>
    <cellStyle name="常规 16 5 4" xfId="33909"/>
    <cellStyle name="常规 16 5 4 2" xfId="33910"/>
    <cellStyle name="常规 16 5 5" xfId="33911"/>
    <cellStyle name="常规 16 5 6" xfId="33912"/>
    <cellStyle name="常规 16 5 6 2" xfId="33913"/>
    <cellStyle name="常规 16 5 7" xfId="33914"/>
    <cellStyle name="常规 16 6" xfId="6621"/>
    <cellStyle name="常规 16 6 2" xfId="6622"/>
    <cellStyle name="常规 16 6 2 2" xfId="33915"/>
    <cellStyle name="常规 16 6 2 2 2" xfId="33916"/>
    <cellStyle name="常规 16 6 2 3" xfId="33917"/>
    <cellStyle name="常规 16 6 3" xfId="6623"/>
    <cellStyle name="常规 16 6 3 2" xfId="33918"/>
    <cellStyle name="常规 16 6 4" xfId="33919"/>
    <cellStyle name="常规 16 7" xfId="6624"/>
    <cellStyle name="常规 16 7 2" xfId="6625"/>
    <cellStyle name="常规 16 7 2 2" xfId="33920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0"/>
    <cellStyle name="常规 17" xfId="14943"/>
    <cellStyle name="常规 17 10" xfId="33921"/>
    <cellStyle name="常规 17 11" xfId="33922"/>
    <cellStyle name="常规 17 12" xfId="33923"/>
    <cellStyle name="常规 17 2" xfId="6633"/>
    <cellStyle name="常规 17 2 10" xfId="33924"/>
    <cellStyle name="常规 17 2 11" xfId="33925"/>
    <cellStyle name="常规 17 2 12" xfId="33926"/>
    <cellStyle name="常规 17 2 2" xfId="6634"/>
    <cellStyle name="常规 17 2 2 2" xfId="14944"/>
    <cellStyle name="常规 17 2 2 2 2" xfId="33927"/>
    <cellStyle name="常规 17 2 2 2 2 2" xfId="33928"/>
    <cellStyle name="常规 17 2 2 3" xfId="33929"/>
    <cellStyle name="常规 17 2 2 3 2" xfId="33930"/>
    <cellStyle name="常规 17 2 2 3 2 2" xfId="33931"/>
    <cellStyle name="常规 17 2 2 4" xfId="33932"/>
    <cellStyle name="常规 17 2 2 4 2" xfId="33933"/>
    <cellStyle name="常规 17 2 2 4 2 2" xfId="33934"/>
    <cellStyle name="常规 17 2 2 4 3" xfId="33935"/>
    <cellStyle name="常规 17 2 2 5" xfId="33936"/>
    <cellStyle name="常规 17 2 2 6" xfId="33937"/>
    <cellStyle name="常规 17 2 2 6 2" xfId="33938"/>
    <cellStyle name="常规 17 2 2 7" xfId="33939"/>
    <cellStyle name="常规 17 2 2 8" xfId="33940"/>
    <cellStyle name="常规 17 2 3" xfId="6635"/>
    <cellStyle name="常规 17 2 3 2" xfId="33941"/>
    <cellStyle name="常规 17 2 3 2 2" xfId="33942"/>
    <cellStyle name="常规 17 2 3 2 2 2" xfId="33943"/>
    <cellStyle name="常规 17 2 3 3" xfId="33944"/>
    <cellStyle name="常规 17 2 3 3 2" xfId="33945"/>
    <cellStyle name="常规 17 2 3 4" xfId="33946"/>
    <cellStyle name="常规 17 2 3 4 2" xfId="33947"/>
    <cellStyle name="常规 17 2 3 4 2 2" xfId="33948"/>
    <cellStyle name="常规 17 2 3 4 2 2 2" xfId="33949"/>
    <cellStyle name="常规 17 2 3 4 2 3" xfId="33950"/>
    <cellStyle name="常规 17 2 3 4 3" xfId="33951"/>
    <cellStyle name="常规 17 2 3 4 3 2" xfId="33952"/>
    <cellStyle name="常规 17 2 3 4 4" xfId="33953"/>
    <cellStyle name="常规 17 2 3 5" xfId="33954"/>
    <cellStyle name="常规 17 2 3 6" xfId="33955"/>
    <cellStyle name="常规 17 2 3 6 2" xfId="33956"/>
    <cellStyle name="常规 17 2 3 7" xfId="33957"/>
    <cellStyle name="常规 17 2 4" xfId="6636"/>
    <cellStyle name="常规 17 2 4 2" xfId="33958"/>
    <cellStyle name="常规 17 2 4 2 2" xfId="33959"/>
    <cellStyle name="常规 17 2 5" xfId="6637"/>
    <cellStyle name="常规 17 2 5 2" xfId="33960"/>
    <cellStyle name="常规 17 2 5 2 2" xfId="33961"/>
    <cellStyle name="常规 17 2 5 3" xfId="33962"/>
    <cellStyle name="常规 17 2 6" xfId="33963"/>
    <cellStyle name="常规 17 2 7" xfId="33964"/>
    <cellStyle name="常规 17 2 7 2" xfId="33965"/>
    <cellStyle name="常规 17 2 7 2 2" xfId="33966"/>
    <cellStyle name="常规 17 2 7 2 2 2" xfId="33967"/>
    <cellStyle name="常规 17 2 7 2 3" xfId="33968"/>
    <cellStyle name="常规 17 2 7 3" xfId="33969"/>
    <cellStyle name="常规 17 2 7 3 2" xfId="33970"/>
    <cellStyle name="常规 17 2 7 4" xfId="33971"/>
    <cellStyle name="常规 17 2 8" xfId="33972"/>
    <cellStyle name="常规 17 2 8 2" xfId="33973"/>
    <cellStyle name="常规 17 2 8 2 2" xfId="33974"/>
    <cellStyle name="常规 17 2 8 3" xfId="33975"/>
    <cellStyle name="常规 17 2 9" xfId="33976"/>
    <cellStyle name="常规 17 2 9 2" xfId="33977"/>
    <cellStyle name="常规 17 3" xfId="6638"/>
    <cellStyle name="常规 17 3 10" xfId="33978"/>
    <cellStyle name="常规 17 3 2" xfId="6639"/>
    <cellStyle name="常规 17 3 2 2" xfId="33979"/>
    <cellStyle name="常规 17 3 2 2 2" xfId="33980"/>
    <cellStyle name="常规 17 3 2 2 3" xfId="33981"/>
    <cellStyle name="常规 17 3 2 3" xfId="33982"/>
    <cellStyle name="常规 17 3 2 3 2" xfId="33983"/>
    <cellStyle name="常规 17 3 2 3 2 2" xfId="33984"/>
    <cellStyle name="常规 17 3 2 3 3" xfId="33985"/>
    <cellStyle name="常规 17 3 2 4" xfId="33986"/>
    <cellStyle name="常规 17 3 2 5" xfId="33987"/>
    <cellStyle name="常规 17 3 2 5 2" xfId="33988"/>
    <cellStyle name="常规 17 3 2 6" xfId="33989"/>
    <cellStyle name="常规 17 3 2 7" xfId="33990"/>
    <cellStyle name="常规 17 3 3" xfId="6640"/>
    <cellStyle name="常规 17 3 3 2" xfId="33991"/>
    <cellStyle name="常规 17 3 3 2 2" xfId="33992"/>
    <cellStyle name="常规 17 3 3 3" xfId="33993"/>
    <cellStyle name="常规 17 3 3 3 2" xfId="33994"/>
    <cellStyle name="常规 17 3 3 3 2 2" xfId="33995"/>
    <cellStyle name="常规 17 3 3 3 2 2 2" xfId="33996"/>
    <cellStyle name="常规 17 3 3 3 2 3" xfId="33997"/>
    <cellStyle name="常规 17 3 3 3 3" xfId="33998"/>
    <cellStyle name="常规 17 3 3 3 3 2" xfId="33999"/>
    <cellStyle name="常规 17 3 3 3 4" xfId="34000"/>
    <cellStyle name="常规 17 3 3 4" xfId="34001"/>
    <cellStyle name="常规 17 3 3 5" xfId="34002"/>
    <cellStyle name="常规 17 3 3 5 2" xfId="34003"/>
    <cellStyle name="常规 17 3 3 6" xfId="34004"/>
    <cellStyle name="常规 17 3 4" xfId="34005"/>
    <cellStyle name="常规 17 3 4 2" xfId="34006"/>
    <cellStyle name="常规 17 3 4 2 2" xfId="34007"/>
    <cellStyle name="常规 17 3 4 3" xfId="34008"/>
    <cellStyle name="常规 17 3 5" xfId="34009"/>
    <cellStyle name="常规 17 3 6" xfId="34010"/>
    <cellStyle name="常规 17 3 6 2" xfId="34011"/>
    <cellStyle name="常规 17 3 6 2 2" xfId="34012"/>
    <cellStyle name="常规 17 3 6 2 2 2" xfId="34013"/>
    <cellStyle name="常规 17 3 6 2 3" xfId="34014"/>
    <cellStyle name="常规 17 3 6 3" xfId="34015"/>
    <cellStyle name="常规 17 3 6 3 2" xfId="34016"/>
    <cellStyle name="常规 17 3 6 4" xfId="34017"/>
    <cellStyle name="常规 17 3 7" xfId="34018"/>
    <cellStyle name="常规 17 3 7 2" xfId="34019"/>
    <cellStyle name="常规 17 3 7 2 2" xfId="34020"/>
    <cellStyle name="常规 17 3 7 3" xfId="34021"/>
    <cellStyle name="常规 17 3 8" xfId="34022"/>
    <cellStyle name="常规 17 3 8 2" xfId="34023"/>
    <cellStyle name="常规 17 3 9" xfId="34024"/>
    <cellStyle name="常规 17 4" xfId="6641"/>
    <cellStyle name="常规 17 4 2" xfId="6642"/>
    <cellStyle name="常规 17 4 2 2" xfId="34025"/>
    <cellStyle name="常规 17 4 2 2 2" xfId="34026"/>
    <cellStyle name="常规 17 4 2 3" xfId="34027"/>
    <cellStyle name="常规 17 4 2 3 2" xfId="34028"/>
    <cellStyle name="常规 17 4 2 3 2 2" xfId="34029"/>
    <cellStyle name="常规 17 4 2 3 3" xfId="34030"/>
    <cellStyle name="常规 17 4 2 4" xfId="34031"/>
    <cellStyle name="常规 17 4 2 5" xfId="34032"/>
    <cellStyle name="常规 17 4 2 5 2" xfId="34033"/>
    <cellStyle name="常规 17 4 2 6" xfId="34034"/>
    <cellStyle name="常规 17 4 3" xfId="6643"/>
    <cellStyle name="常规 17 4 3 2" xfId="34035"/>
    <cellStyle name="常规 17 4 3 3" xfId="34036"/>
    <cellStyle name="常规 17 4 3 3 2" xfId="34037"/>
    <cellStyle name="常规 17 4 3 3 2 2" xfId="34038"/>
    <cellStyle name="常规 17 4 3 3 2 2 2" xfId="34039"/>
    <cellStyle name="常规 17 4 3 3 2 3" xfId="34040"/>
    <cellStyle name="常规 17 4 3 3 3" xfId="34041"/>
    <cellStyle name="常规 17 4 3 3 3 2" xfId="34042"/>
    <cellStyle name="常规 17 4 3 3 4" xfId="34043"/>
    <cellStyle name="常规 17 4 3 4" xfId="34044"/>
    <cellStyle name="常规 17 4 3 5" xfId="34045"/>
    <cellStyle name="常规 17 4 3 5 2" xfId="34046"/>
    <cellStyle name="常规 17 4 3 6" xfId="34047"/>
    <cellStyle name="常规 17 4 4" xfId="34048"/>
    <cellStyle name="常规 17 4 4 2" xfId="34049"/>
    <cellStyle name="常规 17 4 4 2 2" xfId="34050"/>
    <cellStyle name="常规 17 4 4 3" xfId="34051"/>
    <cellStyle name="常规 17 4 5" xfId="34052"/>
    <cellStyle name="常规 17 4 6" xfId="34053"/>
    <cellStyle name="常规 17 4 7" xfId="34054"/>
    <cellStyle name="常规 17 4 7 2" xfId="34055"/>
    <cellStyle name="常规 17 4 7 2 2" xfId="34056"/>
    <cellStyle name="常规 17 4 7 3" xfId="34057"/>
    <cellStyle name="常规 17 4 8" xfId="34058"/>
    <cellStyle name="常规 17 4 8 2" xfId="34059"/>
    <cellStyle name="常规 17 4 9" xfId="34060"/>
    <cellStyle name="常规 17 5" xfId="6644"/>
    <cellStyle name="常规 17 5 2" xfId="6645"/>
    <cellStyle name="常规 17 5 2 2" xfId="34061"/>
    <cellStyle name="常规 17 5 2 3" xfId="34062"/>
    <cellStyle name="常规 17 5 2 3 2" xfId="34063"/>
    <cellStyle name="常规 17 5 2 3 2 2" xfId="34064"/>
    <cellStyle name="常规 17 5 2 3 3" xfId="34065"/>
    <cellStyle name="常规 17 5 2 4" xfId="34066"/>
    <cellStyle name="常规 17 5 2 5" xfId="34067"/>
    <cellStyle name="常规 17 5 2 5 2" xfId="34068"/>
    <cellStyle name="常规 17 5 2 6" xfId="34069"/>
    <cellStyle name="常规 17 5 3" xfId="6646"/>
    <cellStyle name="常规 17 5 3 2" xfId="34070"/>
    <cellStyle name="常规 17 5 3 2 2" xfId="34071"/>
    <cellStyle name="常规 17 5 3 2 2 2" xfId="34072"/>
    <cellStyle name="常规 17 5 3 2 2 2 2" xfId="34073"/>
    <cellStyle name="常规 17 5 3 2 2 3" xfId="34074"/>
    <cellStyle name="常规 17 5 3 2 3" xfId="34075"/>
    <cellStyle name="常规 17 5 3 2 3 2" xfId="34076"/>
    <cellStyle name="常规 17 5 3 2 4" xfId="34077"/>
    <cellStyle name="常规 17 5 3 3" xfId="34078"/>
    <cellStyle name="常规 17 5 3 3 2" xfId="34079"/>
    <cellStyle name="常规 17 5 3 3 2 2" xfId="34080"/>
    <cellStyle name="常规 17 5 3 3 3" xfId="34081"/>
    <cellStyle name="常规 17 5 3 4" xfId="34082"/>
    <cellStyle name="常规 17 5 3 4 2" xfId="34083"/>
    <cellStyle name="常规 17 5 3 5" xfId="34084"/>
    <cellStyle name="常规 17 5 4" xfId="34085"/>
    <cellStyle name="常规 17 5 5" xfId="34086"/>
    <cellStyle name="常规 17 5 5 2" xfId="34087"/>
    <cellStyle name="常规 17 5 5 2 2" xfId="34088"/>
    <cellStyle name="常规 17 5 5 3" xfId="34089"/>
    <cellStyle name="常规 17 5 6" xfId="34090"/>
    <cellStyle name="常规 17 5 6 2" xfId="34091"/>
    <cellStyle name="常规 17 5 7" xfId="34092"/>
    <cellStyle name="常规 17 6" xfId="6647"/>
    <cellStyle name="常规 17 6 2" xfId="34093"/>
    <cellStyle name="常规 17 6 2 2" xfId="34094"/>
    <cellStyle name="常规 17 6 2 2 2" xfId="34095"/>
    <cellStyle name="常规 17 6 2 3" xfId="34096"/>
    <cellStyle name="常规 17 6 3" xfId="34097"/>
    <cellStyle name="常规 17 6 4" xfId="34098"/>
    <cellStyle name="常规 17 6 4 2" xfId="34099"/>
    <cellStyle name="常规 17 6 5" xfId="34100"/>
    <cellStyle name="常规 17 7" xfId="6648"/>
    <cellStyle name="常规 17 8" xfId="6649"/>
    <cellStyle name="常规 17 8 2" xfId="34101"/>
    <cellStyle name="常规 17 8 2 2" xfId="34102"/>
    <cellStyle name="常规 17 8 2 2 2" xfId="34103"/>
    <cellStyle name="常规 17 8 2 3" xfId="34104"/>
    <cellStyle name="常规 17 8 3" xfId="34105"/>
    <cellStyle name="常规 17 8 3 2" xfId="34106"/>
    <cellStyle name="常规 17 8 4" xfId="34107"/>
    <cellStyle name="常规 17 9" xfId="34108"/>
    <cellStyle name="常规 17 9 2" xfId="34109"/>
    <cellStyle name="常规 17 9 2 2" xfId="34110"/>
    <cellStyle name="常规 17 9 3" xfId="34111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5"/>
    <cellStyle name="常规 18 2 2 2 2 2 2 3 2" xfId="14946"/>
    <cellStyle name="常规 18 2 2 2 2 2 2 3 2 2" xfId="14947"/>
    <cellStyle name="常规 18 2 2 2 2 2 2 3 4" xfId="14948"/>
    <cellStyle name="常规 18 2 2 2 3" xfId="6672"/>
    <cellStyle name="常规 18 2 2 3" xfId="6673"/>
    <cellStyle name="常规 18 2 2 3 2" xfId="14949"/>
    <cellStyle name="常规 18 2 2 3 2 2" xfId="14950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1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2"/>
    <cellStyle name="常规 19 2 2 3 2 2" xfId="14953"/>
    <cellStyle name="常规 19 2 2 3 3" xfId="14954"/>
    <cellStyle name="常规 19 2 2 4" xfId="6817"/>
    <cellStyle name="常规 19 2 2 5" xfId="6818"/>
    <cellStyle name="常规 19 2 3" xfId="6819"/>
    <cellStyle name="常规 19 2 3 2" xfId="34112"/>
    <cellStyle name="常规 19 2 3 2 2" xfId="34113"/>
    <cellStyle name="常规 19 2 3 3" xfId="34114"/>
    <cellStyle name="常规 19 2 4" xfId="6820"/>
    <cellStyle name="常规 19 2 5" xfId="6821"/>
    <cellStyle name="常规 19 3" xfId="6822"/>
    <cellStyle name="常规 19 3 2" xfId="6823"/>
    <cellStyle name="常规 19 3 2 2" xfId="14955"/>
    <cellStyle name="常规 19 3 2 2 2" xfId="14956"/>
    <cellStyle name="常规 19 3 2 2 2 2 2" xfId="14957"/>
    <cellStyle name="常规 19 3 2 3" xfId="14958"/>
    <cellStyle name="常规 19 3 3" xfId="6824"/>
    <cellStyle name="常规 19 4" xfId="6825"/>
    <cellStyle name="常规 19 4 2" xfId="6826"/>
    <cellStyle name="常规 19 4 2 2" xfId="34115"/>
    <cellStyle name="常规 19 4 3" xfId="6827"/>
    <cellStyle name="常规 19 4 4" xfId="34116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7"/>
    <cellStyle name="常规 2 10 2 2 2 2" xfId="34118"/>
    <cellStyle name="常规 2 10 2 2 3" xfId="34119"/>
    <cellStyle name="常规 2 10 2 3" xfId="6859"/>
    <cellStyle name="常规 2 10 2 3 2" xfId="34120"/>
    <cellStyle name="常规 2 10 2 3 2 2" xfId="34121"/>
    <cellStyle name="常规 2 10 2 4" xfId="34122"/>
    <cellStyle name="常规 2 10 2 4 2" xfId="34123"/>
    <cellStyle name="常规 2 10 2 5" xfId="34124"/>
    <cellStyle name="常规 2 10 2 6" xfId="34125"/>
    <cellStyle name="常规 2 10 2 7" xfId="34126"/>
    <cellStyle name="常规 2 10 3" xfId="6860"/>
    <cellStyle name="常规 2 10 3 2" xfId="6861"/>
    <cellStyle name="常规 2 10 3 2 2" xfId="34127"/>
    <cellStyle name="常规 2 10 3 2 3" xfId="34128"/>
    <cellStyle name="常规 2 10 3 3" xfId="6862"/>
    <cellStyle name="常规 2 10 3 4" xfId="34129"/>
    <cellStyle name="常规 2 10 3 5" xfId="34130"/>
    <cellStyle name="常规 2 10 4" xfId="6863"/>
    <cellStyle name="常规 2 10 4 2" xfId="6864"/>
    <cellStyle name="常规 2 10 4 2 2" xfId="34131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2"/>
    <cellStyle name="常规 2 11 2 3 2 2" xfId="34133"/>
    <cellStyle name="常规 2 11 2 4" xfId="6889"/>
    <cellStyle name="常规 2 11 2 4 2" xfId="34134"/>
    <cellStyle name="常规 2 11 2 5" xfId="34135"/>
    <cellStyle name="常规 2 11 2 6" xfId="34136"/>
    <cellStyle name="常规 2 11 3" xfId="6890"/>
    <cellStyle name="常规 2 11 3 2" xfId="6891"/>
    <cellStyle name="常规 2 11 3 2 2" xfId="34137"/>
    <cellStyle name="常规 2 11 3 3" xfId="6892"/>
    <cellStyle name="常规 2 11 3 4" xfId="34138"/>
    <cellStyle name="常规 2 11 3 5" xfId="34139"/>
    <cellStyle name="常规 2 11 4" xfId="6893"/>
    <cellStyle name="常规 2 11 4 2" xfId="6894"/>
    <cellStyle name="常规 2 11 4 2 2" xfId="34140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1"/>
    <cellStyle name="常规 2 12 2 3" xfId="6914"/>
    <cellStyle name="常规 2 12 3" xfId="6915"/>
    <cellStyle name="常规 2 12 3 2" xfId="34142"/>
    <cellStyle name="常规 2 12 3 2 2" xfId="34143"/>
    <cellStyle name="常规 2 12 4" xfId="6916"/>
    <cellStyle name="常规 2 12 4 2" xfId="34144"/>
    <cellStyle name="常规 2 12 5" xfId="34145"/>
    <cellStyle name="常规 2 12 6" xfId="34146"/>
    <cellStyle name="常规 2 12 7" xfId="34147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8"/>
    <cellStyle name="常规 2 13 6" xfId="34149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0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1"/>
    <cellStyle name="常规 2 16 2 3" xfId="6938"/>
    <cellStyle name="常规 2 16 2 4" xfId="34152"/>
    <cellStyle name="常规 2 16 3" xfId="6939"/>
    <cellStyle name="常规 2 16 3 2" xfId="34153"/>
    <cellStyle name="常规 2 16 3 3" xfId="34154"/>
    <cellStyle name="常规 2 16 4" xfId="6940"/>
    <cellStyle name="常规 2 16 5" xfId="34155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6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7"/>
    <cellStyle name="常规 2 2 2 2 2" xfId="7079"/>
    <cellStyle name="常规 2 2 2 2 2 10" xfId="34158"/>
    <cellStyle name="常规 2 2 2 2 2 11" xfId="34159"/>
    <cellStyle name="常规 2 2 2 2 2 2" xfId="7080"/>
    <cellStyle name="常规 2 2 2 2 2 2 2" xfId="14959"/>
    <cellStyle name="常规 2 2 2 2 2 2 2 2" xfId="14960"/>
    <cellStyle name="常规 2 2 2 2 2 2 2 2 2" xfId="14961"/>
    <cellStyle name="常规 2 2 2 2 2 2 2 2 2 2" xfId="14962"/>
    <cellStyle name="常规 2 2 2 2 2 2 2 2 2 2 2" xfId="14963"/>
    <cellStyle name="常规 2 2 2 2 2 2 2 2 2 2 2 2" xfId="14964"/>
    <cellStyle name="常规 2 2 2 2 2 2 2 2 2 2 2 2 2" xfId="14965"/>
    <cellStyle name="常规 2 2 2 2 2 2 2 2 2 2 2 2 2 2" xfId="14966"/>
    <cellStyle name="常规 2 2 2 2 2 2 2 2 2 2 2 2 2 2 2" xfId="14967"/>
    <cellStyle name="常规 2 2 2 2 2 2 2 2 2 2 2 2 2 2 2 2" xfId="14968"/>
    <cellStyle name="常规 2 2 2 2 2 2 2 2 2 2 2 2 2 2 2 2 2 2" xfId="14969"/>
    <cellStyle name="常规 2 2 2 2 2 2 2 2 2 2 2 2 2 2 2 2 2 2 2" xfId="14970"/>
    <cellStyle name="常规 2 2 2 2 2 2 2 2 2 2 2 2 2 2 2 2 2 2 2 3" xfId="14971"/>
    <cellStyle name="常规 2 2 2 2 2 2 2 2 2 2 2 2 2 2 2 2 6" xfId="14972"/>
    <cellStyle name="常规 2 2 2 2 2 2 2 2 2 2 2 2 3" xfId="14973"/>
    <cellStyle name="常规 2 2 2 2 2 2 2 2 2 2 2 2 3 2 2" xfId="14974"/>
    <cellStyle name="常规 2 2 2 2 2 2 2 2 2 2 2 2 3 5" xfId="14975"/>
    <cellStyle name="常规 2 2 2 2 2 2 2 2 2 2 2 3" xfId="14976"/>
    <cellStyle name="常规 2 2 2 2 2 2 2 2 2 2 2 4" xfId="14977"/>
    <cellStyle name="常规 2 2 2 2 2 2 2 2 2 2 2 4 2" xfId="14978"/>
    <cellStyle name="常规 2 2 2 2 2 2 2 2 2 2 2 4 2 2 2" xfId="14979"/>
    <cellStyle name="常规 2 2 2 2 2 2 2 2 2 2 2 4 2 2 2 3 2" xfId="14980"/>
    <cellStyle name="常规 2 2 2 2 2 2 2 2 2 2 2 4 2 2 2 3 2 2" xfId="14981"/>
    <cellStyle name="常规 2 2 2 2 2 2 2 2 2 2 2 5" xfId="14982"/>
    <cellStyle name="常规 2 2 2 2 2 2 2 2 2 2 3" xfId="14983"/>
    <cellStyle name="常规 2 2 2 2 2 2 2 2 2 2 4" xfId="34160"/>
    <cellStyle name="常规 2 2 2 2 2 2 2 2 2 3" xfId="14984"/>
    <cellStyle name="常规 2 2 2 2 2 2 2 2 2 4" xfId="14985"/>
    <cellStyle name="常规 2 2 2 2 2 2 2 2 3" xfId="14986"/>
    <cellStyle name="常规 2 2 2 2 2 2 2 2 3 2" xfId="14987"/>
    <cellStyle name="常规 2 2 2 2 2 2 2 2 3 2 2" xfId="34161"/>
    <cellStyle name="常规 2 2 2 2 2 2 2 2 3 2 3" xfId="34162"/>
    <cellStyle name="常规 2 2 2 2 2 2 2 2 3 3" xfId="14988"/>
    <cellStyle name="常规 2 2 2 2 2 2 2 2 3 4" xfId="34163"/>
    <cellStyle name="常规 2 2 2 2 2 2 2 2 3 5" xfId="34164"/>
    <cellStyle name="常规 2 2 2 2 2 2 2 2 4" xfId="14989"/>
    <cellStyle name="常规 2 2 2 2 2 2 2 2 5" xfId="14990"/>
    <cellStyle name="常规 2 2 2 2 2 2 2 3" xfId="14991"/>
    <cellStyle name="常规 2 2 2 2 2 2 2 3 2" xfId="34165"/>
    <cellStyle name="常规 2 2 2 2 2 2 2 3 2 2" xfId="34166"/>
    <cellStyle name="常规 2 2 2 2 2 2 2 3 2 2 2" xfId="34167"/>
    <cellStyle name="常规 2 2 2 2 2 2 2 3 2 2 3" xfId="34168"/>
    <cellStyle name="常规 2 2 2 2 2 2 2 3 2 3" xfId="34169"/>
    <cellStyle name="常规 2 2 2 2 2 2 2 3 2 4" xfId="34170"/>
    <cellStyle name="常规 2 2 2 2 2 2 2 3 3" xfId="34171"/>
    <cellStyle name="常规 2 2 2 2 2 2 2 3 4" xfId="34172"/>
    <cellStyle name="常规 2 2 2 2 2 2 2 4" xfId="34173"/>
    <cellStyle name="常规 2 2 2 2 2 2 2 4 2" xfId="34174"/>
    <cellStyle name="常规 2 2 2 2 2 2 2 4 2 2" xfId="34175"/>
    <cellStyle name="常规 2 2 2 2 2 2 2 4 2 3" xfId="34176"/>
    <cellStyle name="常规 2 2 2 2 2 2 2 4 3" xfId="34177"/>
    <cellStyle name="常规 2 2 2 2 2 2 2 4 4" xfId="34178"/>
    <cellStyle name="常规 2 2 2 2 2 2 2 5" xfId="34179"/>
    <cellStyle name="常规 2 2 2 2 2 2 2 6" xfId="34180"/>
    <cellStyle name="常规 2 2 2 2 2 2 2 7" xfId="34181"/>
    <cellStyle name="常规 2 2 2 2 2 2 3" xfId="14992"/>
    <cellStyle name="常规 2 2 2 2 2 2 3 2" xfId="14993"/>
    <cellStyle name="常规 2 2 2 2 2 2 3 2 2" xfId="14994"/>
    <cellStyle name="常规 2 2 2 2 2 2 3 2 2 2" xfId="34182"/>
    <cellStyle name="常规 2 2 2 2 2 2 3 2 2 2 2" xfId="34183"/>
    <cellStyle name="常规 2 2 2 2 2 2 3 2 2 2 3" xfId="34184"/>
    <cellStyle name="常规 2 2 2 2 2 2 3 2 2 3" xfId="34185"/>
    <cellStyle name="常规 2 2 2 2 2 2 3 2 2 4" xfId="34186"/>
    <cellStyle name="常规 2 2 2 2 2 2 3 2 3" xfId="34187"/>
    <cellStyle name="常规 2 2 2 2 2 2 3 2 4" xfId="34188"/>
    <cellStyle name="常规 2 2 2 2 2 2 3 3" xfId="14995"/>
    <cellStyle name="常规 2 2 2 2 2 2 3 3 2" xfId="14996"/>
    <cellStyle name="常规 2 2 2 2 2 2 3 3 2 2" xfId="34189"/>
    <cellStyle name="常规 2 2 2 2 2 2 3 3 2 3" xfId="34190"/>
    <cellStyle name="常规 2 2 2 2 2 2 3 3 3" xfId="34191"/>
    <cellStyle name="常规 2 2 2 2 2 2 3 3 4" xfId="34192"/>
    <cellStyle name="常规 2 2 2 2 2 2 3 4" xfId="14997"/>
    <cellStyle name="常规 2 2 2 2 2 2 3 5" xfId="34193"/>
    <cellStyle name="常规 2 2 2 2 2 2 4" xfId="14998"/>
    <cellStyle name="常规 2 2 2 2 2 2 4 2" xfId="34194"/>
    <cellStyle name="常规 2 2 2 2 2 2 4 2 2" xfId="34195"/>
    <cellStyle name="常规 2 2 2 2 2 2 4 2 2 2" xfId="34196"/>
    <cellStyle name="常规 2 2 2 2 2 2 4 2 2 3" xfId="34197"/>
    <cellStyle name="常规 2 2 2 2 2 2 4 2 3" xfId="34198"/>
    <cellStyle name="常规 2 2 2 2 2 2 4 2 4" xfId="34199"/>
    <cellStyle name="常规 2 2 2 2 2 2 4 3" xfId="34200"/>
    <cellStyle name="常规 2 2 2 2 2 2 4 4" xfId="34201"/>
    <cellStyle name="常规 2 2 2 2 2 2 5" xfId="14999"/>
    <cellStyle name="常规 2 2 2 2 2 2 5 2" xfId="15000"/>
    <cellStyle name="常规 2 2 2 2 2 2 5 2 2" xfId="34202"/>
    <cellStyle name="常规 2 2 2 2 2 2 5 2 2 2" xfId="15001"/>
    <cellStyle name="常规 2 2 2 2 2 2 5 2 3" xfId="34203"/>
    <cellStyle name="常规 2 2 2 2 2 2 5 2 3 2" xfId="15002"/>
    <cellStyle name="常规 2 2 2 2 2 2 5 3" xfId="15003"/>
    <cellStyle name="常规 2 2 2 2 2 2 5 4" xfId="34204"/>
    <cellStyle name="常规 2 2 2 2 2 2 6" xfId="34205"/>
    <cellStyle name="常规 2 2 2 2 2 2 7" xfId="34206"/>
    <cellStyle name="常规 2 2 2 2 2 2 8" xfId="34207"/>
    <cellStyle name="常规 2 2 2 2 2 3" xfId="7081"/>
    <cellStyle name="常规 2 2 2 2 2 3 2" xfId="15004"/>
    <cellStyle name="常规 2 2 2 2 2 3 2 2" xfId="15005"/>
    <cellStyle name="常规 2 2 2 2 2 3 2 2 2" xfId="15006"/>
    <cellStyle name="常规 2 2 2 2 2 3 2 2 2 2" xfId="15007"/>
    <cellStyle name="常规 2 2 2 2 2 3 2 2 2 2 2" xfId="15008"/>
    <cellStyle name="常规 2 2 2 2 2 3 2 2 2 2 2 2" xfId="15009"/>
    <cellStyle name="常规 2 2 2 2 2 3 2 2 2 2 2 2 2" xfId="15010"/>
    <cellStyle name="常规 2 2 2 2 2 3 2 2 2 2 2 2 2 2" xfId="15011"/>
    <cellStyle name="常规 2 2 2 2 2 3 2 2 2 2 2 2 2 3" xfId="15012"/>
    <cellStyle name="常规 2 2 2 2 2 3 2 2 2 2 2 2 2 4 2 2" xfId="15013"/>
    <cellStyle name="常规 2 2 2 2 2 3 2 2 2 2 2 2 2 4 3" xfId="15014"/>
    <cellStyle name="常规 2 2 2 2 2 3 2 2 2 2 2 2 3" xfId="15015"/>
    <cellStyle name="常规 2 2 2 2 2 3 2 2 2 2 2 3" xfId="15016"/>
    <cellStyle name="常规 2 2 2 2 2 3 2 2 2 2 3" xfId="15017"/>
    <cellStyle name="常规 2 2 2 2 2 3 2 2 2 3" xfId="15018"/>
    <cellStyle name="常规 2 2 2 2 2 3 2 2 2 4" xfId="15019"/>
    <cellStyle name="常规 2 2 2 2 2 3 2 2 3" xfId="15020"/>
    <cellStyle name="常规 2 2 2 2 2 3 2 2 3 2" xfId="15021"/>
    <cellStyle name="常规 2 2 2 2 2 3 2 2 3 2 3" xfId="15022"/>
    <cellStyle name="常规 2 2 2 2 2 3 2 2 3 2 3 2" xfId="15023"/>
    <cellStyle name="常规 2 2 2 2 2 3 2 2 3 3" xfId="15024"/>
    <cellStyle name="常规 2 2 2 2 2 3 2 2 3 4" xfId="15025"/>
    <cellStyle name="常规 2 2 2 2 2 3 2 2 4" xfId="15026"/>
    <cellStyle name="常规 2 2 2 2 2 3 2 3" xfId="15027"/>
    <cellStyle name="常规 2 2 2 2 2 3 2 3 2" xfId="15028"/>
    <cellStyle name="常规 2 2 2 2 2 3 2 3 2 2" xfId="15029"/>
    <cellStyle name="常规 2 2 2 2 2 3 2 3 2 3" xfId="34208"/>
    <cellStyle name="常规 2 2 2 2 2 3 2 3 3" xfId="15030"/>
    <cellStyle name="常规 2 2 2 2 2 3 2 3 4" xfId="15031"/>
    <cellStyle name="常规 2 2 2 2 2 3 2 4" xfId="15032"/>
    <cellStyle name="常规 2 2 2 2 2 3 2 5" xfId="15033"/>
    <cellStyle name="常规 2 2 2 2 2 3 2 6" xfId="34209"/>
    <cellStyle name="常规 2 2 2 2 2 3 3" xfId="15034"/>
    <cellStyle name="常规 2 2 2 2 2 3 3 2" xfId="15035"/>
    <cellStyle name="常规 2 2 2 2 2 3 3 2 2" xfId="34210"/>
    <cellStyle name="常规 2 2 2 2 2 3 3 2 2 2" xfId="34211"/>
    <cellStyle name="常规 2 2 2 2 2 3 3 2 2 3" xfId="34212"/>
    <cellStyle name="常规 2 2 2 2 2 3 3 2 3" xfId="34213"/>
    <cellStyle name="常规 2 2 2 2 2 3 3 2 4" xfId="34214"/>
    <cellStyle name="常规 2 2 2 2 2 3 3 3" xfId="34215"/>
    <cellStyle name="常规 2 2 2 2 2 3 3 4" xfId="34216"/>
    <cellStyle name="常规 2 2 2 2 2 3 4" xfId="15036"/>
    <cellStyle name="常规 2 2 2 2 2 3 4 2" xfId="34217"/>
    <cellStyle name="常规 2 2 2 2 2 3 4 2 2" xfId="34218"/>
    <cellStyle name="常规 2 2 2 2 2 3 4 2 3" xfId="34219"/>
    <cellStyle name="常规 2 2 2 2 2 3 4 3" xfId="34220"/>
    <cellStyle name="常规 2 2 2 2 2 3 4 4" xfId="34221"/>
    <cellStyle name="常规 2 2 2 2 2 3 4 5" xfId="34222"/>
    <cellStyle name="常规 2 2 2 2 2 3 5" xfId="15037"/>
    <cellStyle name="常规 2 2 2 2 2 3 6" xfId="34223"/>
    <cellStyle name="常规 2 2 2 2 2 3 7" xfId="34224"/>
    <cellStyle name="常规 2 2 2 2 2 3 8" xfId="34225"/>
    <cellStyle name="常规 2 2 2 2 2 3 9" xfId="34226"/>
    <cellStyle name="常规 2 2 2 2 2 4" xfId="15038"/>
    <cellStyle name="常规 2 2 2 2 2 4 2" xfId="15039"/>
    <cellStyle name="常规 2 2 2 2 2 4 2 2" xfId="15040"/>
    <cellStyle name="常规 2 2 2 2 2 4 2 2 2" xfId="15041"/>
    <cellStyle name="常规 2 2 2 2 2 4 2 2 2 2" xfId="34227"/>
    <cellStyle name="常规 2 2 2 2 2 4 2 2 2 2 2 2" xfId="15042"/>
    <cellStyle name="常规 2 2 2 2 2 4 2 2 2 2 2 2 2 2" xfId="15043"/>
    <cellStyle name="常规 2 2 2 2 2 4 2 2 2 3" xfId="34228"/>
    <cellStyle name="常规 2 2 2 2 2 4 2 2 3" xfId="15044"/>
    <cellStyle name="常规 2 2 2 2 2 4 2 2 4" xfId="34229"/>
    <cellStyle name="常规 2 2 2 2 2 4 2 2 6" xfId="15045"/>
    <cellStyle name="常规 2 2 2 2 2 4 2 2 6 3" xfId="15046"/>
    <cellStyle name="常规 2 2 2 2 2 4 2 3" xfId="15047"/>
    <cellStyle name="常规 2 2 2 2 2 4 2 3 2" xfId="15048"/>
    <cellStyle name="常规 2 2 2 2 2 4 2 3 2 2" xfId="15049"/>
    <cellStyle name="常规 2 2 2 2 2 4 2 3 2 2 2" xfId="15050"/>
    <cellStyle name="常规 2 2 2 2 2 4 2 3 2 2 2 2" xfId="15051"/>
    <cellStyle name="常规 2 2 2 2 2 4 2 3 2 3" xfId="15052"/>
    <cellStyle name="常规 2 2 2 2 2 4 2 3 3" xfId="15053"/>
    <cellStyle name="常规 2 2 2 2 2 4 2 4" xfId="15054"/>
    <cellStyle name="常规 2 2 2 2 2 4 3" xfId="15055"/>
    <cellStyle name="常规 2 2 2 2 2 4 3 2" xfId="34230"/>
    <cellStyle name="常规 2 2 2 2 2 4 3 2 2" xfId="34231"/>
    <cellStyle name="常规 2 2 2 2 2 4 3 2 3" xfId="34232"/>
    <cellStyle name="常规 2 2 2 2 2 4 3 3" xfId="34233"/>
    <cellStyle name="常规 2 2 2 2 2 4 3 4" xfId="34234"/>
    <cellStyle name="常规 2 2 2 2 2 4 4" xfId="34235"/>
    <cellStyle name="常规 2 2 2 2 2 4 5" xfId="34236"/>
    <cellStyle name="常规 2 2 2 2 2 4 6" xfId="34237"/>
    <cellStyle name="常规 2 2 2 2 2 4 7" xfId="34238"/>
    <cellStyle name="常规 2 2 2 2 2 5" xfId="15056"/>
    <cellStyle name="常规 2 2 2 2 2 5 2" xfId="15057"/>
    <cellStyle name="常规 2 2 2 2 2 5 2 2" xfId="15058"/>
    <cellStyle name="常规 2 2 2 2 2 5 2 2 2" xfId="15059"/>
    <cellStyle name="常规 2 2 2 2 2 5 2 2 2 2" xfId="15060"/>
    <cellStyle name="常规 2 2 2 2 2 5 2 2 2 2 2 2" xfId="15061"/>
    <cellStyle name="常规 2 2 2 2 2 5 2 2 2 3" xfId="15062"/>
    <cellStyle name="常规 2 2 2 2 2 5 2 2 3" xfId="15063"/>
    <cellStyle name="常规 2 2 2 2 2 5 2 3" xfId="34239"/>
    <cellStyle name="常规 2 2 2 2 2 5 2 4" xfId="34240"/>
    <cellStyle name="常规 2 2 2 2 2 5 3" xfId="15064"/>
    <cellStyle name="常规 2 2 2 2 2 5 4" xfId="15065"/>
    <cellStyle name="常规 2 2 2 2 2 6" xfId="15066"/>
    <cellStyle name="常规 2 2 2 2 2 6 2" xfId="34241"/>
    <cellStyle name="常规 2 2 2 2 2 6 2 2" xfId="34242"/>
    <cellStyle name="常规 2 2 2 2 2 6 2 3" xfId="34243"/>
    <cellStyle name="常规 2 2 2 2 2 6 3" xfId="34244"/>
    <cellStyle name="常规 2 2 2 2 2 6 4" xfId="34245"/>
    <cellStyle name="常规 2 2 2 2 2 7" xfId="34246"/>
    <cellStyle name="常规 2 2 2 2 2 7 2" xfId="34247"/>
    <cellStyle name="常规 2 2 2 2 2 8" xfId="34248"/>
    <cellStyle name="常规 2 2 2 2 2 9" xfId="34249"/>
    <cellStyle name="常规 2 2 2 2 3" xfId="7082"/>
    <cellStyle name="常规 2 2 2 2 3 10" xfId="34250"/>
    <cellStyle name="常规 2 2 2 2 3 2" xfId="7083"/>
    <cellStyle name="常规 2 2 2 2 3 2 2" xfId="34251"/>
    <cellStyle name="常规 2 2 2 2 3 2 2 2" xfId="34252"/>
    <cellStyle name="常规 2 2 2 2 3 2 2 2 2" xfId="34253"/>
    <cellStyle name="常规 2 2 2 2 3 2 2 2 2 2" xfId="34254"/>
    <cellStyle name="常规 2 2 2 2 3 2 2 2 2 2 2" xfId="34255"/>
    <cellStyle name="常规 2 2 2 2 3 2 2 2 2 2 3" xfId="34256"/>
    <cellStyle name="常规 2 2 2 2 3 2 2 2 2 3" xfId="34257"/>
    <cellStyle name="常规 2 2 2 2 3 2 2 2 2 4" xfId="34258"/>
    <cellStyle name="常规 2 2 2 2 3 2 2 2 3" xfId="34259"/>
    <cellStyle name="常规 2 2 2 2 3 2 2 2 4" xfId="34260"/>
    <cellStyle name="常规 2 2 2 2 3 2 2 3" xfId="34261"/>
    <cellStyle name="常规 2 2 2 2 3 2 2 3 2" xfId="34262"/>
    <cellStyle name="常规 2 2 2 2 3 2 2 3 2 2" xfId="34263"/>
    <cellStyle name="常规 2 2 2 2 3 2 2 3 2 3" xfId="34264"/>
    <cellStyle name="常规 2 2 2 2 3 2 2 3 3" xfId="34265"/>
    <cellStyle name="常规 2 2 2 2 3 2 2 3 4" xfId="34266"/>
    <cellStyle name="常规 2 2 2 2 3 2 2 4" xfId="34267"/>
    <cellStyle name="常规 2 2 2 2 3 2 2 5" xfId="34268"/>
    <cellStyle name="常规 2 2 2 2 3 2 3" xfId="34269"/>
    <cellStyle name="常规 2 2 2 2 3 2 3 2" xfId="34270"/>
    <cellStyle name="常规 2 2 2 2 3 2 3 2 2" xfId="34271"/>
    <cellStyle name="常规 2 2 2 2 3 2 3 2 2 2" xfId="34272"/>
    <cellStyle name="常规 2 2 2 2 3 2 3 2 2 3" xfId="34273"/>
    <cellStyle name="常规 2 2 2 2 3 2 3 2 3" xfId="34274"/>
    <cellStyle name="常规 2 2 2 2 3 2 3 2 4" xfId="34275"/>
    <cellStyle name="常规 2 2 2 2 3 2 3 3" xfId="34276"/>
    <cellStyle name="常规 2 2 2 2 3 2 3 4" xfId="34277"/>
    <cellStyle name="常规 2 2 2 2 3 2 4" xfId="34278"/>
    <cellStyle name="常规 2 2 2 2 3 2 4 2" xfId="34279"/>
    <cellStyle name="常规 2 2 2 2 3 2 4 2 2" xfId="34280"/>
    <cellStyle name="常规 2 2 2 2 3 2 4 2 3" xfId="34281"/>
    <cellStyle name="常规 2 2 2 2 3 2 4 3" xfId="34282"/>
    <cellStyle name="常规 2 2 2 2 3 2 4 4" xfId="34283"/>
    <cellStyle name="常规 2 2 2 2 3 2 5" xfId="34284"/>
    <cellStyle name="常规 2 2 2 2 3 2 6" xfId="34285"/>
    <cellStyle name="常规 2 2 2 2 3 2 7" xfId="34286"/>
    <cellStyle name="常规 2 2 2 2 3 3" xfId="7084"/>
    <cellStyle name="常规 2 2 2 2 3 3 2" xfId="34287"/>
    <cellStyle name="常规 2 2 2 2 3 3 2 2" xfId="34288"/>
    <cellStyle name="常规 2 2 2 2 3 3 2 2 2" xfId="34289"/>
    <cellStyle name="常规 2 2 2 2 3 3 2 2 2 2" xfId="34290"/>
    <cellStyle name="常规 2 2 2 2 3 3 2 2 2 3" xfId="34291"/>
    <cellStyle name="常规 2 2 2 2 3 3 2 2 3" xfId="34292"/>
    <cellStyle name="常规 2 2 2 2 3 3 2 2 4" xfId="34293"/>
    <cellStyle name="常规 2 2 2 2 3 3 2 3" xfId="34294"/>
    <cellStyle name="常规 2 2 2 2 3 3 2 4" xfId="34295"/>
    <cellStyle name="常规 2 2 2 2 3 3 3" xfId="34296"/>
    <cellStyle name="常规 2 2 2 2 3 3 3 2" xfId="34297"/>
    <cellStyle name="常规 2 2 2 2 3 3 3 2 2" xfId="34298"/>
    <cellStyle name="常规 2 2 2 2 3 3 3 2 3" xfId="34299"/>
    <cellStyle name="常规 2 2 2 2 3 3 3 3" xfId="34300"/>
    <cellStyle name="常规 2 2 2 2 3 3 3 4" xfId="34301"/>
    <cellStyle name="常规 2 2 2 2 3 3 4" xfId="34302"/>
    <cellStyle name="常规 2 2 2 2 3 3 5" xfId="34303"/>
    <cellStyle name="常规 2 2 2 2 3 4" xfId="34304"/>
    <cellStyle name="常规 2 2 2 2 3 4 2" xfId="34305"/>
    <cellStyle name="常规 2 2 2 2 3 4 2 2" xfId="34306"/>
    <cellStyle name="常规 2 2 2 2 3 4 2 2 2" xfId="34307"/>
    <cellStyle name="常规 2 2 2 2 3 4 2 2 3" xfId="34308"/>
    <cellStyle name="常规 2 2 2 2 3 4 2 3" xfId="34309"/>
    <cellStyle name="常规 2 2 2 2 3 4 2 4" xfId="34310"/>
    <cellStyle name="常规 2 2 2 2 3 4 3" xfId="34311"/>
    <cellStyle name="常规 2 2 2 2 3 4 4" xfId="34312"/>
    <cellStyle name="常规 2 2 2 2 3 5" xfId="34313"/>
    <cellStyle name="常规 2 2 2 2 3 5 2" xfId="34314"/>
    <cellStyle name="常规 2 2 2 2 3 5 2 2" xfId="34315"/>
    <cellStyle name="常规 2 2 2 2 3 5 2 3" xfId="34316"/>
    <cellStyle name="常规 2 2 2 2 3 5 3" xfId="34317"/>
    <cellStyle name="常规 2 2 2 2 3 5 4" xfId="34318"/>
    <cellStyle name="常规 2 2 2 2 3 5 5" xfId="34319"/>
    <cellStyle name="常规 2 2 2 2 3 6" xfId="34320"/>
    <cellStyle name="常规 2 2 2 2 3 7" xfId="34321"/>
    <cellStyle name="常规 2 2 2 2 3 8" xfId="34322"/>
    <cellStyle name="常规 2 2 2 2 3 9" xfId="34323"/>
    <cellStyle name="常规 2 2 2 2 4" xfId="7085"/>
    <cellStyle name="常规 2 2 2 2 4 2" xfId="7086"/>
    <cellStyle name="常规 2 2 2 2 4 2 2" xfId="15067"/>
    <cellStyle name="常规 2 2 2 2 4 2 2 2" xfId="15068"/>
    <cellStyle name="常规 2 2 2 2 4 2 2 2 2" xfId="34324"/>
    <cellStyle name="常规 2 2 2 2 4 2 2 2 2 2" xfId="34325"/>
    <cellStyle name="常规 2 2 2 2 4 2 2 2 2 3" xfId="34326"/>
    <cellStyle name="常规 2 2 2 2 4 2 2 2 3" xfId="34327"/>
    <cellStyle name="常规 2 2 2 2 4 2 2 2 4" xfId="34328"/>
    <cellStyle name="常规 2 2 2 2 4 2 2 3" xfId="34329"/>
    <cellStyle name="常规 2 2 2 2 4 2 2 4" xfId="34330"/>
    <cellStyle name="常规 2 2 2 2 4 2 3" xfId="15069"/>
    <cellStyle name="常规 2 2 2 2 4 2 3 2" xfId="34331"/>
    <cellStyle name="常规 2 2 2 2 4 2 3 2 2" xfId="34332"/>
    <cellStyle name="常规 2 2 2 2 4 2 3 2 3" xfId="34333"/>
    <cellStyle name="常规 2 2 2 2 4 2 3 3" xfId="34334"/>
    <cellStyle name="常规 2 2 2 2 4 2 3 4" xfId="34335"/>
    <cellStyle name="常规 2 2 2 2 4 2 4" xfId="34336"/>
    <cellStyle name="常规 2 2 2 2 4 2 5" xfId="34337"/>
    <cellStyle name="常规 2 2 2 2 4 2 6" xfId="15070"/>
    <cellStyle name="常规 2 2 2 2 4 3" xfId="7087"/>
    <cellStyle name="常规 2 2 2 2 4 3 2" xfId="34338"/>
    <cellStyle name="常规 2 2 2 2 4 3 2 2" xfId="34339"/>
    <cellStyle name="常规 2 2 2 2 4 3 2 2 2" xfId="34340"/>
    <cellStyle name="常规 2 2 2 2 4 3 2 2 3" xfId="34341"/>
    <cellStyle name="常规 2 2 2 2 4 3 2 3" xfId="34342"/>
    <cellStyle name="常规 2 2 2 2 4 3 2 4" xfId="34343"/>
    <cellStyle name="常规 2 2 2 2 4 3 3" xfId="34344"/>
    <cellStyle name="常规 2 2 2 2 4 3 4" xfId="34345"/>
    <cellStyle name="常规 2 2 2 2 4 3 5" xfId="15071"/>
    <cellStyle name="常规 2 2 2 2 4 4" xfId="34346"/>
    <cellStyle name="常规 2 2 2 2 4 4 2" xfId="34347"/>
    <cellStyle name="常规 2 2 2 2 4 4 2 2" xfId="34348"/>
    <cellStyle name="常规 2 2 2 2 4 4 2 3" xfId="34349"/>
    <cellStyle name="常规 2 2 2 2 4 4 3" xfId="34350"/>
    <cellStyle name="常规 2 2 2 2 4 4 4" xfId="34351"/>
    <cellStyle name="常规 2 2 2 2 4 5" xfId="34352"/>
    <cellStyle name="常规 2 2 2 2 4 6" xfId="34353"/>
    <cellStyle name="常规 2 2 2 2 4 7" xfId="34354"/>
    <cellStyle name="常规 2 2 2 2 4 8" xfId="34355"/>
    <cellStyle name="常规 2 2 2 2 4 9" xfId="34356"/>
    <cellStyle name="常规 2 2 2 2 5" xfId="7088"/>
    <cellStyle name="常规 2 2 2 2 5 2" xfId="7089"/>
    <cellStyle name="常规 2 2 2 2 5 2 2" xfId="34357"/>
    <cellStyle name="常规 2 2 2 2 5 2 2 2" xfId="34358"/>
    <cellStyle name="常规 2 2 2 2 5 2 2 2 2" xfId="34359"/>
    <cellStyle name="常规 2 2 2 2 5 2 2 2 3" xfId="34360"/>
    <cellStyle name="常规 2 2 2 2 5 2 2 3" xfId="34361"/>
    <cellStyle name="常规 2 2 2 2 5 2 2 4" xfId="34362"/>
    <cellStyle name="常规 2 2 2 2 5 2 3" xfId="34363"/>
    <cellStyle name="常规 2 2 2 2 5 2 4" xfId="34364"/>
    <cellStyle name="常规 2 2 2 2 5 3" xfId="7090"/>
    <cellStyle name="常规 2 2 2 2 5 3 2" xfId="34365"/>
    <cellStyle name="常规 2 2 2 2 5 3 2 2" xfId="34366"/>
    <cellStyle name="常规 2 2 2 2 5 3 2 3" xfId="34367"/>
    <cellStyle name="常规 2 2 2 2 5 3 3" xfId="34368"/>
    <cellStyle name="常规 2 2 2 2 5 3 4" xfId="34369"/>
    <cellStyle name="常规 2 2 2 2 5 4" xfId="34370"/>
    <cellStyle name="常规 2 2 2 2 5 5" xfId="34371"/>
    <cellStyle name="常规 2 2 2 2 6" xfId="7091"/>
    <cellStyle name="常规 2 2 2 2 6 2" xfId="7092"/>
    <cellStyle name="常规 2 2 2 2 6 2 2" xfId="34372"/>
    <cellStyle name="常规 2 2 2 2 6 2 2 2" xfId="34373"/>
    <cellStyle name="常规 2 2 2 2 6 2 2 3" xfId="34374"/>
    <cellStyle name="常规 2 2 2 2 6 2 3" xfId="34375"/>
    <cellStyle name="常规 2 2 2 2 6 2 4" xfId="34376"/>
    <cellStyle name="常规 2 2 2 2 6 3" xfId="7093"/>
    <cellStyle name="常规 2 2 2 2 6 4" xfId="34377"/>
    <cellStyle name="常规 2 2 2 2 7" xfId="7094"/>
    <cellStyle name="常规 2 2 2 2 7 2" xfId="7095"/>
    <cellStyle name="常规 2 2 2 2 7 2 2" xfId="34378"/>
    <cellStyle name="常规 2 2 2 2 7 2 3" xfId="34379"/>
    <cellStyle name="常规 2 2 2 2 7 3" xfId="7096"/>
    <cellStyle name="常规 2 2 2 2 7 4" xfId="34380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1"/>
    <cellStyle name="常规 2 2 2 3 11" xfId="34382"/>
    <cellStyle name="常规 2 2 2 3 12" xfId="34383"/>
    <cellStyle name="常规 2 2 2 3 13" xfId="34384"/>
    <cellStyle name="常规 2 2 2 3 2" xfId="7104"/>
    <cellStyle name="常规 2 2 2 3 2 2" xfId="7105"/>
    <cellStyle name="常规 2 2 2 3 2 2 2" xfId="34385"/>
    <cellStyle name="常规 2 2 2 3 2 2 2 2" xfId="34386"/>
    <cellStyle name="常规 2 2 2 3 2 2 2 2 2" xfId="34387"/>
    <cellStyle name="常规 2 2 2 3 2 2 2 2 2 2" xfId="34388"/>
    <cellStyle name="常规 2 2 2 3 2 2 2 2 2 2 2" xfId="34389"/>
    <cellStyle name="常规 2 2 2 3 2 2 2 2 2 2 3" xfId="34390"/>
    <cellStyle name="常规 2 2 2 3 2 2 2 2 2 3" xfId="34391"/>
    <cellStyle name="常规 2 2 2 3 2 2 2 2 2 4" xfId="34392"/>
    <cellStyle name="常规 2 2 2 3 2 2 2 2 3" xfId="34393"/>
    <cellStyle name="常规 2 2 2 3 2 2 2 2 4" xfId="34394"/>
    <cellStyle name="常规 2 2 2 3 2 2 2 3" xfId="34395"/>
    <cellStyle name="常规 2 2 2 3 2 2 2 3 2" xfId="34396"/>
    <cellStyle name="常规 2 2 2 3 2 2 2 3 2 2" xfId="34397"/>
    <cellStyle name="常规 2 2 2 3 2 2 2 3 2 3" xfId="34398"/>
    <cellStyle name="常规 2 2 2 3 2 2 2 3 3" xfId="34399"/>
    <cellStyle name="常规 2 2 2 3 2 2 2 3 4" xfId="34400"/>
    <cellStyle name="常规 2 2 2 3 2 2 2 4" xfId="34401"/>
    <cellStyle name="常规 2 2 2 3 2 2 2 5" xfId="34402"/>
    <cellStyle name="常规 2 2 2 3 2 2 3" xfId="34403"/>
    <cellStyle name="常规 2 2 2 3 2 2 3 2" xfId="34404"/>
    <cellStyle name="常规 2 2 2 3 2 2 3 2 2" xfId="34405"/>
    <cellStyle name="常规 2 2 2 3 2 2 3 2 2 2" xfId="34406"/>
    <cellStyle name="常规 2 2 2 3 2 2 3 2 2 3" xfId="34407"/>
    <cellStyle name="常规 2 2 2 3 2 2 3 2 3" xfId="34408"/>
    <cellStyle name="常规 2 2 2 3 2 2 3 2 4" xfId="34409"/>
    <cellStyle name="常规 2 2 2 3 2 2 3 3" xfId="34410"/>
    <cellStyle name="常规 2 2 2 3 2 2 3 4" xfId="34411"/>
    <cellStyle name="常规 2 2 2 3 2 2 4" xfId="34412"/>
    <cellStyle name="常规 2 2 2 3 2 2 4 2" xfId="34413"/>
    <cellStyle name="常规 2 2 2 3 2 2 4 2 2" xfId="34414"/>
    <cellStyle name="常规 2 2 2 3 2 2 4 2 3" xfId="34415"/>
    <cellStyle name="常规 2 2 2 3 2 2 4 3" xfId="34416"/>
    <cellStyle name="常规 2 2 2 3 2 2 4 4" xfId="34417"/>
    <cellStyle name="常规 2 2 2 3 2 2 5" xfId="34418"/>
    <cellStyle name="常规 2 2 2 3 2 2 6" xfId="34419"/>
    <cellStyle name="常规 2 2 2 3 2 3" xfId="7106"/>
    <cellStyle name="常规 2 2 2 3 2 3 2" xfId="34420"/>
    <cellStyle name="常规 2 2 2 3 2 3 2 2" xfId="34421"/>
    <cellStyle name="常规 2 2 2 3 2 3 2 2 2" xfId="34422"/>
    <cellStyle name="常规 2 2 2 3 2 3 2 2 2 2" xfId="34423"/>
    <cellStyle name="常规 2 2 2 3 2 3 2 2 2 3" xfId="34424"/>
    <cellStyle name="常规 2 2 2 3 2 3 2 2 3" xfId="34425"/>
    <cellStyle name="常规 2 2 2 3 2 3 2 2 4" xfId="34426"/>
    <cellStyle name="常规 2 2 2 3 2 3 2 3" xfId="34427"/>
    <cellStyle name="常规 2 2 2 3 2 3 2 4" xfId="34428"/>
    <cellStyle name="常规 2 2 2 3 2 3 3" xfId="34429"/>
    <cellStyle name="常规 2 2 2 3 2 3 3 2" xfId="34430"/>
    <cellStyle name="常规 2 2 2 3 2 3 3 2 2" xfId="34431"/>
    <cellStyle name="常规 2 2 2 3 2 3 3 2 3" xfId="34432"/>
    <cellStyle name="常规 2 2 2 3 2 3 3 3" xfId="34433"/>
    <cellStyle name="常规 2 2 2 3 2 3 3 4" xfId="34434"/>
    <cellStyle name="常规 2 2 2 3 2 3 4" xfId="34435"/>
    <cellStyle name="常规 2 2 2 3 2 3 5" xfId="34436"/>
    <cellStyle name="常规 2 2 2 3 2 4" xfId="34437"/>
    <cellStyle name="常规 2 2 2 3 2 4 2" xfId="34438"/>
    <cellStyle name="常规 2 2 2 3 2 4 2 2" xfId="34439"/>
    <cellStyle name="常规 2 2 2 3 2 4 2 2 2" xfId="34440"/>
    <cellStyle name="常规 2 2 2 3 2 4 2 2 3" xfId="34441"/>
    <cellStyle name="常规 2 2 2 3 2 4 2 3" xfId="34442"/>
    <cellStyle name="常规 2 2 2 3 2 4 2 4" xfId="34443"/>
    <cellStyle name="常规 2 2 2 3 2 4 3" xfId="34444"/>
    <cellStyle name="常规 2 2 2 3 2 4 4" xfId="34445"/>
    <cellStyle name="常规 2 2 2 3 2 5" xfId="34446"/>
    <cellStyle name="常规 2 2 2 3 2 5 2" xfId="34447"/>
    <cellStyle name="常规 2 2 2 3 2 5 2 2" xfId="34448"/>
    <cellStyle name="常规 2 2 2 3 2 5 2 3" xfId="34449"/>
    <cellStyle name="常规 2 2 2 3 2 5 3" xfId="34450"/>
    <cellStyle name="常规 2 2 2 3 2 5 4" xfId="34451"/>
    <cellStyle name="常规 2 2 2 3 2 6" xfId="34452"/>
    <cellStyle name="常规 2 2 2 3 2 7" xfId="34453"/>
    <cellStyle name="常规 2 2 2 3 2 8" xfId="34454"/>
    <cellStyle name="常规 2 2 2 3 3" xfId="7107"/>
    <cellStyle name="常规 2 2 2 3 3 2" xfId="34455"/>
    <cellStyle name="常规 2 2 2 3 3 2 2" xfId="34456"/>
    <cellStyle name="常规 2 2 2 3 3 2 2 2" xfId="34457"/>
    <cellStyle name="常规 2 2 2 3 3 2 2 2 2" xfId="34458"/>
    <cellStyle name="常规 2 2 2 3 3 2 2 2 2 2" xfId="34459"/>
    <cellStyle name="常规 2 2 2 3 3 2 2 2 2 3" xfId="34460"/>
    <cellStyle name="常规 2 2 2 3 3 2 2 2 3" xfId="34461"/>
    <cellStyle name="常规 2 2 2 3 3 2 2 2 4" xfId="34462"/>
    <cellStyle name="常规 2 2 2 3 3 2 2 3" xfId="34463"/>
    <cellStyle name="常规 2 2 2 3 3 2 2 4" xfId="34464"/>
    <cellStyle name="常规 2 2 2 3 3 2 3" xfId="34465"/>
    <cellStyle name="常规 2 2 2 3 3 2 3 2" xfId="34466"/>
    <cellStyle name="常规 2 2 2 3 3 2 3 2 2" xfId="34467"/>
    <cellStyle name="常规 2 2 2 3 3 2 3 2 3" xfId="34468"/>
    <cellStyle name="常规 2 2 2 3 3 2 3 3" xfId="34469"/>
    <cellStyle name="常规 2 2 2 3 3 2 3 4" xfId="34470"/>
    <cellStyle name="常规 2 2 2 3 3 2 4" xfId="34471"/>
    <cellStyle name="常规 2 2 2 3 3 2 5" xfId="34472"/>
    <cellStyle name="常规 2 2 2 3 3 3" xfId="34473"/>
    <cellStyle name="常规 2 2 2 3 3 3 2" xfId="34474"/>
    <cellStyle name="常规 2 2 2 3 3 3 2 2" xfId="34475"/>
    <cellStyle name="常规 2 2 2 3 3 3 2 2 2" xfId="34476"/>
    <cellStyle name="常规 2 2 2 3 3 3 2 2 3" xfId="34477"/>
    <cellStyle name="常规 2 2 2 3 3 3 2 3" xfId="34478"/>
    <cellStyle name="常规 2 2 2 3 3 3 2 4" xfId="34479"/>
    <cellStyle name="常规 2 2 2 3 3 3 3" xfId="34480"/>
    <cellStyle name="常规 2 2 2 3 3 3 4" xfId="34481"/>
    <cellStyle name="常规 2 2 2 3 3 4" xfId="34482"/>
    <cellStyle name="常规 2 2 2 3 3 4 2" xfId="34483"/>
    <cellStyle name="常规 2 2 2 3 3 4 2 2" xfId="34484"/>
    <cellStyle name="常规 2 2 2 3 3 4 2 3" xfId="34485"/>
    <cellStyle name="常规 2 2 2 3 3 4 3" xfId="34486"/>
    <cellStyle name="常规 2 2 2 3 3 4 4" xfId="34487"/>
    <cellStyle name="常规 2 2 2 3 3 5" xfId="34488"/>
    <cellStyle name="常规 2 2 2 3 3 6" xfId="34489"/>
    <cellStyle name="常规 2 2 2 3 4" xfId="7108"/>
    <cellStyle name="常规 2 2 2 3 4 2" xfId="34490"/>
    <cellStyle name="常规 2 2 2 3 4 2 2" xfId="34491"/>
    <cellStyle name="常规 2 2 2 3 4 2 2 2" xfId="34492"/>
    <cellStyle name="常规 2 2 2 3 4 2 2 2 2" xfId="34493"/>
    <cellStyle name="常规 2 2 2 3 4 2 2 2 3" xfId="34494"/>
    <cellStyle name="常规 2 2 2 3 4 2 2 3" xfId="34495"/>
    <cellStyle name="常规 2 2 2 3 4 2 2 4" xfId="34496"/>
    <cellStyle name="常规 2 2 2 3 4 2 3" xfId="34497"/>
    <cellStyle name="常规 2 2 2 3 4 2 4" xfId="34498"/>
    <cellStyle name="常规 2 2 2 3 4 3" xfId="34499"/>
    <cellStyle name="常规 2 2 2 3 4 3 2" xfId="34500"/>
    <cellStyle name="常规 2 2 2 3 4 3 2 2" xfId="34501"/>
    <cellStyle name="常规 2 2 2 3 4 3 2 3" xfId="34502"/>
    <cellStyle name="常规 2 2 2 3 4 3 3" xfId="34503"/>
    <cellStyle name="常规 2 2 2 3 4 3 4" xfId="34504"/>
    <cellStyle name="常规 2 2 2 3 4 4" xfId="34505"/>
    <cellStyle name="常规 2 2 2 3 4 5" xfId="34506"/>
    <cellStyle name="常规 2 2 2 3 5" xfId="34507"/>
    <cellStyle name="常规 2 2 2 3 5 2" xfId="34508"/>
    <cellStyle name="常规 2 2 2 3 5 2 2" xfId="34509"/>
    <cellStyle name="常规 2 2 2 3 5 2 2 2" xfId="34510"/>
    <cellStyle name="常规 2 2 2 3 5 2 2 3" xfId="34511"/>
    <cellStyle name="常规 2 2 2 3 5 2 3" xfId="34512"/>
    <cellStyle name="常规 2 2 2 3 5 2 4" xfId="34513"/>
    <cellStyle name="常规 2 2 2 3 5 3" xfId="34514"/>
    <cellStyle name="常规 2 2 2 3 5 4" xfId="34515"/>
    <cellStyle name="常规 2 2 2 3 6" xfId="34516"/>
    <cellStyle name="常规 2 2 2 3 6 2" xfId="34517"/>
    <cellStyle name="常规 2 2 2 3 6 2 2" xfId="34518"/>
    <cellStyle name="常规 2 2 2 3 6 2 3" xfId="34519"/>
    <cellStyle name="常规 2 2 2 3 6 3" xfId="34520"/>
    <cellStyle name="常规 2 2 2 3 6 4" xfId="34521"/>
    <cellStyle name="常规 2 2 2 3 6 5" xfId="34522"/>
    <cellStyle name="常规 2 2 2 3 7" xfId="34523"/>
    <cellStyle name="常规 2 2 2 3 7 2" xfId="34524"/>
    <cellStyle name="常规 2 2 2 3 7 3" xfId="34525"/>
    <cellStyle name="常规 2 2 2 3 8" xfId="34526"/>
    <cellStyle name="常规 2 2 2 3 8 2" xfId="34527"/>
    <cellStyle name="常规 2 2 2 3 8 3" xfId="34528"/>
    <cellStyle name="常规 2 2 2 3 9" xfId="34529"/>
    <cellStyle name="常规 2 2 2 4" xfId="7109"/>
    <cellStyle name="常规 2 2 2 4 10" xfId="34530"/>
    <cellStyle name="常规 2 2 2 4 11" xfId="34531"/>
    <cellStyle name="常规 2 2 2 4 2" xfId="7110"/>
    <cellStyle name="常规 2 2 2 4 2 2" xfId="15072"/>
    <cellStyle name="常规 2 2 2 4 2 2 2" xfId="15073"/>
    <cellStyle name="常规 2 2 2 4 2 2 2 2" xfId="15074"/>
    <cellStyle name="常规 2 2 2 4 2 2 2 2 2" xfId="15075"/>
    <cellStyle name="常规 2 2 2 4 2 2 2 2 2 2" xfId="34532"/>
    <cellStyle name="常规 2 2 2 4 2 2 2 2 2 3" xfId="34533"/>
    <cellStyle name="常规 2 2 2 4 2 2 2 2 3" xfId="34534"/>
    <cellStyle name="常规 2 2 2 4 2 2 2 2 4" xfId="34535"/>
    <cellStyle name="常规 2 2 2 4 2 2 2 3" xfId="15076"/>
    <cellStyle name="常规 2 2 2 4 2 2 2 4" xfId="34536"/>
    <cellStyle name="常规 2 2 2 4 2 2 3" xfId="15077"/>
    <cellStyle name="常规 2 2 2 4 2 2 3 2" xfId="34537"/>
    <cellStyle name="常规 2 2 2 4 2 2 3 2 2" xfId="34538"/>
    <cellStyle name="常规 2 2 2 4 2 2 3 2 3" xfId="34539"/>
    <cellStyle name="常规 2 2 2 4 2 2 3 3" xfId="34540"/>
    <cellStyle name="常规 2 2 2 4 2 2 3 4" xfId="34541"/>
    <cellStyle name="常规 2 2 2 4 2 2 4" xfId="15078"/>
    <cellStyle name="常规 2 2 2 4 2 2 5" xfId="34542"/>
    <cellStyle name="常规 2 2 2 4 2 3" xfId="15079"/>
    <cellStyle name="常规 2 2 2 4 2 3 10" xfId="15080"/>
    <cellStyle name="常规 2 2 2 4 2 3 2" xfId="15081"/>
    <cellStyle name="常规 2 2 2 4 2 3 2 2" xfId="15082"/>
    <cellStyle name="常规 2 2 2 4 2 3 2 2 2" xfId="34543"/>
    <cellStyle name="常规 2 2 2 4 2 3 2 2 2 4" xfId="15083"/>
    <cellStyle name="常规 2 2 2 4 2 3 2 2 3" xfId="34544"/>
    <cellStyle name="常规 2 2 2 4 2 3 2 3" xfId="15084"/>
    <cellStyle name="常规 2 2 2 4 2 3 2 4" xfId="15085"/>
    <cellStyle name="常规 2 2 2 4 2 3 3" xfId="15086"/>
    <cellStyle name="常规 2 2 2 4 2 3 3 2" xfId="15087"/>
    <cellStyle name="常规 2 2 2 4 2 3 4" xfId="15088"/>
    <cellStyle name="常规 2 2 2 4 2 3 5" xfId="15089"/>
    <cellStyle name="常规 2 2 2 4 2 3 6" xfId="15090"/>
    <cellStyle name="常规 2 2 2 4 2 3 6 2" xfId="15091"/>
    <cellStyle name="常规 2 2 2 4 2 3 6 2 2" xfId="15092"/>
    <cellStyle name="常规 2 2 2 4 2 4" xfId="15093"/>
    <cellStyle name="常规 2 2 2 4 2 4 2" xfId="15094"/>
    <cellStyle name="常规 2 2 2 4 2 4 2 2" xfId="34545"/>
    <cellStyle name="常规 2 2 2 4 2 4 2 3" xfId="34546"/>
    <cellStyle name="常规 2 2 2 4 2 4 3" xfId="34547"/>
    <cellStyle name="常规 2 2 2 4 2 4 4" xfId="34548"/>
    <cellStyle name="常规 2 2 2 4 2 5" xfId="15095"/>
    <cellStyle name="常规 2 2 2 4 2 5 2" xfId="15096"/>
    <cellStyle name="常规 2 2 2 4 2 5 2 2" xfId="15097"/>
    <cellStyle name="常规 2 2 2 4 2 5 3" xfId="15098"/>
    <cellStyle name="常规 2 2 2 4 2 5 4" xfId="15099"/>
    <cellStyle name="常规 2 2 2 4 2 6" xfId="15100"/>
    <cellStyle name="常规 2 2 2 4 2 7" xfId="15101"/>
    <cellStyle name="常规 2 2 2 4 3" xfId="7111"/>
    <cellStyle name="常规 2 2 2 4 3 2" xfId="15102"/>
    <cellStyle name="常规 2 2 2 4 3 2 2" xfId="34549"/>
    <cellStyle name="常规 2 2 2 4 3 2 2 2" xfId="34550"/>
    <cellStyle name="常规 2 2 2 4 3 2 2 2 2" xfId="34551"/>
    <cellStyle name="常规 2 2 2 4 3 2 2 2 3" xfId="34552"/>
    <cellStyle name="常规 2 2 2 4 3 2 2 3" xfId="34553"/>
    <cellStyle name="常规 2 2 2 4 3 2 2 4" xfId="34554"/>
    <cellStyle name="常规 2 2 2 4 3 2 3" xfId="34555"/>
    <cellStyle name="常规 2 2 2 4 3 2 4" xfId="34556"/>
    <cellStyle name="常规 2 2 2 4 3 3" xfId="15103"/>
    <cellStyle name="常规 2 2 2 4 3 3 2" xfId="34557"/>
    <cellStyle name="常规 2 2 2 4 3 3 2 2" xfId="34558"/>
    <cellStyle name="常规 2 2 2 4 3 3 2 3" xfId="34559"/>
    <cellStyle name="常规 2 2 2 4 3 3 3" xfId="34560"/>
    <cellStyle name="常规 2 2 2 4 3 3 4" xfId="34561"/>
    <cellStyle name="常规 2 2 2 4 3 4" xfId="34562"/>
    <cellStyle name="常规 2 2 2 4 3 5" xfId="34563"/>
    <cellStyle name="常规 2 2 2 4 4" xfId="15104"/>
    <cellStyle name="常规 2 2 2 4 4 2" xfId="15105"/>
    <cellStyle name="常规 2 2 2 4 4 2 2" xfId="15106"/>
    <cellStyle name="常规 2 2 2 4 4 2 2 2" xfId="34564"/>
    <cellStyle name="常规 2 2 2 4 4 2 2 3" xfId="34565"/>
    <cellStyle name="常规 2 2 2 4 4 2 3" xfId="34566"/>
    <cellStyle name="常规 2 2 2 4 4 2 4" xfId="34567"/>
    <cellStyle name="常规 2 2 2 4 4 3" xfId="15107"/>
    <cellStyle name="常规 2 2 2 4 4 4" xfId="34568"/>
    <cellStyle name="常规 2 2 2 4 5" xfId="15108"/>
    <cellStyle name="常规 2 2 2 4 5 2" xfId="34569"/>
    <cellStyle name="常规 2 2 2 4 5 2 2" xfId="34570"/>
    <cellStyle name="常规 2 2 2 4 5 2 3" xfId="34571"/>
    <cellStyle name="常规 2 2 2 4 5 3" xfId="34572"/>
    <cellStyle name="常规 2 2 2 4 5 4" xfId="34573"/>
    <cellStyle name="常规 2 2 2 4 5 5" xfId="34574"/>
    <cellStyle name="常规 2 2 2 4 5 6" xfId="34575"/>
    <cellStyle name="常规 2 2 2 4 6" xfId="15109"/>
    <cellStyle name="常规 2 2 2 4 6 2" xfId="34576"/>
    <cellStyle name="常规 2 2 2 4 7" xfId="34577"/>
    <cellStyle name="常规 2 2 2 4 8" xfId="34578"/>
    <cellStyle name="常规 2 2 2 4 9" xfId="34579"/>
    <cellStyle name="常规 2 2 2 5" xfId="7112"/>
    <cellStyle name="常规 2 2 2 5 10" xfId="34580"/>
    <cellStyle name="常规 2 2 2 5 2" xfId="7113"/>
    <cellStyle name="常规 2 2 2 5 2 2" xfId="34581"/>
    <cellStyle name="常规 2 2 2 5 2 2 2" xfId="34582"/>
    <cellStyle name="常规 2 2 2 5 2 2 2 2" xfId="34583"/>
    <cellStyle name="常规 2 2 2 5 2 2 2 2 2" xfId="34584"/>
    <cellStyle name="常规 2 2 2 5 2 2 2 2 3" xfId="34585"/>
    <cellStyle name="常规 2 2 2 5 2 2 2 3" xfId="34586"/>
    <cellStyle name="常规 2 2 2 5 2 2 2 4" xfId="34587"/>
    <cellStyle name="常规 2 2 2 5 2 2 3" xfId="34588"/>
    <cellStyle name="常规 2 2 2 5 2 2 4" xfId="34589"/>
    <cellStyle name="常规 2 2 2 5 2 3" xfId="34590"/>
    <cellStyle name="常规 2 2 2 5 2 3 2" xfId="34591"/>
    <cellStyle name="常规 2 2 2 5 2 3 2 2" xfId="34592"/>
    <cellStyle name="常规 2 2 2 5 2 3 2 3" xfId="34593"/>
    <cellStyle name="常规 2 2 2 5 2 3 3" xfId="34594"/>
    <cellStyle name="常规 2 2 2 5 2 3 4" xfId="34595"/>
    <cellStyle name="常规 2 2 2 5 2 4" xfId="34596"/>
    <cellStyle name="常规 2 2 2 5 2 5" xfId="34597"/>
    <cellStyle name="常规 2 2 2 5 2 6" xfId="34598"/>
    <cellStyle name="常规 2 2 2 5 3" xfId="7114"/>
    <cellStyle name="常规 2 2 2 5 3 2" xfId="34599"/>
    <cellStyle name="常规 2 2 2 5 3 2 2" xfId="34600"/>
    <cellStyle name="常规 2 2 2 5 3 2 2 2" xfId="34601"/>
    <cellStyle name="常规 2 2 2 5 3 2 2 3" xfId="34602"/>
    <cellStyle name="常规 2 2 2 5 3 2 3" xfId="34603"/>
    <cellStyle name="常规 2 2 2 5 3 2 4" xfId="34604"/>
    <cellStyle name="常规 2 2 2 5 3 2 5" xfId="34605"/>
    <cellStyle name="常规 2 2 2 5 3 2 6" xfId="34606"/>
    <cellStyle name="常规 2 2 2 5 3 3" xfId="34607"/>
    <cellStyle name="常规 2 2 2 5 3 4" xfId="34608"/>
    <cellStyle name="常规 2 2 2 5 3 5" xfId="34609"/>
    <cellStyle name="常规 2 2 2 5 3 6" xfId="34610"/>
    <cellStyle name="常规 2 2 2 5 4" xfId="34611"/>
    <cellStyle name="常规 2 2 2 5 4 2" xfId="34612"/>
    <cellStyle name="常规 2 2 2 5 4 2 2" xfId="34613"/>
    <cellStyle name="常规 2 2 2 5 4 2 3" xfId="34614"/>
    <cellStyle name="常规 2 2 2 5 4 3" xfId="34615"/>
    <cellStyle name="常规 2 2 2 5 4 4" xfId="34616"/>
    <cellStyle name="常规 2 2 2 5 5" xfId="34617"/>
    <cellStyle name="常规 2 2 2 5 6" xfId="34618"/>
    <cellStyle name="常规 2 2 2 5 7" xfId="34619"/>
    <cellStyle name="常规 2 2 2 5 8" xfId="34620"/>
    <cellStyle name="常规 2 2 2 5 9" xfId="34621"/>
    <cellStyle name="常规 2 2 2 6" xfId="7115"/>
    <cellStyle name="常规 2 2 2 6 2" xfId="7116"/>
    <cellStyle name="常规 2 2 2 6 2 2" xfId="34622"/>
    <cellStyle name="常规 2 2 2 6 2 2 2" xfId="34623"/>
    <cellStyle name="常规 2 2 2 6 2 2 2 2" xfId="34624"/>
    <cellStyle name="常规 2 2 2 6 2 2 2 3" xfId="34625"/>
    <cellStyle name="常规 2 2 2 6 2 2 3" xfId="34626"/>
    <cellStyle name="常规 2 2 2 6 2 2 4" xfId="34627"/>
    <cellStyle name="常规 2 2 2 6 2 3" xfId="34628"/>
    <cellStyle name="常规 2 2 2 6 2 4" xfId="34629"/>
    <cellStyle name="常规 2 2 2 6 3" xfId="7117"/>
    <cellStyle name="常规 2 2 2 6 3 2" xfId="34630"/>
    <cellStyle name="常规 2 2 2 6 3 2 2" xfId="34631"/>
    <cellStyle name="常规 2 2 2 6 3 2 3" xfId="34632"/>
    <cellStyle name="常规 2 2 2 6 3 3" xfId="34633"/>
    <cellStyle name="常规 2 2 2 6 3 4" xfId="34634"/>
    <cellStyle name="常规 2 2 2 6 4" xfId="34635"/>
    <cellStyle name="常规 2 2 2 6 5" xfId="34636"/>
    <cellStyle name="常规 2 2 2 7" xfId="7118"/>
    <cellStyle name="常规 2 2 2 7 2" xfId="7119"/>
    <cellStyle name="常规 2 2 2 7 2 2" xfId="34637"/>
    <cellStyle name="常规 2 2 2 7 2 2 2" xfId="34638"/>
    <cellStyle name="常规 2 2 2 7 2 2 3" xfId="34639"/>
    <cellStyle name="常规 2 2 2 7 2 3" xfId="34640"/>
    <cellStyle name="常规 2 2 2 7 2 4" xfId="34641"/>
    <cellStyle name="常规 2 2 2 7 3" xfId="7120"/>
    <cellStyle name="常规 2 2 2 7 4" xfId="34642"/>
    <cellStyle name="常规 2 2 2 8" xfId="7121"/>
    <cellStyle name="常规 2 2 2 8 2" xfId="7122"/>
    <cellStyle name="常规 2 2 2 8 2 2" xfId="34643"/>
    <cellStyle name="常规 2 2 2 8 2 3" xfId="34644"/>
    <cellStyle name="常规 2 2 2 8 3" xfId="7123"/>
    <cellStyle name="常规 2 2 2 8 4" xfId="34645"/>
    <cellStyle name="常规 2 2 2 8 5" xfId="34646"/>
    <cellStyle name="常规 2 2 2 8 6" xfId="34647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8"/>
    <cellStyle name="常规 2 2 3 2" xfId="7149"/>
    <cellStyle name="常规 2 2 3 2 10" xfId="34649"/>
    <cellStyle name="常规 2 2 3 2 11" xfId="34650"/>
    <cellStyle name="常规 2 2 3 2 2" xfId="7150"/>
    <cellStyle name="常规 2 2 3 2 2 2" xfId="7151"/>
    <cellStyle name="常规 2 2 3 2 2 2 2" xfId="34651"/>
    <cellStyle name="常规 2 2 3 2 2 2 2 2" xfId="34652"/>
    <cellStyle name="常规 2 2 3 2 2 2 2 2 2" xfId="34653"/>
    <cellStyle name="常规 2 2 3 2 2 2 2 2 2 2" xfId="34654"/>
    <cellStyle name="常规 2 2 3 2 2 2 2 2 2 2 2" xfId="34655"/>
    <cellStyle name="常规 2 2 3 2 2 2 2 2 2 2 3" xfId="34656"/>
    <cellStyle name="常规 2 2 3 2 2 2 2 2 2 3" xfId="34657"/>
    <cellStyle name="常规 2 2 3 2 2 2 2 2 2 4" xfId="34658"/>
    <cellStyle name="常规 2 2 3 2 2 2 2 2 3" xfId="34659"/>
    <cellStyle name="常规 2 2 3 2 2 2 2 2 4" xfId="34660"/>
    <cellStyle name="常规 2 2 3 2 2 2 2 3" xfId="34661"/>
    <cellStyle name="常规 2 2 3 2 2 2 2 3 2" xfId="34662"/>
    <cellStyle name="常规 2 2 3 2 2 2 2 3 2 2" xfId="34663"/>
    <cellStyle name="常规 2 2 3 2 2 2 2 3 2 3" xfId="34664"/>
    <cellStyle name="常规 2 2 3 2 2 2 2 3 3" xfId="34665"/>
    <cellStyle name="常规 2 2 3 2 2 2 2 3 4" xfId="34666"/>
    <cellStyle name="常规 2 2 3 2 2 2 2 4" xfId="34667"/>
    <cellStyle name="常规 2 2 3 2 2 2 2 5" xfId="34668"/>
    <cellStyle name="常规 2 2 3 2 2 2 3" xfId="34669"/>
    <cellStyle name="常规 2 2 3 2 2 2 3 2" xfId="34670"/>
    <cellStyle name="常规 2 2 3 2 2 2 3 2 2" xfId="34671"/>
    <cellStyle name="常规 2 2 3 2 2 2 3 2 2 2" xfId="34672"/>
    <cellStyle name="常规 2 2 3 2 2 2 3 2 2 3" xfId="34673"/>
    <cellStyle name="常规 2 2 3 2 2 2 3 2 3" xfId="34674"/>
    <cellStyle name="常规 2 2 3 2 2 2 3 2 4" xfId="34675"/>
    <cellStyle name="常规 2 2 3 2 2 2 3 3" xfId="34676"/>
    <cellStyle name="常规 2 2 3 2 2 2 3 4" xfId="34677"/>
    <cellStyle name="常规 2 2 3 2 2 2 4" xfId="34678"/>
    <cellStyle name="常规 2 2 3 2 2 2 4 2" xfId="34679"/>
    <cellStyle name="常规 2 2 3 2 2 2 4 2 2" xfId="34680"/>
    <cellStyle name="常规 2 2 3 2 2 2 4 2 3" xfId="34681"/>
    <cellStyle name="常规 2 2 3 2 2 2 4 3" xfId="34682"/>
    <cellStyle name="常规 2 2 3 2 2 2 4 4" xfId="34683"/>
    <cellStyle name="常规 2 2 3 2 2 2 4 5" xfId="34684"/>
    <cellStyle name="常规 2 2 3 2 2 2 5" xfId="34685"/>
    <cellStyle name="常规 2 2 3 2 2 2 6" xfId="34686"/>
    <cellStyle name="常规 2 2 3 2 2 3" xfId="7152"/>
    <cellStyle name="常规 2 2 3 2 2 3 2" xfId="34687"/>
    <cellStyle name="常规 2 2 3 2 2 3 2 2" xfId="34688"/>
    <cellStyle name="常规 2 2 3 2 2 3 2 2 2" xfId="34689"/>
    <cellStyle name="常规 2 2 3 2 2 3 2 2 2 2" xfId="34690"/>
    <cellStyle name="常规 2 2 3 2 2 3 2 2 2 3" xfId="34691"/>
    <cellStyle name="常规 2 2 3 2 2 3 2 2 3" xfId="34692"/>
    <cellStyle name="常规 2 2 3 2 2 3 2 2 4" xfId="34693"/>
    <cellStyle name="常规 2 2 3 2 2 3 2 3" xfId="34694"/>
    <cellStyle name="常规 2 2 3 2 2 3 2 4" xfId="34695"/>
    <cellStyle name="常规 2 2 3 2 2 3 2 5" xfId="34696"/>
    <cellStyle name="常规 2 2 3 2 2 3 3" xfId="34697"/>
    <cellStyle name="常规 2 2 3 2 2 3 3 2" xfId="34698"/>
    <cellStyle name="常规 2 2 3 2 2 3 3 2 2" xfId="34699"/>
    <cellStyle name="常规 2 2 3 2 2 3 3 2 3" xfId="34700"/>
    <cellStyle name="常规 2 2 3 2 2 3 3 3" xfId="34701"/>
    <cellStyle name="常规 2 2 3 2 2 3 3 4" xfId="34702"/>
    <cellStyle name="常规 2 2 3 2 2 3 4" xfId="34703"/>
    <cellStyle name="常规 2 2 3 2 2 3 5" xfId="34704"/>
    <cellStyle name="常规 2 2 3 2 2 3 6" xfId="34705"/>
    <cellStyle name="常规 2 2 3 2 2 3 7" xfId="34706"/>
    <cellStyle name="常规 2 2 3 2 2 3 8" xfId="34707"/>
    <cellStyle name="常规 2 2 3 2 2 4" xfId="34708"/>
    <cellStyle name="常规 2 2 3 2 2 4 2" xfId="34709"/>
    <cellStyle name="常规 2 2 3 2 2 4 2 2" xfId="34710"/>
    <cellStyle name="常规 2 2 3 2 2 4 2 2 2" xfId="34711"/>
    <cellStyle name="常规 2 2 3 2 2 4 2 2 3" xfId="34712"/>
    <cellStyle name="常规 2 2 3 2 2 4 2 3" xfId="34713"/>
    <cellStyle name="常规 2 2 3 2 2 4 2 4" xfId="34714"/>
    <cellStyle name="常规 2 2 3 2 2 4 3" xfId="34715"/>
    <cellStyle name="常规 2 2 3 2 2 4 4" xfId="34716"/>
    <cellStyle name="常规 2 2 3 2 2 5" xfId="34717"/>
    <cellStyle name="常规 2 2 3 2 2 5 2" xfId="34718"/>
    <cellStyle name="常规 2 2 3 2 2 5 2 2" xfId="34719"/>
    <cellStyle name="常规 2 2 3 2 2 5 2 3" xfId="34720"/>
    <cellStyle name="常规 2 2 3 2 2 5 3" xfId="34721"/>
    <cellStyle name="常规 2 2 3 2 2 5 4" xfId="34722"/>
    <cellStyle name="常规 2 2 3 2 2 6" xfId="34723"/>
    <cellStyle name="常规 2 2 3 2 2 6 2" xfId="34724"/>
    <cellStyle name="常规 2 2 3 2 2 7" xfId="34725"/>
    <cellStyle name="常规 2 2 3 2 2 8" xfId="34726"/>
    <cellStyle name="常规 2 2 3 2 2 9" xfId="34727"/>
    <cellStyle name="常规 2 2 3 2 3" xfId="7153"/>
    <cellStyle name="常规 2 2 3 2 3 2" xfId="34728"/>
    <cellStyle name="常规 2 2 3 2 3 2 2" xfId="34729"/>
    <cellStyle name="常规 2 2 3 2 3 2 2 2" xfId="34730"/>
    <cellStyle name="常规 2 2 3 2 3 2 2 2 2" xfId="34731"/>
    <cellStyle name="常规 2 2 3 2 3 2 2 2 2 2" xfId="34732"/>
    <cellStyle name="常规 2 2 3 2 3 2 2 2 2 3" xfId="34733"/>
    <cellStyle name="常规 2 2 3 2 3 2 2 2 3" xfId="34734"/>
    <cellStyle name="常规 2 2 3 2 3 2 2 2 4" xfId="34735"/>
    <cellStyle name="常规 2 2 3 2 3 2 2 3" xfId="34736"/>
    <cellStyle name="常规 2 2 3 2 3 2 2 4" xfId="34737"/>
    <cellStyle name="常规 2 2 3 2 3 2 3" xfId="34738"/>
    <cellStyle name="常规 2 2 3 2 3 2 3 2" xfId="34739"/>
    <cellStyle name="常规 2 2 3 2 3 2 3 2 2" xfId="34740"/>
    <cellStyle name="常规 2 2 3 2 3 2 3 2 3" xfId="34741"/>
    <cellStyle name="常规 2 2 3 2 3 2 3 3" xfId="34742"/>
    <cellStyle name="常规 2 2 3 2 3 2 3 4" xfId="34743"/>
    <cellStyle name="常规 2 2 3 2 3 2 4" xfId="34744"/>
    <cellStyle name="常规 2 2 3 2 3 2 5" xfId="34745"/>
    <cellStyle name="常规 2 2 3 2 3 2 6" xfId="34746"/>
    <cellStyle name="常规 2 2 3 2 3 3" xfId="34747"/>
    <cellStyle name="常规 2 2 3 2 3 3 2" xfId="34748"/>
    <cellStyle name="常规 2 2 3 2 3 3 2 2" xfId="34749"/>
    <cellStyle name="常规 2 2 3 2 3 3 2 2 2" xfId="34750"/>
    <cellStyle name="常规 2 2 3 2 3 3 2 2 3" xfId="34751"/>
    <cellStyle name="常规 2 2 3 2 3 3 2 3" xfId="34752"/>
    <cellStyle name="常规 2 2 3 2 3 3 2 4" xfId="34753"/>
    <cellStyle name="常规 2 2 3 2 3 3 3" xfId="34754"/>
    <cellStyle name="常规 2 2 3 2 3 3 4" xfId="34755"/>
    <cellStyle name="常规 2 2 3 2 3 4" xfId="34756"/>
    <cellStyle name="常规 2 2 3 2 3 4 2" xfId="34757"/>
    <cellStyle name="常规 2 2 3 2 3 4 2 2" xfId="34758"/>
    <cellStyle name="常规 2 2 3 2 3 4 2 3" xfId="34759"/>
    <cellStyle name="常规 2 2 3 2 3 4 3" xfId="34760"/>
    <cellStyle name="常规 2 2 3 2 3 4 4" xfId="34761"/>
    <cellStyle name="常规 2 2 3 2 3 4 5" xfId="34762"/>
    <cellStyle name="常规 2 2 3 2 3 5" xfId="34763"/>
    <cellStyle name="常规 2 2 3 2 3 6" xfId="34764"/>
    <cellStyle name="常规 2 2 3 2 3 7" xfId="34765"/>
    <cellStyle name="常规 2 2 3 2 3 8" xfId="34766"/>
    <cellStyle name="常规 2 2 3 2 3 9" xfId="34767"/>
    <cellStyle name="常规 2 2 3 2 4" xfId="7154"/>
    <cellStyle name="常规 2 2 3 2 4 2" xfId="34768"/>
    <cellStyle name="常规 2 2 3 2 4 2 2" xfId="34769"/>
    <cellStyle name="常规 2 2 3 2 4 2 2 2" xfId="34770"/>
    <cellStyle name="常规 2 2 3 2 4 2 2 2 2" xfId="34771"/>
    <cellStyle name="常规 2 2 3 2 4 2 2 2 3" xfId="34772"/>
    <cellStyle name="常规 2 2 3 2 4 2 2 3" xfId="34773"/>
    <cellStyle name="常规 2 2 3 2 4 2 2 4" xfId="34774"/>
    <cellStyle name="常规 2 2 3 2 4 2 3" xfId="34775"/>
    <cellStyle name="常规 2 2 3 2 4 2 4" xfId="34776"/>
    <cellStyle name="常规 2 2 3 2 4 2 5" xfId="34777"/>
    <cellStyle name="常规 2 2 3 2 4 3" xfId="34778"/>
    <cellStyle name="常规 2 2 3 2 4 3 2" xfId="34779"/>
    <cellStyle name="常规 2 2 3 2 4 3 2 2" xfId="34780"/>
    <cellStyle name="常规 2 2 3 2 4 3 2 3" xfId="34781"/>
    <cellStyle name="常规 2 2 3 2 4 3 3" xfId="34782"/>
    <cellStyle name="常规 2 2 3 2 4 3 4" xfId="34783"/>
    <cellStyle name="常规 2 2 3 2 4 4" xfId="34784"/>
    <cellStyle name="常规 2 2 3 2 4 5" xfId="34785"/>
    <cellStyle name="常规 2 2 3 2 4 6" xfId="34786"/>
    <cellStyle name="常规 2 2 3 2 4 7" xfId="34787"/>
    <cellStyle name="常规 2 2 3 2 4 8" xfId="34788"/>
    <cellStyle name="常规 2 2 3 2 5" xfId="34789"/>
    <cellStyle name="常规 2 2 3 2 5 2" xfId="34790"/>
    <cellStyle name="常规 2 2 3 2 5 2 2" xfId="34791"/>
    <cellStyle name="常规 2 2 3 2 5 2 2 2" xfId="34792"/>
    <cellStyle name="常规 2 2 3 2 5 2 2 3" xfId="34793"/>
    <cellStyle name="常规 2 2 3 2 5 2 3" xfId="34794"/>
    <cellStyle name="常规 2 2 3 2 5 2 4" xfId="34795"/>
    <cellStyle name="常规 2 2 3 2 5 3" xfId="34796"/>
    <cellStyle name="常规 2 2 3 2 5 4" xfId="34797"/>
    <cellStyle name="常规 2 2 3 2 6" xfId="34798"/>
    <cellStyle name="常规 2 2 3 2 6 2" xfId="34799"/>
    <cellStyle name="常规 2 2 3 2 6 2 2" xfId="34800"/>
    <cellStyle name="常规 2 2 3 2 6 2 3" xfId="34801"/>
    <cellStyle name="常规 2 2 3 2 6 3" xfId="34802"/>
    <cellStyle name="常规 2 2 3 2 6 4" xfId="34803"/>
    <cellStyle name="常规 2 2 3 2 7" xfId="34804"/>
    <cellStyle name="常规 2 2 3 2 7 2" xfId="34805"/>
    <cellStyle name="常规 2 2 3 2 8" xfId="34806"/>
    <cellStyle name="常规 2 2 3 2 9" xfId="34807"/>
    <cellStyle name="常规 2 2 3 3" xfId="7155"/>
    <cellStyle name="常规 2 2 3 3 10" xfId="34808"/>
    <cellStyle name="常规 2 2 3 3 11" xfId="34809"/>
    <cellStyle name="常规 2 2 3 3 2" xfId="7156"/>
    <cellStyle name="常规 2 2 3 3 2 2" xfId="34810"/>
    <cellStyle name="常规 2 2 3 3 2 2 2" xfId="34811"/>
    <cellStyle name="常规 2 2 3 3 2 2 2 2" xfId="34812"/>
    <cellStyle name="常规 2 2 3 3 2 2 2 2 2" xfId="34813"/>
    <cellStyle name="常规 2 2 3 3 2 2 2 2 2 2" xfId="34814"/>
    <cellStyle name="常规 2 2 3 3 2 2 2 2 2 3" xfId="34815"/>
    <cellStyle name="常规 2 2 3 3 2 2 2 2 3" xfId="34816"/>
    <cellStyle name="常规 2 2 3 3 2 2 2 2 4" xfId="34817"/>
    <cellStyle name="常规 2 2 3 3 2 2 2 3" xfId="34818"/>
    <cellStyle name="常规 2 2 3 3 2 2 2 4" xfId="34819"/>
    <cellStyle name="常规 2 2 3 3 2 2 3" xfId="34820"/>
    <cellStyle name="常规 2 2 3 3 2 2 3 2" xfId="34821"/>
    <cellStyle name="常规 2 2 3 3 2 2 3 2 2" xfId="34822"/>
    <cellStyle name="常规 2 2 3 3 2 2 3 2 3" xfId="34823"/>
    <cellStyle name="常规 2 2 3 3 2 2 3 3" xfId="34824"/>
    <cellStyle name="常规 2 2 3 3 2 2 3 4" xfId="34825"/>
    <cellStyle name="常规 2 2 3 3 2 2 4" xfId="34826"/>
    <cellStyle name="常规 2 2 3 3 2 2 5" xfId="34827"/>
    <cellStyle name="常规 2 2 3 3 2 3" xfId="34828"/>
    <cellStyle name="常规 2 2 3 3 2 3 2" xfId="34829"/>
    <cellStyle name="常规 2 2 3 3 2 3 2 2" xfId="34830"/>
    <cellStyle name="常规 2 2 3 3 2 3 2 2 2" xfId="34831"/>
    <cellStyle name="常规 2 2 3 3 2 3 2 2 3" xfId="34832"/>
    <cellStyle name="常规 2 2 3 3 2 3 2 3" xfId="34833"/>
    <cellStyle name="常规 2 2 3 3 2 3 2 4" xfId="34834"/>
    <cellStyle name="常规 2 2 3 3 2 3 3" xfId="34835"/>
    <cellStyle name="常规 2 2 3 3 2 3 4" xfId="34836"/>
    <cellStyle name="常规 2 2 3 3 2 4" xfId="34837"/>
    <cellStyle name="常规 2 2 3 3 2 4 2" xfId="34838"/>
    <cellStyle name="常规 2 2 3 3 2 4 2 2" xfId="34839"/>
    <cellStyle name="常规 2 2 3 3 2 4 2 3" xfId="34840"/>
    <cellStyle name="常规 2 2 3 3 2 4 3" xfId="34841"/>
    <cellStyle name="常规 2 2 3 3 2 4 4" xfId="34842"/>
    <cellStyle name="常规 2 2 3 3 2 5" xfId="34843"/>
    <cellStyle name="常规 2 2 3 3 2 6" xfId="34844"/>
    <cellStyle name="常规 2 2 3 3 2 7" xfId="34845"/>
    <cellStyle name="常规 2 2 3 3 3" xfId="7157"/>
    <cellStyle name="常规 2 2 3 3 3 2" xfId="34846"/>
    <cellStyle name="常规 2 2 3 3 3 2 2" xfId="34847"/>
    <cellStyle name="常规 2 2 3 3 3 2 2 2" xfId="34848"/>
    <cellStyle name="常规 2 2 3 3 3 2 2 2 2" xfId="34849"/>
    <cellStyle name="常规 2 2 3 3 3 2 2 2 3" xfId="34850"/>
    <cellStyle name="常规 2 2 3 3 3 2 2 3" xfId="34851"/>
    <cellStyle name="常规 2 2 3 3 3 2 2 4" xfId="34852"/>
    <cellStyle name="常规 2 2 3 3 3 2 3" xfId="34853"/>
    <cellStyle name="常规 2 2 3 3 3 2 4" xfId="34854"/>
    <cellStyle name="常规 2 2 3 3 3 3" xfId="34855"/>
    <cellStyle name="常规 2 2 3 3 3 3 2" xfId="34856"/>
    <cellStyle name="常规 2 2 3 3 3 3 2 2" xfId="34857"/>
    <cellStyle name="常规 2 2 3 3 3 3 2 3" xfId="34858"/>
    <cellStyle name="常规 2 2 3 3 3 3 3" xfId="34859"/>
    <cellStyle name="常规 2 2 3 3 3 3 4" xfId="34860"/>
    <cellStyle name="常规 2 2 3 3 3 4" xfId="34861"/>
    <cellStyle name="常规 2 2 3 3 3 5" xfId="34862"/>
    <cellStyle name="常规 2 2 3 3 4" xfId="34863"/>
    <cellStyle name="常规 2 2 3 3 4 2" xfId="34864"/>
    <cellStyle name="常规 2 2 3 3 4 2 2" xfId="34865"/>
    <cellStyle name="常规 2 2 3 3 4 2 2 2" xfId="34866"/>
    <cellStyle name="常规 2 2 3 3 4 2 2 3" xfId="34867"/>
    <cellStyle name="常规 2 2 3 3 4 2 3" xfId="34868"/>
    <cellStyle name="常规 2 2 3 3 4 2 4" xfId="34869"/>
    <cellStyle name="常规 2 2 3 3 4 3" xfId="34870"/>
    <cellStyle name="常规 2 2 3 3 4 4" xfId="34871"/>
    <cellStyle name="常规 2 2 3 3 5" xfId="34872"/>
    <cellStyle name="常规 2 2 3 3 5 2" xfId="34873"/>
    <cellStyle name="常规 2 2 3 3 5 2 2" xfId="34874"/>
    <cellStyle name="常规 2 2 3 3 5 2 3" xfId="34875"/>
    <cellStyle name="常规 2 2 3 3 5 3" xfId="34876"/>
    <cellStyle name="常规 2 2 3 3 5 4" xfId="34877"/>
    <cellStyle name="常规 2 2 3 3 5 5" xfId="34878"/>
    <cellStyle name="常规 2 2 3 3 6" xfId="34879"/>
    <cellStyle name="常规 2 2 3 3 7" xfId="34880"/>
    <cellStyle name="常规 2 2 3 3 8" xfId="34881"/>
    <cellStyle name="常规 2 2 3 3 9" xfId="34882"/>
    <cellStyle name="常规 2 2 3 4" xfId="7158"/>
    <cellStyle name="常规 2 2 3 4 2" xfId="7159"/>
    <cellStyle name="常规 2 2 3 4 2 2" xfId="34883"/>
    <cellStyle name="常规 2 2 3 4 2 2 2" xfId="34884"/>
    <cellStyle name="常规 2 2 3 4 2 2 2 2" xfId="34885"/>
    <cellStyle name="常规 2 2 3 4 2 2 2 2 2" xfId="34886"/>
    <cellStyle name="常规 2 2 3 4 2 2 2 2 3" xfId="34887"/>
    <cellStyle name="常规 2 2 3 4 2 2 2 3" xfId="34888"/>
    <cellStyle name="常规 2 2 3 4 2 2 2 4" xfId="34889"/>
    <cellStyle name="常规 2 2 3 4 2 2 3" xfId="34890"/>
    <cellStyle name="常规 2 2 3 4 2 2 4" xfId="34891"/>
    <cellStyle name="常规 2 2 3 4 2 3" xfId="34892"/>
    <cellStyle name="常规 2 2 3 4 2 3 2" xfId="34893"/>
    <cellStyle name="常规 2 2 3 4 2 3 2 2" xfId="34894"/>
    <cellStyle name="常规 2 2 3 4 2 3 2 3" xfId="34895"/>
    <cellStyle name="常规 2 2 3 4 2 3 3" xfId="34896"/>
    <cellStyle name="常规 2 2 3 4 2 3 4" xfId="34897"/>
    <cellStyle name="常规 2 2 3 4 2 4" xfId="34898"/>
    <cellStyle name="常规 2 2 3 4 2 5" xfId="34899"/>
    <cellStyle name="常规 2 2 3 4 2 6" xfId="34900"/>
    <cellStyle name="常规 2 2 3 4 3" xfId="7160"/>
    <cellStyle name="常规 2 2 3 4 3 2" xfId="34901"/>
    <cellStyle name="常规 2 2 3 4 3 2 2" xfId="34902"/>
    <cellStyle name="常规 2 2 3 4 3 2 2 2" xfId="34903"/>
    <cellStyle name="常规 2 2 3 4 3 2 2 3" xfId="34904"/>
    <cellStyle name="常规 2 2 3 4 3 2 3" xfId="34905"/>
    <cellStyle name="常规 2 2 3 4 3 2 4" xfId="34906"/>
    <cellStyle name="常规 2 2 3 4 3 3" xfId="34907"/>
    <cellStyle name="常规 2 2 3 4 3 4" xfId="34908"/>
    <cellStyle name="常规 2 2 3 4 3 5" xfId="34909"/>
    <cellStyle name="常规 2 2 3 4 4" xfId="34910"/>
    <cellStyle name="常规 2 2 3 4 4 2" xfId="34911"/>
    <cellStyle name="常规 2 2 3 4 4 2 2" xfId="34912"/>
    <cellStyle name="常规 2 2 3 4 4 2 3" xfId="34913"/>
    <cellStyle name="常规 2 2 3 4 4 3" xfId="34914"/>
    <cellStyle name="常规 2 2 3 4 4 4" xfId="34915"/>
    <cellStyle name="常规 2 2 3 4 5" xfId="34916"/>
    <cellStyle name="常规 2 2 3 4 6" xfId="34917"/>
    <cellStyle name="常规 2 2 3 4 7" xfId="34918"/>
    <cellStyle name="常规 2 2 3 4 8" xfId="34919"/>
    <cellStyle name="常规 2 2 3 4 9" xfId="34920"/>
    <cellStyle name="常规 2 2 3 5" xfId="7161"/>
    <cellStyle name="常规 2 2 3 5 2" xfId="7162"/>
    <cellStyle name="常规 2 2 3 5 2 2" xfId="34921"/>
    <cellStyle name="常规 2 2 3 5 2 2 2" xfId="34922"/>
    <cellStyle name="常规 2 2 3 5 2 2 2 2" xfId="34923"/>
    <cellStyle name="常规 2 2 3 5 2 2 2 3" xfId="34924"/>
    <cellStyle name="常规 2 2 3 5 2 2 3" xfId="34925"/>
    <cellStyle name="常规 2 2 3 5 2 2 4" xfId="34926"/>
    <cellStyle name="常规 2 2 3 5 2 3" xfId="34927"/>
    <cellStyle name="常规 2 2 3 5 2 4" xfId="34928"/>
    <cellStyle name="常规 2 2 3 5 2 5" xfId="34929"/>
    <cellStyle name="常规 2 2 3 5 3" xfId="7163"/>
    <cellStyle name="常规 2 2 3 5 3 2" xfId="34930"/>
    <cellStyle name="常规 2 2 3 5 3 2 2" xfId="34931"/>
    <cellStyle name="常规 2 2 3 5 3 2 3" xfId="34932"/>
    <cellStyle name="常规 2 2 3 5 3 3" xfId="34933"/>
    <cellStyle name="常规 2 2 3 5 3 4" xfId="34934"/>
    <cellStyle name="常规 2 2 3 5 4" xfId="34935"/>
    <cellStyle name="常规 2 2 3 5 5" xfId="34936"/>
    <cellStyle name="常规 2 2 3 5 6" xfId="34937"/>
    <cellStyle name="常规 2 2 3 5 7" xfId="34938"/>
    <cellStyle name="常规 2 2 3 5 8" xfId="34939"/>
    <cellStyle name="常规 2 2 3 6" xfId="7164"/>
    <cellStyle name="常规 2 2 3 6 2" xfId="7165"/>
    <cellStyle name="常规 2 2 3 6 2 2" xfId="34940"/>
    <cellStyle name="常规 2 2 3 6 2 2 2" xfId="34941"/>
    <cellStyle name="常规 2 2 3 6 2 2 3" xfId="34942"/>
    <cellStyle name="常规 2 2 3 6 2 3" xfId="34943"/>
    <cellStyle name="常规 2 2 3 6 2 4" xfId="34944"/>
    <cellStyle name="常规 2 2 3 6 3" xfId="7166"/>
    <cellStyle name="常规 2 2 3 6 4" xfId="34945"/>
    <cellStyle name="常规 2 2 3 7" xfId="7167"/>
    <cellStyle name="常规 2 2 3 7 2" xfId="7168"/>
    <cellStyle name="常规 2 2 3 7 2 2" xfId="34946"/>
    <cellStyle name="常规 2 2 3 7 2 3" xfId="34947"/>
    <cellStyle name="常规 2 2 3 7 3" xfId="7169"/>
    <cellStyle name="常规 2 2 3 7 4" xfId="34948"/>
    <cellStyle name="常规 2 2 3 7 5" xfId="34949"/>
    <cellStyle name="常规 2 2 3 7 6" xfId="34950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1"/>
    <cellStyle name="常规 2 2 4 2 2 2 2 2 2" xfId="34952"/>
    <cellStyle name="常规 2 2 4 2 2 2 2 2 2 2" xfId="34953"/>
    <cellStyle name="常规 2 2 4 2 2 2 2 2 2 3" xfId="34954"/>
    <cellStyle name="常规 2 2 4 2 2 2 2 2 3" xfId="34955"/>
    <cellStyle name="常规 2 2 4 2 2 2 2 2 4" xfId="34956"/>
    <cellStyle name="常规 2 2 4 2 2 2 2 3" xfId="34957"/>
    <cellStyle name="常规 2 2 4 2 2 2 2 4" xfId="34958"/>
    <cellStyle name="常规 2 2 4 2 2 2 3" xfId="7201"/>
    <cellStyle name="常规 2 2 4 2 2 2 3 2" xfId="34959"/>
    <cellStyle name="常规 2 2 4 2 2 2 3 2 2" xfId="34960"/>
    <cellStyle name="常规 2 2 4 2 2 2 3 2 3" xfId="34961"/>
    <cellStyle name="常规 2 2 4 2 2 2 3 3" xfId="34962"/>
    <cellStyle name="常规 2 2 4 2 2 2 3 4" xfId="34963"/>
    <cellStyle name="常规 2 2 4 2 2 2 4" xfId="34964"/>
    <cellStyle name="常规 2 2 4 2 2 2 5" xfId="34965"/>
    <cellStyle name="常规 2 2 4 2 2 3" xfId="7202"/>
    <cellStyle name="常规 2 2 4 2 2 3 2" xfId="34966"/>
    <cellStyle name="常规 2 2 4 2 2 3 2 2" xfId="34967"/>
    <cellStyle name="常规 2 2 4 2 2 3 2 2 2" xfId="34968"/>
    <cellStyle name="常规 2 2 4 2 2 3 2 2 3" xfId="34969"/>
    <cellStyle name="常规 2 2 4 2 2 3 2 3" xfId="34970"/>
    <cellStyle name="常规 2 2 4 2 2 3 2 4" xfId="34971"/>
    <cellStyle name="常规 2 2 4 2 2 3 3" xfId="34972"/>
    <cellStyle name="常规 2 2 4 2 2 3 4" xfId="34973"/>
    <cellStyle name="常规 2 2 4 2 2 4" xfId="7203"/>
    <cellStyle name="常规 2 2 4 2 2 4 2" xfId="34974"/>
    <cellStyle name="常规 2 2 4 2 2 4 2 2" xfId="34975"/>
    <cellStyle name="常规 2 2 4 2 2 4 2 3" xfId="34976"/>
    <cellStyle name="常规 2 2 4 2 2 4 3" xfId="34977"/>
    <cellStyle name="常规 2 2 4 2 2 4 4" xfId="34978"/>
    <cellStyle name="常规 2 2 4 2 2 5" xfId="34979"/>
    <cellStyle name="常规 2 2 4 2 2 6" xfId="34980"/>
    <cellStyle name="常规 2 2 4 2 2 7" xfId="34981"/>
    <cellStyle name="常规 2 2 4 2 3" xfId="7204"/>
    <cellStyle name="常规 2 2 4 2 3 2" xfId="7205"/>
    <cellStyle name="常规 2 2 4 2 3 2 2" xfId="34982"/>
    <cellStyle name="常规 2 2 4 2 3 2 2 2" xfId="34983"/>
    <cellStyle name="常规 2 2 4 2 3 2 2 2 2" xfId="34984"/>
    <cellStyle name="常规 2 2 4 2 3 2 2 2 3" xfId="34985"/>
    <cellStyle name="常规 2 2 4 2 3 2 2 3" xfId="34986"/>
    <cellStyle name="常规 2 2 4 2 3 2 2 4" xfId="34987"/>
    <cellStyle name="常规 2 2 4 2 3 2 3" xfId="34988"/>
    <cellStyle name="常规 2 2 4 2 3 2 4" xfId="34989"/>
    <cellStyle name="常规 2 2 4 2 3 3" xfId="7206"/>
    <cellStyle name="常规 2 2 4 2 3 3 2" xfId="34990"/>
    <cellStyle name="常规 2 2 4 2 3 3 2 2" xfId="34991"/>
    <cellStyle name="常规 2 2 4 2 3 3 2 3" xfId="34992"/>
    <cellStyle name="常规 2 2 4 2 3 3 3" xfId="34993"/>
    <cellStyle name="常规 2 2 4 2 3 3 4" xfId="34994"/>
    <cellStyle name="常规 2 2 4 2 3 4" xfId="34995"/>
    <cellStyle name="常规 2 2 4 2 3 5" xfId="34996"/>
    <cellStyle name="常规 2 2 4 2 4" xfId="7207"/>
    <cellStyle name="常规 2 2 4 2 4 2" xfId="7208"/>
    <cellStyle name="常规 2 2 4 2 4 2 2" xfId="34997"/>
    <cellStyle name="常规 2 2 4 2 4 2 2 2" xfId="34998"/>
    <cellStyle name="常规 2 2 4 2 4 2 2 3" xfId="34999"/>
    <cellStyle name="常规 2 2 4 2 4 2 3" xfId="35000"/>
    <cellStyle name="常规 2 2 4 2 4 2 4" xfId="35001"/>
    <cellStyle name="常规 2 2 4 2 4 3" xfId="7209"/>
    <cellStyle name="常规 2 2 4 2 4 4" xfId="35002"/>
    <cellStyle name="常规 2 2 4 2 4 5" xfId="35003"/>
    <cellStyle name="常规 2 2 4 2 5" xfId="7210"/>
    <cellStyle name="常规 2 2 4 2 5 2" xfId="7211"/>
    <cellStyle name="常规 2 2 4 2 5 2 2" xfId="35004"/>
    <cellStyle name="常规 2 2 4 2 5 2 3" xfId="35005"/>
    <cellStyle name="常规 2 2 4 2 5 3" xfId="7212"/>
    <cellStyle name="常规 2 2 4 2 5 4" xfId="35006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7"/>
    <cellStyle name="常规 2 2 4 3 2 2 2 2 2" xfId="35008"/>
    <cellStyle name="常规 2 2 4 3 2 2 2 2 3" xfId="35009"/>
    <cellStyle name="常规 2 2 4 3 2 2 2 3" xfId="35010"/>
    <cellStyle name="常规 2 2 4 3 2 2 2 4" xfId="35011"/>
    <cellStyle name="常规 2 2 4 3 2 2 3" xfId="7231"/>
    <cellStyle name="常规 2 2 4 3 2 2 4" xfId="35012"/>
    <cellStyle name="常规 2 2 4 3 2 3" xfId="7232"/>
    <cellStyle name="常规 2 2 4 3 2 3 2" xfId="35013"/>
    <cellStyle name="常规 2 2 4 3 2 3 2 2" xfId="35014"/>
    <cellStyle name="常规 2 2 4 3 2 3 2 3" xfId="35015"/>
    <cellStyle name="常规 2 2 4 3 2 3 3" xfId="35016"/>
    <cellStyle name="常规 2 2 4 3 2 3 4" xfId="35017"/>
    <cellStyle name="常规 2 2 4 3 2 4" xfId="7233"/>
    <cellStyle name="常规 2 2 4 3 2 5" xfId="35018"/>
    <cellStyle name="常规 2 2 4 3 2 6" xfId="35019"/>
    <cellStyle name="常规 2 2 4 3 3" xfId="7234"/>
    <cellStyle name="常规 2 2 4 3 3 2" xfId="7235"/>
    <cellStyle name="常规 2 2 4 3 3 2 2" xfId="35020"/>
    <cellStyle name="常规 2 2 4 3 3 2 2 2" xfId="35021"/>
    <cellStyle name="常规 2 2 4 3 3 2 2 3" xfId="35022"/>
    <cellStyle name="常规 2 2 4 3 3 2 3" xfId="35023"/>
    <cellStyle name="常规 2 2 4 3 3 2 4" xfId="35024"/>
    <cellStyle name="常规 2 2 4 3 3 3" xfId="7236"/>
    <cellStyle name="常规 2 2 4 3 3 4" xfId="35025"/>
    <cellStyle name="常规 2 2 4 3 4" xfId="7237"/>
    <cellStyle name="常规 2 2 4 3 4 2" xfId="7238"/>
    <cellStyle name="常规 2 2 4 3 4 2 2" xfId="35026"/>
    <cellStyle name="常规 2 2 4 3 4 2 3" xfId="35027"/>
    <cellStyle name="常规 2 2 4 3 4 3" xfId="7239"/>
    <cellStyle name="常规 2 2 4 3 4 4" xfId="35028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29"/>
    <cellStyle name="常规 2 2 4 4 2 2 2 3" xfId="35030"/>
    <cellStyle name="常规 2 2 4 4 2 2 3" xfId="7261"/>
    <cellStyle name="常规 2 2 4 4 2 2 4" xfId="35031"/>
    <cellStyle name="常规 2 2 4 4 2 3" xfId="7262"/>
    <cellStyle name="常规 2 2 4 4 2 4" xfId="7263"/>
    <cellStyle name="常规 2 2 4 4 3" xfId="7264"/>
    <cellStyle name="常规 2 2 4 4 3 2" xfId="7265"/>
    <cellStyle name="常规 2 2 4 4 3 2 2" xfId="35032"/>
    <cellStyle name="常规 2 2 4 4 3 2 3" xfId="35033"/>
    <cellStyle name="常规 2 2 4 4 3 3" xfId="7266"/>
    <cellStyle name="常规 2 2 4 4 3 4" xfId="35034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5"/>
    <cellStyle name="常规 2 2 4 5 2 2 3" xfId="35036"/>
    <cellStyle name="常规 2 2 4 5 2 3" xfId="7288"/>
    <cellStyle name="常规 2 2 4 5 2 4" xfId="35037"/>
    <cellStyle name="常规 2 2 4 5 3" xfId="7289"/>
    <cellStyle name="常规 2 2 4 5 4" xfId="7290"/>
    <cellStyle name="常规 2 2 4 6" xfId="7291"/>
    <cellStyle name="常规 2 2 4 6 2" xfId="7292"/>
    <cellStyle name="常规 2 2 4 6 2 2" xfId="35038"/>
    <cellStyle name="常规 2 2 4 6 2 3" xfId="35039"/>
    <cellStyle name="常规 2 2 4 6 3" xfId="7293"/>
    <cellStyle name="常规 2 2 4 6 4" xfId="35040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1"/>
    <cellStyle name="常规 2 2 5 2" xfId="7307"/>
    <cellStyle name="常规 2 2 5 2 2" xfId="7308"/>
    <cellStyle name="常规 2 2 5 2 2 2" xfId="7309"/>
    <cellStyle name="常规 2 2 5 2 2 2 2" xfId="35042"/>
    <cellStyle name="常规 2 2 5 2 2 2 2 2" xfId="35043"/>
    <cellStyle name="常规 2 2 5 2 2 2 2 2 2" xfId="35044"/>
    <cellStyle name="常规 2 2 5 2 2 2 2 2 3" xfId="35045"/>
    <cellStyle name="常规 2 2 5 2 2 2 2 3" xfId="35046"/>
    <cellStyle name="常规 2 2 5 2 2 2 2 4" xfId="35047"/>
    <cellStyle name="常规 2 2 5 2 2 2 3" xfId="35048"/>
    <cellStyle name="常规 2 2 5 2 2 2 4" xfId="35049"/>
    <cellStyle name="常规 2 2 5 2 2 3" xfId="7310"/>
    <cellStyle name="常规 2 2 5 2 2 3 2" xfId="35050"/>
    <cellStyle name="常规 2 2 5 2 2 3 2 2" xfId="35051"/>
    <cellStyle name="常规 2 2 5 2 2 3 2 3" xfId="35052"/>
    <cellStyle name="常规 2 2 5 2 2 3 3" xfId="35053"/>
    <cellStyle name="常规 2 2 5 2 2 3 4" xfId="35054"/>
    <cellStyle name="常规 2 2 5 2 2 4" xfId="35055"/>
    <cellStyle name="常规 2 2 5 2 2 5" xfId="35056"/>
    <cellStyle name="常规 2 2 5 2 2 6" xfId="35057"/>
    <cellStyle name="常规 2 2 5 2 3" xfId="7311"/>
    <cellStyle name="常规 2 2 5 2 3 2" xfId="35058"/>
    <cellStyle name="常规 2 2 5 2 3 2 2" xfId="35059"/>
    <cellStyle name="常规 2 2 5 2 3 2 2 2" xfId="35060"/>
    <cellStyle name="常规 2 2 5 2 3 2 2 3" xfId="35061"/>
    <cellStyle name="常规 2 2 5 2 3 2 3" xfId="35062"/>
    <cellStyle name="常规 2 2 5 2 3 2 4" xfId="35063"/>
    <cellStyle name="常规 2 2 5 2 3 3" xfId="35064"/>
    <cellStyle name="常规 2 2 5 2 3 4" xfId="35065"/>
    <cellStyle name="常规 2 2 5 2 4" xfId="7312"/>
    <cellStyle name="常规 2 2 5 2 4 2" xfId="35066"/>
    <cellStyle name="常规 2 2 5 2 4 2 2" xfId="35067"/>
    <cellStyle name="常规 2 2 5 2 4 2 3" xfId="35068"/>
    <cellStyle name="常规 2 2 5 2 4 3" xfId="35069"/>
    <cellStyle name="常规 2 2 5 2 4 4" xfId="35070"/>
    <cellStyle name="常规 2 2 5 2 5" xfId="35071"/>
    <cellStyle name="常规 2 2 5 2 6" xfId="35072"/>
    <cellStyle name="常规 2 2 5 2 7" xfId="35073"/>
    <cellStyle name="常规 2 2 5 3" xfId="7313"/>
    <cellStyle name="常规 2 2 5 3 2" xfId="7314"/>
    <cellStyle name="常规 2 2 5 3 2 2" xfId="35074"/>
    <cellStyle name="常规 2 2 5 3 2 2 2" xfId="35075"/>
    <cellStyle name="常规 2 2 5 3 2 2 2 2" xfId="35076"/>
    <cellStyle name="常规 2 2 5 3 2 2 2 3" xfId="35077"/>
    <cellStyle name="常规 2 2 5 3 2 2 3" xfId="35078"/>
    <cellStyle name="常规 2 2 5 3 2 2 4" xfId="35079"/>
    <cellStyle name="常规 2 2 5 3 2 3" xfId="35080"/>
    <cellStyle name="常规 2 2 5 3 2 4" xfId="35081"/>
    <cellStyle name="常规 2 2 5 3 3" xfId="7315"/>
    <cellStyle name="常规 2 2 5 3 3 2" xfId="35082"/>
    <cellStyle name="常规 2 2 5 3 3 2 2" xfId="35083"/>
    <cellStyle name="常规 2 2 5 3 3 2 3" xfId="35084"/>
    <cellStyle name="常规 2 2 5 3 3 3" xfId="35085"/>
    <cellStyle name="常规 2 2 5 3 3 4" xfId="35086"/>
    <cellStyle name="常规 2 2 5 3 3 5" xfId="35087"/>
    <cellStyle name="常规 2 2 5 3 4" xfId="35088"/>
    <cellStyle name="常规 2 2 5 3 5" xfId="35089"/>
    <cellStyle name="常规 2 2 5 4" xfId="7316"/>
    <cellStyle name="常规 2 2 5 4 2" xfId="7317"/>
    <cellStyle name="常规 2 2 5 4 2 2" xfId="35090"/>
    <cellStyle name="常规 2 2 5 4 2 2 2" xfId="35091"/>
    <cellStyle name="常规 2 2 5 4 2 2 3" xfId="35092"/>
    <cellStyle name="常规 2 2 5 4 2 3" xfId="35093"/>
    <cellStyle name="常规 2 2 5 4 2 4" xfId="35094"/>
    <cellStyle name="常规 2 2 5 4 3" xfId="7318"/>
    <cellStyle name="常规 2 2 5 4 4" xfId="35095"/>
    <cellStyle name="常规 2 2 5 4 5" xfId="35096"/>
    <cellStyle name="常规 2 2 5 5" xfId="7319"/>
    <cellStyle name="常规 2 2 5 5 2" xfId="7320"/>
    <cellStyle name="常规 2 2 5 5 2 2" xfId="35097"/>
    <cellStyle name="常规 2 2 5 5 2 3" xfId="35098"/>
    <cellStyle name="常规 2 2 5 5 3" xfId="7321"/>
    <cellStyle name="常规 2 2 5 5 4" xfId="35099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0"/>
    <cellStyle name="常规 2 2 6 2 2 2 2 2" xfId="35101"/>
    <cellStyle name="常规 2 2 6 2 2 2 2 3" xfId="35102"/>
    <cellStyle name="常规 2 2 6 2 2 2 3" xfId="35103"/>
    <cellStyle name="常规 2 2 6 2 2 2 4" xfId="35104"/>
    <cellStyle name="常规 2 2 6 2 2 3" xfId="7341"/>
    <cellStyle name="常规 2 2 6 2 2 4" xfId="35105"/>
    <cellStyle name="常规 2 2 6 2 3" xfId="7342"/>
    <cellStyle name="常规 2 2 6 2 3 2" xfId="35106"/>
    <cellStyle name="常规 2 2 6 2 3 2 2" xfId="35107"/>
    <cellStyle name="常规 2 2 6 2 3 2 3" xfId="35108"/>
    <cellStyle name="常规 2 2 6 2 3 3" xfId="35109"/>
    <cellStyle name="常规 2 2 6 2 3 4" xfId="35110"/>
    <cellStyle name="常规 2 2 6 2 4" xfId="7343"/>
    <cellStyle name="常规 2 2 6 2 5" xfId="35111"/>
    <cellStyle name="常规 2 2 6 2 6" xfId="35112"/>
    <cellStyle name="常规 2 2 6 3" xfId="7344"/>
    <cellStyle name="常规 2 2 6 3 2" xfId="7345"/>
    <cellStyle name="常规 2 2 6 3 2 2" xfId="35113"/>
    <cellStyle name="常规 2 2 6 3 2 2 2" xfId="35114"/>
    <cellStyle name="常规 2 2 6 3 2 2 3" xfId="35115"/>
    <cellStyle name="常规 2 2 6 3 2 3" xfId="35116"/>
    <cellStyle name="常规 2 2 6 3 2 4" xfId="35117"/>
    <cellStyle name="常规 2 2 6 3 3" xfId="7346"/>
    <cellStyle name="常规 2 2 6 3 4" xfId="35118"/>
    <cellStyle name="常规 2 2 6 4" xfId="7347"/>
    <cellStyle name="常规 2 2 6 4 2" xfId="7348"/>
    <cellStyle name="常规 2 2 6 4 2 2" xfId="35119"/>
    <cellStyle name="常规 2 2 6 4 2 3" xfId="35120"/>
    <cellStyle name="常规 2 2 6 4 3" xfId="7349"/>
    <cellStyle name="常规 2 2 6 4 4" xfId="35121"/>
    <cellStyle name="常规 2 2 6 4 5" xfId="35122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3"/>
    <cellStyle name="常规 2 2 7 2 2 2 3" xfId="35124"/>
    <cellStyle name="常规 2 2 7 2 2 3" xfId="7372"/>
    <cellStyle name="常规 2 2 7 2 2 4" xfId="35125"/>
    <cellStyle name="常规 2 2 7 2 3" xfId="7373"/>
    <cellStyle name="常规 2 2 7 2 4" xfId="7374"/>
    <cellStyle name="常规 2 2 7 2 5" xfId="35126"/>
    <cellStyle name="常规 2 2 7 3" xfId="7375"/>
    <cellStyle name="常规 2 2 7 3 2" xfId="7376"/>
    <cellStyle name="常规 2 2 7 3 2 2" xfId="35127"/>
    <cellStyle name="常规 2 2 7 3 2 3" xfId="35128"/>
    <cellStyle name="常规 2 2 7 3 3" xfId="7377"/>
    <cellStyle name="常规 2 2 7 3 4" xfId="35129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0"/>
    <cellStyle name="常规 2 2 8 3 3" xfId="7408"/>
    <cellStyle name="常规 2 2 8 3 4" xfId="35131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2"/>
    <cellStyle name="常规 2 2 9 2 3" xfId="35133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4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5"/>
    <cellStyle name="常规 2 3 2 14" xfId="35136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7"/>
    <cellStyle name="常规 2 3 2 2 2 2 2 2" xfId="35138"/>
    <cellStyle name="常规 2 3 2 2 2 2 2 2 2" xfId="35139"/>
    <cellStyle name="常规 2 3 2 2 2 2 2 2 2 2" xfId="35140"/>
    <cellStyle name="常规 2 3 2 2 2 2 2 2 2 2 2" xfId="35141"/>
    <cellStyle name="常规 2 3 2 2 2 2 2 2 2 2 3" xfId="35142"/>
    <cellStyle name="常规 2 3 2 2 2 2 2 2 2 3" xfId="35143"/>
    <cellStyle name="常规 2 3 2 2 2 2 2 2 2 4" xfId="35144"/>
    <cellStyle name="常规 2 3 2 2 2 2 2 2 3" xfId="35145"/>
    <cellStyle name="常规 2 3 2 2 2 2 2 2 4" xfId="35146"/>
    <cellStyle name="常规 2 3 2 2 2 2 2 3" xfId="35147"/>
    <cellStyle name="常规 2 3 2 2 2 2 2 3 2" xfId="35148"/>
    <cellStyle name="常规 2 3 2 2 2 2 2 3 2 2" xfId="35149"/>
    <cellStyle name="常规 2 3 2 2 2 2 2 3 2 3" xfId="35150"/>
    <cellStyle name="常规 2 3 2 2 2 2 2 3 3" xfId="35151"/>
    <cellStyle name="常规 2 3 2 2 2 2 2 3 4" xfId="35152"/>
    <cellStyle name="常规 2 3 2 2 2 2 2 4" xfId="35153"/>
    <cellStyle name="常规 2 3 2 2 2 2 2 5" xfId="35154"/>
    <cellStyle name="常规 2 3 2 2 2 2 3" xfId="35155"/>
    <cellStyle name="常规 2 3 2 2 2 2 3 2" xfId="35156"/>
    <cellStyle name="常规 2 3 2 2 2 2 3 2 2" xfId="35157"/>
    <cellStyle name="常规 2 3 2 2 2 2 3 2 2 2" xfId="35158"/>
    <cellStyle name="常规 2 3 2 2 2 2 3 2 2 3" xfId="35159"/>
    <cellStyle name="常规 2 3 2 2 2 2 3 2 3" xfId="35160"/>
    <cellStyle name="常规 2 3 2 2 2 2 3 2 4" xfId="35161"/>
    <cellStyle name="常规 2 3 2 2 2 2 3 3" xfId="35162"/>
    <cellStyle name="常规 2 3 2 2 2 2 3 4" xfId="35163"/>
    <cellStyle name="常规 2 3 2 2 2 2 4" xfId="35164"/>
    <cellStyle name="常规 2 3 2 2 2 2 4 2" xfId="35165"/>
    <cellStyle name="常规 2 3 2 2 2 2 4 2 2" xfId="35166"/>
    <cellStyle name="常规 2 3 2 2 2 2 4 2 3" xfId="35167"/>
    <cellStyle name="常规 2 3 2 2 2 2 4 3" xfId="35168"/>
    <cellStyle name="常规 2 3 2 2 2 2 4 4" xfId="35169"/>
    <cellStyle name="常规 2 3 2 2 2 2 5" xfId="35170"/>
    <cellStyle name="常规 2 3 2 2 2 2 6" xfId="35171"/>
    <cellStyle name="常规 2 3 2 2 2 3" xfId="7712"/>
    <cellStyle name="常规 2 3 2 2 2 3 2" xfId="35172"/>
    <cellStyle name="常规 2 3 2 2 2 3 2 2" xfId="35173"/>
    <cellStyle name="常规 2 3 2 2 2 3 2 2 2" xfId="35174"/>
    <cellStyle name="常规 2 3 2 2 2 3 2 2 2 2" xfId="35175"/>
    <cellStyle name="常规 2 3 2 2 2 3 2 2 2 3" xfId="35176"/>
    <cellStyle name="常规 2 3 2 2 2 3 2 2 3" xfId="35177"/>
    <cellStyle name="常规 2 3 2 2 2 3 2 2 4" xfId="35178"/>
    <cellStyle name="常规 2 3 2 2 2 3 2 3" xfId="35179"/>
    <cellStyle name="常规 2 3 2 2 2 3 2 4" xfId="35180"/>
    <cellStyle name="常规 2 3 2 2 2 3 3" xfId="35181"/>
    <cellStyle name="常规 2 3 2 2 2 3 3 2" xfId="35182"/>
    <cellStyle name="常规 2 3 2 2 2 3 3 2 2" xfId="35183"/>
    <cellStyle name="常规 2 3 2 2 2 3 3 2 3" xfId="35184"/>
    <cellStyle name="常规 2 3 2 2 2 3 3 3" xfId="35185"/>
    <cellStyle name="常规 2 3 2 2 2 3 3 4" xfId="35186"/>
    <cellStyle name="常规 2 3 2 2 2 3 4" xfId="35187"/>
    <cellStyle name="常规 2 3 2 2 2 3 5" xfId="35188"/>
    <cellStyle name="常规 2 3 2 2 2 4" xfId="35189"/>
    <cellStyle name="常规 2 3 2 2 2 4 2" xfId="35190"/>
    <cellStyle name="常规 2 3 2 2 2 4 2 2" xfId="35191"/>
    <cellStyle name="常规 2 3 2 2 2 4 2 2 2" xfId="35192"/>
    <cellStyle name="常规 2 3 2 2 2 4 2 2 3" xfId="35193"/>
    <cellStyle name="常规 2 3 2 2 2 4 2 3" xfId="35194"/>
    <cellStyle name="常规 2 3 2 2 2 4 2 4" xfId="35195"/>
    <cellStyle name="常规 2 3 2 2 2 4 3" xfId="35196"/>
    <cellStyle name="常规 2 3 2 2 2 4 4" xfId="35197"/>
    <cellStyle name="常规 2 3 2 2 2 4 5" xfId="35198"/>
    <cellStyle name="常规 2 3 2 2 2 5" xfId="35199"/>
    <cellStyle name="常规 2 3 2 2 2 5 2" xfId="35200"/>
    <cellStyle name="常规 2 3 2 2 2 5 2 2" xfId="35201"/>
    <cellStyle name="常规 2 3 2 2 2 5 2 3" xfId="35202"/>
    <cellStyle name="常规 2 3 2 2 2 5 3" xfId="35203"/>
    <cellStyle name="常规 2 3 2 2 2 5 4" xfId="35204"/>
    <cellStyle name="常规 2 3 2 2 2 6" xfId="35205"/>
    <cellStyle name="常规 2 3 2 2 2 7" xfId="35206"/>
    <cellStyle name="常规 2 3 2 2 2 8" xfId="35207"/>
    <cellStyle name="常规 2 3 2 2 3" xfId="7713"/>
    <cellStyle name="常规 2 3 2 2 3 2" xfId="7714"/>
    <cellStyle name="常规 2 3 2 2 3 2 2" xfId="35208"/>
    <cellStyle name="常规 2 3 2 2 3 2 2 2" xfId="35209"/>
    <cellStyle name="常规 2 3 2 2 3 2 2 2 2" xfId="35210"/>
    <cellStyle name="常规 2 3 2 2 3 2 2 2 2 2" xfId="35211"/>
    <cellStyle name="常规 2 3 2 2 3 2 2 2 2 3" xfId="35212"/>
    <cellStyle name="常规 2 3 2 2 3 2 2 2 3" xfId="35213"/>
    <cellStyle name="常规 2 3 2 2 3 2 2 2 4" xfId="35214"/>
    <cellStyle name="常规 2 3 2 2 3 2 2 3" xfId="35215"/>
    <cellStyle name="常规 2 3 2 2 3 2 2 4" xfId="35216"/>
    <cellStyle name="常规 2 3 2 2 3 2 3" xfId="35217"/>
    <cellStyle name="常规 2 3 2 2 3 2 3 2" xfId="35218"/>
    <cellStyle name="常规 2 3 2 2 3 2 3 2 2" xfId="35219"/>
    <cellStyle name="常规 2 3 2 2 3 2 3 2 3" xfId="35220"/>
    <cellStyle name="常规 2 3 2 2 3 2 3 3" xfId="35221"/>
    <cellStyle name="常规 2 3 2 2 3 2 3 4" xfId="35222"/>
    <cellStyle name="常规 2 3 2 2 3 2 4" xfId="35223"/>
    <cellStyle name="常规 2 3 2 2 3 2 5" xfId="35224"/>
    <cellStyle name="常规 2 3 2 2 3 2 6" xfId="35225"/>
    <cellStyle name="常规 2 3 2 2 3 3" xfId="7715"/>
    <cellStyle name="常规 2 3 2 2 3 3 2" xfId="35226"/>
    <cellStyle name="常规 2 3 2 2 3 3 2 2" xfId="35227"/>
    <cellStyle name="常规 2 3 2 2 3 3 2 2 2" xfId="35228"/>
    <cellStyle name="常规 2 3 2 2 3 3 2 2 3" xfId="35229"/>
    <cellStyle name="常规 2 3 2 2 3 3 2 3" xfId="35230"/>
    <cellStyle name="常规 2 3 2 2 3 3 2 4" xfId="35231"/>
    <cellStyle name="常规 2 3 2 2 3 3 3" xfId="35232"/>
    <cellStyle name="常规 2 3 2 2 3 3 3 2" xfId="35233"/>
    <cellStyle name="常规 2 3 2 2 3 3 4" xfId="35234"/>
    <cellStyle name="常规 2 3 2 2 3 4" xfId="35235"/>
    <cellStyle name="常规 2 3 2 2 3 4 2" xfId="35236"/>
    <cellStyle name="常规 2 3 2 2 3 4 2 2" xfId="35237"/>
    <cellStyle name="常规 2 3 2 2 3 4 2 3" xfId="35238"/>
    <cellStyle name="常规 2 3 2 2 3 4 3" xfId="35239"/>
    <cellStyle name="常规 2 3 2 2 3 4 4" xfId="35240"/>
    <cellStyle name="常规 2 3 2 2 3 5" xfId="35241"/>
    <cellStyle name="常规 2 3 2 2 3 6" xfId="35242"/>
    <cellStyle name="常规 2 3 2 2 3 7" xfId="35243"/>
    <cellStyle name="常规 2 3 2 2 3 8" xfId="35244"/>
    <cellStyle name="常规 2 3 2 2 3 9" xfId="35245"/>
    <cellStyle name="常规 2 3 2 2 4" xfId="7716"/>
    <cellStyle name="常规 2 3 2 2 4 2" xfId="7717"/>
    <cellStyle name="常规 2 3 2 2 4 2 2" xfId="35246"/>
    <cellStyle name="常规 2 3 2 2 4 2 2 2" xfId="35247"/>
    <cellStyle name="常规 2 3 2 2 4 2 2 2 2" xfId="35248"/>
    <cellStyle name="常规 2 3 2 2 4 2 2 2 3" xfId="35249"/>
    <cellStyle name="常规 2 3 2 2 4 2 2 3" xfId="35250"/>
    <cellStyle name="常规 2 3 2 2 4 2 2 4" xfId="35251"/>
    <cellStyle name="常规 2 3 2 2 4 2 3" xfId="35252"/>
    <cellStyle name="常规 2 3 2 2 4 2 4" xfId="35253"/>
    <cellStyle name="常规 2 3 2 2 4 3" xfId="7718"/>
    <cellStyle name="常规 2 3 2 2 4 3 2" xfId="35254"/>
    <cellStyle name="常规 2 3 2 2 4 3 2 2" xfId="35255"/>
    <cellStyle name="常规 2 3 2 2 4 3 2 3" xfId="35256"/>
    <cellStyle name="常规 2 3 2 2 4 3 3" xfId="35257"/>
    <cellStyle name="常规 2 3 2 2 4 3 4" xfId="35258"/>
    <cellStyle name="常规 2 3 2 2 4 4" xfId="35259"/>
    <cellStyle name="常规 2 3 2 2 4 5" xfId="35260"/>
    <cellStyle name="常规 2 3 2 2 5" xfId="7719"/>
    <cellStyle name="常规 2 3 2 2 5 2" xfId="7720"/>
    <cellStyle name="常规 2 3 2 2 5 2 2" xfId="35261"/>
    <cellStyle name="常规 2 3 2 2 5 2 2 2" xfId="35262"/>
    <cellStyle name="常规 2 3 2 2 5 2 2 3" xfId="35263"/>
    <cellStyle name="常规 2 3 2 2 5 2 3" xfId="35264"/>
    <cellStyle name="常规 2 3 2 2 5 2 4" xfId="35265"/>
    <cellStyle name="常规 2 3 2 2 5 3" xfId="7721"/>
    <cellStyle name="常规 2 3 2 2 5 4" xfId="35266"/>
    <cellStyle name="常规 2 3 2 2 6" xfId="7722"/>
    <cellStyle name="常规 2 3 2 2 6 2" xfId="7723"/>
    <cellStyle name="常规 2 3 2 2 6 2 2" xfId="35267"/>
    <cellStyle name="常规 2 3 2 2 6 2 3" xfId="35268"/>
    <cellStyle name="常规 2 3 2 2 6 3" xfId="7724"/>
    <cellStyle name="常规 2 3 2 2 6 4" xfId="35269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0"/>
    <cellStyle name="常规 2 3 2 3 11" xfId="35271"/>
    <cellStyle name="常规 2 3 2 3 2" xfId="7735"/>
    <cellStyle name="常规 2 3 2 3 2 2" xfId="7736"/>
    <cellStyle name="常规 2 3 2 3 2 2 2" xfId="35272"/>
    <cellStyle name="常规 2 3 2 3 2 2 2 2" xfId="35273"/>
    <cellStyle name="常规 2 3 2 3 2 2 2 2 2" xfId="35274"/>
    <cellStyle name="常规 2 3 2 3 2 2 2 2 2 2" xfId="35275"/>
    <cellStyle name="常规 2 3 2 3 2 2 2 2 2 3" xfId="35276"/>
    <cellStyle name="常规 2 3 2 3 2 2 2 2 3" xfId="35277"/>
    <cellStyle name="常规 2 3 2 3 2 2 2 2 4" xfId="35278"/>
    <cellStyle name="常规 2 3 2 3 2 2 2 3" xfId="35279"/>
    <cellStyle name="常规 2 3 2 3 2 2 2 4" xfId="35280"/>
    <cellStyle name="常规 2 3 2 3 2 2 3" xfId="35281"/>
    <cellStyle name="常规 2 3 2 3 2 2 3 2" xfId="35282"/>
    <cellStyle name="常规 2 3 2 3 2 2 3 2 2" xfId="35283"/>
    <cellStyle name="常规 2 3 2 3 2 2 3 2 3" xfId="35284"/>
    <cellStyle name="常规 2 3 2 3 2 2 3 3" xfId="35285"/>
    <cellStyle name="常规 2 3 2 3 2 2 3 4" xfId="35286"/>
    <cellStyle name="常规 2 3 2 3 2 2 4" xfId="35287"/>
    <cellStyle name="常规 2 3 2 3 2 2 5" xfId="35288"/>
    <cellStyle name="常规 2 3 2 3 2 3" xfId="7737"/>
    <cellStyle name="常规 2 3 2 3 2 3 2" xfId="35289"/>
    <cellStyle name="常规 2 3 2 3 2 3 2 2" xfId="35290"/>
    <cellStyle name="常规 2 3 2 3 2 3 2 2 2" xfId="35291"/>
    <cellStyle name="常规 2 3 2 3 2 3 2 2 3" xfId="35292"/>
    <cellStyle name="常规 2 3 2 3 2 3 2 3" xfId="35293"/>
    <cellStyle name="常规 2 3 2 3 2 3 2 4" xfId="35294"/>
    <cellStyle name="常规 2 3 2 3 2 3 3" xfId="35295"/>
    <cellStyle name="常规 2 3 2 3 2 3 4" xfId="35296"/>
    <cellStyle name="常规 2 3 2 3 2 4" xfId="35297"/>
    <cellStyle name="常规 2 3 2 3 2 4 2" xfId="35298"/>
    <cellStyle name="常规 2 3 2 3 2 4 2 2" xfId="35299"/>
    <cellStyle name="常规 2 3 2 3 2 4 2 3" xfId="35300"/>
    <cellStyle name="常规 2 3 2 3 2 4 3" xfId="35301"/>
    <cellStyle name="常规 2 3 2 3 2 4 4" xfId="35302"/>
    <cellStyle name="常规 2 3 2 3 2 5" xfId="35303"/>
    <cellStyle name="常规 2 3 2 3 2 6" xfId="35304"/>
    <cellStyle name="常规 2 3 2 3 2 7" xfId="35305"/>
    <cellStyle name="常规 2 3 2 3 3" xfId="7738"/>
    <cellStyle name="常规 2 3 2 3 3 2" xfId="35306"/>
    <cellStyle name="常规 2 3 2 3 3 2 2" xfId="35307"/>
    <cellStyle name="常规 2 3 2 3 3 2 2 2" xfId="35308"/>
    <cellStyle name="常规 2 3 2 3 3 2 2 2 2" xfId="35309"/>
    <cellStyle name="常规 2 3 2 3 3 2 2 2 3" xfId="35310"/>
    <cellStyle name="常规 2 3 2 3 3 2 2 3" xfId="35311"/>
    <cellStyle name="常规 2 3 2 3 3 2 2 4" xfId="35312"/>
    <cellStyle name="常规 2 3 2 3 3 2 3" xfId="35313"/>
    <cellStyle name="常规 2 3 2 3 3 2 4" xfId="35314"/>
    <cellStyle name="常规 2 3 2 3 3 3" xfId="35315"/>
    <cellStyle name="常规 2 3 2 3 3 3 2" xfId="35316"/>
    <cellStyle name="常规 2 3 2 3 3 3 2 2" xfId="35317"/>
    <cellStyle name="常规 2 3 2 3 3 3 2 3" xfId="35318"/>
    <cellStyle name="常规 2 3 2 3 3 3 3" xfId="35319"/>
    <cellStyle name="常规 2 3 2 3 3 3 4" xfId="35320"/>
    <cellStyle name="常规 2 3 2 3 3 4" xfId="35321"/>
    <cellStyle name="常规 2 3 2 3 3 5" xfId="35322"/>
    <cellStyle name="常规 2 3 2 3 4" xfId="7739"/>
    <cellStyle name="常规 2 3 2 3 4 2" xfId="35323"/>
    <cellStyle name="常规 2 3 2 3 4 2 2" xfId="35324"/>
    <cellStyle name="常规 2 3 2 3 4 2 2 2" xfId="35325"/>
    <cellStyle name="常规 2 3 2 3 4 2 2 3" xfId="35326"/>
    <cellStyle name="常规 2 3 2 3 4 2 3" xfId="35327"/>
    <cellStyle name="常规 2 3 2 3 4 2 4" xfId="35328"/>
    <cellStyle name="常规 2 3 2 3 4 3" xfId="35329"/>
    <cellStyle name="常规 2 3 2 3 4 4" xfId="35330"/>
    <cellStyle name="常规 2 3 2 3 5" xfId="35331"/>
    <cellStyle name="常规 2 3 2 3 5 2" xfId="35332"/>
    <cellStyle name="常规 2 3 2 3 5 2 2" xfId="35333"/>
    <cellStyle name="常规 2 3 2 3 5 2 3" xfId="35334"/>
    <cellStyle name="常规 2 3 2 3 5 3" xfId="35335"/>
    <cellStyle name="常规 2 3 2 3 5 4" xfId="35336"/>
    <cellStyle name="常规 2 3 2 3 6" xfId="35337"/>
    <cellStyle name="常规 2 3 2 3 6 2" xfId="35338"/>
    <cellStyle name="常规 2 3 2 3 6 3" xfId="35339"/>
    <cellStyle name="常规 2 3 2 3 7" xfId="35340"/>
    <cellStyle name="常规 2 3 2 3 8" xfId="35341"/>
    <cellStyle name="常规 2 3 2 3 9" xfId="35342"/>
    <cellStyle name="常规 2 3 2 4" xfId="7740"/>
    <cellStyle name="常规 2 3 2 4 2" xfId="7741"/>
    <cellStyle name="常规 2 3 2 4 2 2" xfId="35343"/>
    <cellStyle name="常规 2 3 2 4 2 2 2" xfId="35344"/>
    <cellStyle name="常规 2 3 2 4 2 2 2 2" xfId="35345"/>
    <cellStyle name="常规 2 3 2 4 2 2 2 2 2" xfId="35346"/>
    <cellStyle name="常规 2 3 2 4 2 2 2 2 3" xfId="35347"/>
    <cellStyle name="常规 2 3 2 4 2 2 2 3" xfId="35348"/>
    <cellStyle name="常规 2 3 2 4 2 2 2 4" xfId="35349"/>
    <cellStyle name="常规 2 3 2 4 2 2 3" xfId="35350"/>
    <cellStyle name="常规 2 3 2 4 2 2 4" xfId="35351"/>
    <cellStyle name="常规 2 3 2 4 2 3" xfId="35352"/>
    <cellStyle name="常规 2 3 2 4 2 3 2" xfId="35353"/>
    <cellStyle name="常规 2 3 2 4 2 3 2 2" xfId="35354"/>
    <cellStyle name="常规 2 3 2 4 2 3 2 3" xfId="35355"/>
    <cellStyle name="常规 2 3 2 4 2 3 3" xfId="35356"/>
    <cellStyle name="常规 2 3 2 4 2 3 4" xfId="35357"/>
    <cellStyle name="常规 2 3 2 4 2 4" xfId="35358"/>
    <cellStyle name="常规 2 3 2 4 2 5" xfId="35359"/>
    <cellStyle name="常规 2 3 2 4 2 6" xfId="35360"/>
    <cellStyle name="常规 2 3 2 4 3" xfId="7742"/>
    <cellStyle name="常规 2 3 2 4 3 2" xfId="35361"/>
    <cellStyle name="常规 2 3 2 4 3 2 2" xfId="35362"/>
    <cellStyle name="常规 2 3 2 4 3 2 2 2" xfId="35363"/>
    <cellStyle name="常规 2 3 2 4 3 2 2 3" xfId="35364"/>
    <cellStyle name="常规 2 3 2 4 3 2 3" xfId="35365"/>
    <cellStyle name="常规 2 3 2 4 3 2 4" xfId="35366"/>
    <cellStyle name="常规 2 3 2 4 3 3" xfId="35367"/>
    <cellStyle name="常规 2 3 2 4 3 4" xfId="35368"/>
    <cellStyle name="常规 2 3 2 4 4" xfId="35369"/>
    <cellStyle name="常规 2 3 2 4 4 2" xfId="35370"/>
    <cellStyle name="常规 2 3 2 4 4 2 2" xfId="35371"/>
    <cellStyle name="常规 2 3 2 4 4 2 3" xfId="35372"/>
    <cellStyle name="常规 2 3 2 4 4 3" xfId="35373"/>
    <cellStyle name="常规 2 3 2 4 4 4" xfId="35374"/>
    <cellStyle name="常规 2 3 2 4 4 5" xfId="35375"/>
    <cellStyle name="常规 2 3 2 4 5" xfId="35376"/>
    <cellStyle name="常规 2 3 2 4 6" xfId="35377"/>
    <cellStyle name="常规 2 3 2 4 7" xfId="35378"/>
    <cellStyle name="常规 2 3 2 4 8" xfId="35379"/>
    <cellStyle name="常规 2 3 2 4 9" xfId="35380"/>
    <cellStyle name="常规 2 3 2 5" xfId="7743"/>
    <cellStyle name="常规 2 3 2 5 2" xfId="7744"/>
    <cellStyle name="常规 2 3 2 5 2 2" xfId="35381"/>
    <cellStyle name="常规 2 3 2 5 2 2 2" xfId="35382"/>
    <cellStyle name="常规 2 3 2 5 2 2 2 2" xfId="35383"/>
    <cellStyle name="常规 2 3 2 5 2 2 2 3" xfId="35384"/>
    <cellStyle name="常规 2 3 2 5 2 2 3" xfId="35385"/>
    <cellStyle name="常规 2 3 2 5 2 2 4" xfId="35386"/>
    <cellStyle name="常规 2 3 2 5 2 3" xfId="35387"/>
    <cellStyle name="常规 2 3 2 5 2 4" xfId="35388"/>
    <cellStyle name="常规 2 3 2 5 3" xfId="7745"/>
    <cellStyle name="常规 2 3 2 5 3 2" xfId="35389"/>
    <cellStyle name="常规 2 3 2 5 3 2 2" xfId="35390"/>
    <cellStyle name="常规 2 3 2 5 3 2 3" xfId="35391"/>
    <cellStyle name="常规 2 3 2 5 3 3" xfId="35392"/>
    <cellStyle name="常规 2 3 2 5 3 4" xfId="35393"/>
    <cellStyle name="常规 2 3 2 5 4" xfId="35394"/>
    <cellStyle name="常规 2 3 2 5 5" xfId="35395"/>
    <cellStyle name="常规 2 3 2 6" xfId="7746"/>
    <cellStyle name="常规 2 3 2 6 2" xfId="7747"/>
    <cellStyle name="常规 2 3 2 6 2 2" xfId="35396"/>
    <cellStyle name="常规 2 3 2 6 2 2 2" xfId="35397"/>
    <cellStyle name="常规 2 3 2 6 2 2 3" xfId="35398"/>
    <cellStyle name="常规 2 3 2 6 2 3" xfId="35399"/>
    <cellStyle name="常规 2 3 2 6 2 4" xfId="35400"/>
    <cellStyle name="常规 2 3 2 6 3" xfId="7748"/>
    <cellStyle name="常规 2 3 2 6 4" xfId="35401"/>
    <cellStyle name="常规 2 3 2 7" xfId="7749"/>
    <cellStyle name="常规 2 3 2 7 2" xfId="7750"/>
    <cellStyle name="常规 2 3 2 7 2 2" xfId="35402"/>
    <cellStyle name="常规 2 3 2 7 2 3" xfId="35403"/>
    <cellStyle name="常规 2 3 2 7 3" xfId="7751"/>
    <cellStyle name="常规 2 3 2 7 4" xfId="35404"/>
    <cellStyle name="常规 2 3 2 8" xfId="7752"/>
    <cellStyle name="常规 2 3 2 8 2" xfId="7753"/>
    <cellStyle name="常规 2 3 2 8 3" xfId="7754"/>
    <cellStyle name="常规 2 3 2 8 4" xfId="35405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6"/>
    <cellStyle name="常规 2 3 3" xfId="7764"/>
    <cellStyle name="常规 2 3 3 10" xfId="7765"/>
    <cellStyle name="常规 2 3 3 11" xfId="7766"/>
    <cellStyle name="常规 2 3 3 12" xfId="35406"/>
    <cellStyle name="常规 2 3 3 13" xfId="35407"/>
    <cellStyle name="常规 2 3 3 2" xfId="7767"/>
    <cellStyle name="常规 2 3 3 2 2" xfId="7768"/>
    <cellStyle name="常规 2 3 3 2 2 2" xfId="7769"/>
    <cellStyle name="常规 2 3 3 2 2 2 2" xfId="35408"/>
    <cellStyle name="常规 2 3 3 2 2 2 2 2" xfId="35409"/>
    <cellStyle name="常规 2 3 3 2 2 2 2 2 2" xfId="35410"/>
    <cellStyle name="常规 2 3 3 2 2 2 2 2 2 2" xfId="35411"/>
    <cellStyle name="常规 2 3 3 2 2 2 2 2 2 3" xfId="35412"/>
    <cellStyle name="常规 2 3 3 2 2 2 2 2 3" xfId="35413"/>
    <cellStyle name="常规 2 3 3 2 2 2 2 2 4" xfId="35414"/>
    <cellStyle name="常规 2 3 3 2 2 2 2 3" xfId="35415"/>
    <cellStyle name="常规 2 3 3 2 2 2 2 4" xfId="35416"/>
    <cellStyle name="常规 2 3 3 2 2 2 3" xfId="35417"/>
    <cellStyle name="常规 2 3 3 2 2 2 3 2" xfId="35418"/>
    <cellStyle name="常规 2 3 3 2 2 2 3 2 2" xfId="35419"/>
    <cellStyle name="常规 2 3 3 2 2 2 3 2 3" xfId="35420"/>
    <cellStyle name="常规 2 3 3 2 2 2 3 3" xfId="35421"/>
    <cellStyle name="常规 2 3 3 2 2 2 3 4" xfId="35422"/>
    <cellStyle name="常规 2 3 3 2 2 2 4" xfId="35423"/>
    <cellStyle name="常规 2 3 3 2 2 2 5" xfId="35424"/>
    <cellStyle name="常规 2 3 3 2 2 3" xfId="7770"/>
    <cellStyle name="常规 2 3 3 2 2 3 2" xfId="35425"/>
    <cellStyle name="常规 2 3 3 2 2 3 2 2" xfId="35426"/>
    <cellStyle name="常规 2 3 3 2 2 3 2 2 2" xfId="35427"/>
    <cellStyle name="常规 2 3 3 2 2 3 2 2 3" xfId="35428"/>
    <cellStyle name="常规 2 3 3 2 2 3 2 3" xfId="35429"/>
    <cellStyle name="常规 2 3 3 2 2 3 2 4" xfId="35430"/>
    <cellStyle name="常规 2 3 3 2 2 3 3" xfId="35431"/>
    <cellStyle name="常规 2 3 3 2 2 3 4" xfId="35432"/>
    <cellStyle name="常规 2 3 3 2 2 4" xfId="35433"/>
    <cellStyle name="常规 2 3 3 2 2 4 2" xfId="35434"/>
    <cellStyle name="常规 2 3 3 2 2 4 2 2" xfId="35435"/>
    <cellStyle name="常规 2 3 3 2 2 4 2 3" xfId="35436"/>
    <cellStyle name="常规 2 3 3 2 2 4 3" xfId="35437"/>
    <cellStyle name="常规 2 3 3 2 2 4 4" xfId="35438"/>
    <cellStyle name="常规 2 3 3 2 2 5" xfId="35439"/>
    <cellStyle name="常规 2 3 3 2 2 6" xfId="35440"/>
    <cellStyle name="常规 2 3 3 2 2 7" xfId="35441"/>
    <cellStyle name="常规 2 3 3 2 3" xfId="7771"/>
    <cellStyle name="常规 2 3 3 2 3 2" xfId="35442"/>
    <cellStyle name="常规 2 3 3 2 3 2 2" xfId="35443"/>
    <cellStyle name="常规 2 3 3 2 3 2 2 2" xfId="35444"/>
    <cellStyle name="常规 2 3 3 2 3 2 2 2 2" xfId="35445"/>
    <cellStyle name="常规 2 3 3 2 3 2 2 2 3" xfId="35446"/>
    <cellStyle name="常规 2 3 3 2 3 2 2 3" xfId="35447"/>
    <cellStyle name="常规 2 3 3 2 3 2 2 4" xfId="35448"/>
    <cellStyle name="常规 2 3 3 2 3 2 3" xfId="35449"/>
    <cellStyle name="常规 2 3 3 2 3 2 3 2" xfId="35450"/>
    <cellStyle name="常规 2 3 3 2 3 2 4" xfId="35451"/>
    <cellStyle name="常规 2 3 3 2 3 3" xfId="35452"/>
    <cellStyle name="常规 2 3 3 2 3 3 2" xfId="35453"/>
    <cellStyle name="常规 2 3 3 2 3 3 2 2" xfId="35454"/>
    <cellStyle name="常规 2 3 3 2 3 3 2 3" xfId="35455"/>
    <cellStyle name="常规 2 3 3 2 3 3 3" xfId="35456"/>
    <cellStyle name="常规 2 3 3 2 3 3 4" xfId="35457"/>
    <cellStyle name="常规 2 3 3 2 3 4" xfId="35458"/>
    <cellStyle name="常规 2 3 3 2 3 5" xfId="35459"/>
    <cellStyle name="常规 2 3 3 2 4" xfId="7772"/>
    <cellStyle name="常规 2 3 3 2 4 2" xfId="35460"/>
    <cellStyle name="常规 2 3 3 2 4 2 2" xfId="35461"/>
    <cellStyle name="常规 2 3 3 2 4 2 2 2" xfId="35462"/>
    <cellStyle name="常规 2 3 3 2 4 2 2 3" xfId="35463"/>
    <cellStyle name="常规 2 3 3 2 4 2 3" xfId="35464"/>
    <cellStyle name="常规 2 3 3 2 4 2 4" xfId="35465"/>
    <cellStyle name="常规 2 3 3 2 4 3" xfId="35466"/>
    <cellStyle name="常规 2 3 3 2 4 4" xfId="35467"/>
    <cellStyle name="常规 2 3 3 2 5" xfId="35468"/>
    <cellStyle name="常规 2 3 3 2 5 2" xfId="35469"/>
    <cellStyle name="常规 2 3 3 2 5 2 2" xfId="35470"/>
    <cellStyle name="常规 2 3 3 2 5 2 3" xfId="35471"/>
    <cellStyle name="常规 2 3 3 2 5 3" xfId="35472"/>
    <cellStyle name="常规 2 3 3 2 5 4" xfId="35473"/>
    <cellStyle name="常规 2 3 3 2 6" xfId="35474"/>
    <cellStyle name="常规 2 3 3 2 7" xfId="35475"/>
    <cellStyle name="常规 2 3 3 2 8" xfId="35476"/>
    <cellStyle name="常规 2 3 3 2 9" xfId="35477"/>
    <cellStyle name="常规 2 3 3 3" xfId="7773"/>
    <cellStyle name="常规 2 3 3 3 2" xfId="7774"/>
    <cellStyle name="常规 2 3 3 3 2 2" xfId="35478"/>
    <cellStyle name="常规 2 3 3 3 2 2 2" xfId="35479"/>
    <cellStyle name="常规 2 3 3 3 2 2 2 2" xfId="35480"/>
    <cellStyle name="常规 2 3 3 3 2 2 2 2 2" xfId="35481"/>
    <cellStyle name="常规 2 3 3 3 2 2 2 2 3" xfId="35482"/>
    <cellStyle name="常规 2 3 3 3 2 2 2 3" xfId="35483"/>
    <cellStyle name="常规 2 3 3 3 2 2 2 4" xfId="35484"/>
    <cellStyle name="常规 2 3 3 3 2 2 3" xfId="35485"/>
    <cellStyle name="常规 2 3 3 3 2 2 4" xfId="35486"/>
    <cellStyle name="常规 2 3 3 3 2 3" xfId="35487"/>
    <cellStyle name="常规 2 3 3 3 2 3 2" xfId="35488"/>
    <cellStyle name="常规 2 3 3 3 2 3 2 2" xfId="35489"/>
    <cellStyle name="常规 2 3 3 3 2 3 2 3" xfId="35490"/>
    <cellStyle name="常规 2 3 3 3 2 3 3" xfId="35491"/>
    <cellStyle name="常规 2 3 3 3 2 3 4" xfId="35492"/>
    <cellStyle name="常规 2 3 3 3 2 4" xfId="35493"/>
    <cellStyle name="常规 2 3 3 3 2 5" xfId="35494"/>
    <cellStyle name="常规 2 3 3 3 3" xfId="7775"/>
    <cellStyle name="常规 2 3 3 3 3 2" xfId="35495"/>
    <cellStyle name="常规 2 3 3 3 3 2 2" xfId="35496"/>
    <cellStyle name="常规 2 3 3 3 3 2 2 2" xfId="35497"/>
    <cellStyle name="常规 2 3 3 3 3 2 2 3" xfId="35498"/>
    <cellStyle name="常规 2 3 3 3 3 2 3" xfId="35499"/>
    <cellStyle name="常规 2 3 3 3 3 2 4" xfId="35500"/>
    <cellStyle name="常规 2 3 3 3 3 3" xfId="35501"/>
    <cellStyle name="常规 2 3 3 3 3 3 2" xfId="35502"/>
    <cellStyle name="常规 2 3 3 3 3 4" xfId="35503"/>
    <cellStyle name="常规 2 3 3 3 4" xfId="35504"/>
    <cellStyle name="常规 2 3 3 3 4 2" xfId="35505"/>
    <cellStyle name="常规 2 3 3 3 4 2 2" xfId="35506"/>
    <cellStyle name="常规 2 3 3 3 4 2 3" xfId="35507"/>
    <cellStyle name="常规 2 3 3 3 4 3" xfId="35508"/>
    <cellStyle name="常规 2 3 3 3 4 4" xfId="35509"/>
    <cellStyle name="常规 2 3 3 3 5" xfId="35510"/>
    <cellStyle name="常规 2 3 3 3 6" xfId="35511"/>
    <cellStyle name="常规 2 3 3 3 7" xfId="35512"/>
    <cellStyle name="常规 2 3 3 4" xfId="7776"/>
    <cellStyle name="常规 2 3 3 4 2" xfId="7777"/>
    <cellStyle name="常规 2 3 3 4 2 2" xfId="35513"/>
    <cellStyle name="常规 2 3 3 4 2 2 2" xfId="35514"/>
    <cellStyle name="常规 2 3 3 4 2 2 2 2" xfId="35515"/>
    <cellStyle name="常规 2 3 3 4 2 2 2 3" xfId="35516"/>
    <cellStyle name="常规 2 3 3 4 2 2 3" xfId="35517"/>
    <cellStyle name="常规 2 3 3 4 2 2 4" xfId="35518"/>
    <cellStyle name="常规 2 3 3 4 2 3" xfId="35519"/>
    <cellStyle name="常规 2 3 3 4 2 4" xfId="35520"/>
    <cellStyle name="常规 2 3 3 4 3" xfId="7778"/>
    <cellStyle name="常规 2 3 3 4 3 2" xfId="35521"/>
    <cellStyle name="常规 2 3 3 4 3 2 2" xfId="35522"/>
    <cellStyle name="常规 2 3 3 4 3 2 3" xfId="35523"/>
    <cellStyle name="常规 2 3 3 4 3 3" xfId="35524"/>
    <cellStyle name="常规 2 3 3 4 3 4" xfId="35525"/>
    <cellStyle name="常规 2 3 3 4 4" xfId="35526"/>
    <cellStyle name="常规 2 3 3 4 5" xfId="35527"/>
    <cellStyle name="常规 2 3 3 5" xfId="7779"/>
    <cellStyle name="常规 2 3 3 5 2" xfId="7780"/>
    <cellStyle name="常规 2 3 3 5 2 2" xfId="35528"/>
    <cellStyle name="常规 2 3 3 5 2 2 2" xfId="35529"/>
    <cellStyle name="常规 2 3 3 5 2 2 3" xfId="35530"/>
    <cellStyle name="常规 2 3 3 5 2 3" xfId="35531"/>
    <cellStyle name="常规 2 3 3 5 2 4" xfId="35532"/>
    <cellStyle name="常规 2 3 3 5 3" xfId="7781"/>
    <cellStyle name="常规 2 3 3 5 4" xfId="35533"/>
    <cellStyle name="常规 2 3 3 6" xfId="7782"/>
    <cellStyle name="常规 2 3 3 6 2" xfId="7783"/>
    <cellStyle name="常规 2 3 3 6 2 2" xfId="35534"/>
    <cellStyle name="常规 2 3 3 6 2 3" xfId="35535"/>
    <cellStyle name="常规 2 3 3 6 3" xfId="7784"/>
    <cellStyle name="常规 2 3 3 6 4" xfId="35536"/>
    <cellStyle name="常规 2 3 3 6 5" xfId="35537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8"/>
    <cellStyle name="常规 2 3 4 2" xfId="7797"/>
    <cellStyle name="常规 2 3 4 2 2" xfId="7798"/>
    <cellStyle name="常规 2 3 4 2 2 2" xfId="7799"/>
    <cellStyle name="常规 2 3 4 2 2 2 2" xfId="35539"/>
    <cellStyle name="常规 2 3 4 2 2 2 2 2" xfId="35540"/>
    <cellStyle name="常规 2 3 4 2 2 2 2 2 2" xfId="35541"/>
    <cellStyle name="常规 2 3 4 2 2 2 2 2 3" xfId="35542"/>
    <cellStyle name="常规 2 3 4 2 2 2 2 3" xfId="35543"/>
    <cellStyle name="常规 2 3 4 2 2 2 2 4" xfId="35544"/>
    <cellStyle name="常规 2 3 4 2 2 2 3" xfId="35545"/>
    <cellStyle name="常规 2 3 4 2 2 2 4" xfId="35546"/>
    <cellStyle name="常规 2 3 4 2 2 3" xfId="7800"/>
    <cellStyle name="常规 2 3 4 2 2 3 2" xfId="35547"/>
    <cellStyle name="常规 2 3 4 2 2 3 2 2" xfId="35548"/>
    <cellStyle name="常规 2 3 4 2 2 3 2 3" xfId="35549"/>
    <cellStyle name="常规 2 3 4 2 2 3 3" xfId="35550"/>
    <cellStyle name="常规 2 3 4 2 2 3 4" xfId="35551"/>
    <cellStyle name="常规 2 3 4 2 2 4" xfId="35552"/>
    <cellStyle name="常规 2 3 4 2 2 5" xfId="35553"/>
    <cellStyle name="常规 2 3 4 2 3" xfId="7801"/>
    <cellStyle name="常规 2 3 4 2 3 2" xfId="35554"/>
    <cellStyle name="常规 2 3 4 2 3 2 2" xfId="35555"/>
    <cellStyle name="常规 2 3 4 2 3 2 2 2" xfId="35556"/>
    <cellStyle name="常规 2 3 4 2 3 2 2 3" xfId="35557"/>
    <cellStyle name="常规 2 3 4 2 3 2 3" xfId="35558"/>
    <cellStyle name="常规 2 3 4 2 3 2 4" xfId="35559"/>
    <cellStyle name="常规 2 3 4 2 3 3" xfId="35560"/>
    <cellStyle name="常规 2 3 4 2 3 4" xfId="35561"/>
    <cellStyle name="常规 2 3 4 2 4" xfId="7802"/>
    <cellStyle name="常规 2 3 4 2 4 2" xfId="35562"/>
    <cellStyle name="常规 2 3 4 2 4 2 2" xfId="35563"/>
    <cellStyle name="常规 2 3 4 2 4 2 3" xfId="35564"/>
    <cellStyle name="常规 2 3 4 2 4 3" xfId="35565"/>
    <cellStyle name="常规 2 3 4 2 4 4" xfId="35566"/>
    <cellStyle name="常规 2 3 4 2 5" xfId="35567"/>
    <cellStyle name="常规 2 3 4 2 6" xfId="35568"/>
    <cellStyle name="常规 2 3 4 2 7" xfId="35569"/>
    <cellStyle name="常规 2 3 4 2 8" xfId="35570"/>
    <cellStyle name="常规 2 3 4 3" xfId="7803"/>
    <cellStyle name="常规 2 3 4 3 2" xfId="7804"/>
    <cellStyle name="常规 2 3 4 3 2 2" xfId="35571"/>
    <cellStyle name="常规 2 3 4 3 2 2 2" xfId="35572"/>
    <cellStyle name="常规 2 3 4 3 2 2 2 2" xfId="35573"/>
    <cellStyle name="常规 2 3 4 3 2 2 2 3" xfId="35574"/>
    <cellStyle name="常规 2 3 4 3 2 2 3" xfId="35575"/>
    <cellStyle name="常规 2 3 4 3 2 2 4" xfId="35576"/>
    <cellStyle name="常规 2 3 4 3 2 3" xfId="35577"/>
    <cellStyle name="常规 2 3 4 3 2 4" xfId="35578"/>
    <cellStyle name="常规 2 3 4 3 3" xfId="7805"/>
    <cellStyle name="常规 2 3 4 3 3 2" xfId="35579"/>
    <cellStyle name="常规 2 3 4 3 3 2 2" xfId="35580"/>
    <cellStyle name="常规 2 3 4 3 3 2 3" xfId="35581"/>
    <cellStyle name="常规 2 3 4 3 3 3" xfId="35582"/>
    <cellStyle name="常规 2 3 4 3 3 4" xfId="35583"/>
    <cellStyle name="常规 2 3 4 3 4" xfId="35584"/>
    <cellStyle name="常规 2 3 4 3 4 2" xfId="35585"/>
    <cellStyle name="常规 2 3 4 3 5" xfId="35586"/>
    <cellStyle name="常规 2 3 4 4" xfId="7806"/>
    <cellStyle name="常规 2 3 4 4 2" xfId="7807"/>
    <cellStyle name="常规 2 3 4 4 2 2" xfId="35587"/>
    <cellStyle name="常规 2 3 4 4 2 2 2" xfId="35588"/>
    <cellStyle name="常规 2 3 4 4 2 2 3" xfId="35589"/>
    <cellStyle name="常规 2 3 4 4 2 3" xfId="35590"/>
    <cellStyle name="常规 2 3 4 4 2 4" xfId="35591"/>
    <cellStyle name="常规 2 3 4 4 3" xfId="7808"/>
    <cellStyle name="常规 2 3 4 4 4" xfId="35592"/>
    <cellStyle name="常规 2 3 4 5" xfId="7809"/>
    <cellStyle name="常规 2 3 4 5 2" xfId="7810"/>
    <cellStyle name="常规 2 3 4 5 2 2" xfId="35593"/>
    <cellStyle name="常规 2 3 4 5 2 3" xfId="35594"/>
    <cellStyle name="常规 2 3 4 5 3" xfId="7811"/>
    <cellStyle name="常规 2 3 4 5 4" xfId="35595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6"/>
    <cellStyle name="常规 2 3 5 2 2 2 2 2" xfId="35597"/>
    <cellStyle name="常规 2 3 5 2 2 2 2 3" xfId="35598"/>
    <cellStyle name="常规 2 3 5 2 2 2 3" xfId="35599"/>
    <cellStyle name="常规 2 3 5 2 2 2 4" xfId="35600"/>
    <cellStyle name="常规 2 3 5 2 2 3" xfId="7830"/>
    <cellStyle name="常规 2 3 5 2 2 4" xfId="35601"/>
    <cellStyle name="常规 2 3 5 2 3" xfId="7831"/>
    <cellStyle name="常规 2 3 5 2 3 2" xfId="35602"/>
    <cellStyle name="常规 2 3 5 2 3 2 2" xfId="35603"/>
    <cellStyle name="常规 2 3 5 2 3 2 3" xfId="35604"/>
    <cellStyle name="常规 2 3 5 2 3 3" xfId="35605"/>
    <cellStyle name="常规 2 3 5 2 3 4" xfId="35606"/>
    <cellStyle name="常规 2 3 5 2 4" xfId="7832"/>
    <cellStyle name="常规 2 3 5 2 5" xfId="35607"/>
    <cellStyle name="常规 2 3 5 2 6" xfId="35608"/>
    <cellStyle name="常规 2 3 5 3" xfId="7833"/>
    <cellStyle name="常规 2 3 5 3 2" xfId="7834"/>
    <cellStyle name="常规 2 3 5 3 2 2" xfId="35609"/>
    <cellStyle name="常规 2 3 5 3 2 2 2" xfId="35610"/>
    <cellStyle name="常规 2 3 5 3 2 2 3" xfId="35611"/>
    <cellStyle name="常规 2 3 5 3 2 3" xfId="35612"/>
    <cellStyle name="常规 2 3 5 3 2 4" xfId="35613"/>
    <cellStyle name="常规 2 3 5 3 3" xfId="7835"/>
    <cellStyle name="常规 2 3 5 3 3 2" xfId="35614"/>
    <cellStyle name="常规 2 3 5 3 3 3" xfId="35615"/>
    <cellStyle name="常规 2 3 5 3 4" xfId="35616"/>
    <cellStyle name="常规 2 3 5 4" xfId="7836"/>
    <cellStyle name="常规 2 3 5 4 2" xfId="7837"/>
    <cellStyle name="常规 2 3 5 4 2 2" xfId="35617"/>
    <cellStyle name="常规 2 3 5 4 2 3" xfId="35618"/>
    <cellStyle name="常规 2 3 5 4 3" xfId="7838"/>
    <cellStyle name="常规 2 3 5 4 4" xfId="35619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0"/>
    <cellStyle name="常规 2 3 6 2 2 2 3" xfId="35621"/>
    <cellStyle name="常规 2 3 6 2 2 3" xfId="7860"/>
    <cellStyle name="常规 2 3 6 2 2 4" xfId="35622"/>
    <cellStyle name="常规 2 3 6 2 3" xfId="7861"/>
    <cellStyle name="常规 2 3 6 2 4" xfId="7862"/>
    <cellStyle name="常规 2 3 6 3" xfId="7863"/>
    <cellStyle name="常规 2 3 6 3 2" xfId="7864"/>
    <cellStyle name="常规 2 3 6 3 2 2" xfId="35623"/>
    <cellStyle name="常规 2 3 6 3 2 3" xfId="35624"/>
    <cellStyle name="常规 2 3 6 3 3" xfId="7865"/>
    <cellStyle name="常规 2 3 6 3 4" xfId="35625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6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7"/>
    <cellStyle name="常规 2 4 2 2 2 2 2 2" xfId="35628"/>
    <cellStyle name="常规 2 4 2 2 2 2 2 2 2" xfId="35629"/>
    <cellStyle name="常规 2 4 2 2 2 2 2 2 2 2" xfId="35630"/>
    <cellStyle name="常规 2 4 2 2 2 2 2 2 2 3" xfId="35631"/>
    <cellStyle name="常规 2 4 2 2 2 2 2 2 3" xfId="35632"/>
    <cellStyle name="常规 2 4 2 2 2 2 2 2 4" xfId="35633"/>
    <cellStyle name="常规 2 4 2 2 2 2 2 3" xfId="35634"/>
    <cellStyle name="常规 2 4 2 2 2 2 2 4" xfId="35635"/>
    <cellStyle name="常规 2 4 2 2 2 2 3" xfId="35636"/>
    <cellStyle name="常规 2 4 2 2 2 2 3 2" xfId="35637"/>
    <cellStyle name="常规 2 4 2 2 2 2 3 2 2" xfId="35638"/>
    <cellStyle name="常规 2 4 2 2 2 2 3 2 3" xfId="35639"/>
    <cellStyle name="常规 2 4 2 2 2 2 3 3" xfId="35640"/>
    <cellStyle name="常规 2 4 2 2 2 2 3 4" xfId="35641"/>
    <cellStyle name="常规 2 4 2 2 2 2 4" xfId="35642"/>
    <cellStyle name="常规 2 4 2 2 2 2 5" xfId="35643"/>
    <cellStyle name="常规 2 4 2 2 2 3" xfId="8138"/>
    <cellStyle name="常规 2 4 2 2 2 3 2" xfId="35644"/>
    <cellStyle name="常规 2 4 2 2 2 3 2 2" xfId="35645"/>
    <cellStyle name="常规 2 4 2 2 2 3 2 2 2" xfId="35646"/>
    <cellStyle name="常规 2 4 2 2 2 3 2 2 3" xfId="35647"/>
    <cellStyle name="常规 2 4 2 2 2 3 2 3" xfId="35648"/>
    <cellStyle name="常规 2 4 2 2 2 3 2 4" xfId="35649"/>
    <cellStyle name="常规 2 4 2 2 2 3 3" xfId="35650"/>
    <cellStyle name="常规 2 4 2 2 2 3 4" xfId="35651"/>
    <cellStyle name="常规 2 4 2 2 2 4" xfId="35652"/>
    <cellStyle name="常规 2 4 2 2 2 4 2" xfId="35653"/>
    <cellStyle name="常规 2 4 2 2 2 4 2 2" xfId="35654"/>
    <cellStyle name="常规 2 4 2 2 2 4 2 3" xfId="35655"/>
    <cellStyle name="常规 2 4 2 2 2 4 3" xfId="35656"/>
    <cellStyle name="常规 2 4 2 2 2 4 4" xfId="35657"/>
    <cellStyle name="常规 2 4 2 2 2 5" xfId="35658"/>
    <cellStyle name="常规 2 4 2 2 2 6" xfId="35659"/>
    <cellStyle name="常规 2 4 2 2 2 7" xfId="35660"/>
    <cellStyle name="常规 2 4 2 2 2 8" xfId="35661"/>
    <cellStyle name="常规 2 4 2 2 3" xfId="8139"/>
    <cellStyle name="常规 2 4 2 2 3 2" xfId="8140"/>
    <cellStyle name="常规 2 4 2 2 3 2 2" xfId="35662"/>
    <cellStyle name="常规 2 4 2 2 3 2 2 2" xfId="35663"/>
    <cellStyle name="常规 2 4 2 2 3 2 2 2 2" xfId="35664"/>
    <cellStyle name="常规 2 4 2 2 3 2 2 2 3" xfId="35665"/>
    <cellStyle name="常规 2 4 2 2 3 2 2 3" xfId="35666"/>
    <cellStyle name="常规 2 4 2 2 3 2 2 4" xfId="35667"/>
    <cellStyle name="常规 2 4 2 2 3 2 3" xfId="35668"/>
    <cellStyle name="常规 2 4 2 2 3 2 4" xfId="35669"/>
    <cellStyle name="常规 2 4 2 2 3 3" xfId="8141"/>
    <cellStyle name="常规 2 4 2 2 3 3 2" xfId="35670"/>
    <cellStyle name="常规 2 4 2 2 3 3 2 2" xfId="35671"/>
    <cellStyle name="常规 2 4 2 2 3 3 2 3" xfId="35672"/>
    <cellStyle name="常规 2 4 2 2 3 3 3" xfId="35673"/>
    <cellStyle name="常规 2 4 2 2 3 3 4" xfId="35674"/>
    <cellStyle name="常规 2 4 2 2 3 4" xfId="35675"/>
    <cellStyle name="常规 2 4 2 2 3 5" xfId="35676"/>
    <cellStyle name="常规 2 4 2 2 4" xfId="8142"/>
    <cellStyle name="常规 2 4 2 2 4 2" xfId="8143"/>
    <cellStyle name="常规 2 4 2 2 4 2 2" xfId="35677"/>
    <cellStyle name="常规 2 4 2 2 4 2 2 2" xfId="35678"/>
    <cellStyle name="常规 2 4 2 2 4 2 2 3" xfId="35679"/>
    <cellStyle name="常规 2 4 2 2 4 2 3" xfId="35680"/>
    <cellStyle name="常规 2 4 2 2 4 2 4" xfId="35681"/>
    <cellStyle name="常规 2 4 2 2 4 3" xfId="8144"/>
    <cellStyle name="常规 2 4 2 2 4 4" xfId="35682"/>
    <cellStyle name="常规 2 4 2 2 5" xfId="8145"/>
    <cellStyle name="常规 2 4 2 2 5 2" xfId="8146"/>
    <cellStyle name="常规 2 4 2 2 5 2 2" xfId="35683"/>
    <cellStyle name="常规 2 4 2 2 5 2 3" xfId="35684"/>
    <cellStyle name="常规 2 4 2 2 5 3" xfId="8147"/>
    <cellStyle name="常规 2 4 2 2 5 4" xfId="35685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6"/>
    <cellStyle name="常规 2 4 2 3 2" xfId="8161"/>
    <cellStyle name="常规 2 4 2 3 2 2" xfId="8162"/>
    <cellStyle name="常规 2 4 2 3 2 2 2" xfId="35687"/>
    <cellStyle name="常规 2 4 2 3 2 2 2 2" xfId="35688"/>
    <cellStyle name="常规 2 4 2 3 2 2 2 2 2" xfId="35689"/>
    <cellStyle name="常规 2 4 2 3 2 2 2 2 3" xfId="35690"/>
    <cellStyle name="常规 2 4 2 3 2 2 2 3" xfId="35691"/>
    <cellStyle name="常规 2 4 2 3 2 2 2 4" xfId="35692"/>
    <cellStyle name="常规 2 4 2 3 2 2 3" xfId="35693"/>
    <cellStyle name="常规 2 4 2 3 2 2 4" xfId="35694"/>
    <cellStyle name="常规 2 4 2 3 2 3" xfId="8163"/>
    <cellStyle name="常规 2 4 2 3 2 3 2" xfId="35695"/>
    <cellStyle name="常规 2 4 2 3 2 3 2 2" xfId="35696"/>
    <cellStyle name="常规 2 4 2 3 2 3 2 3" xfId="35697"/>
    <cellStyle name="常规 2 4 2 3 2 3 3" xfId="35698"/>
    <cellStyle name="常规 2 4 2 3 2 3 4" xfId="35699"/>
    <cellStyle name="常规 2 4 2 3 2 4" xfId="35700"/>
    <cellStyle name="常规 2 4 2 3 2 5" xfId="35701"/>
    <cellStyle name="常规 2 4 2 3 2 6" xfId="35702"/>
    <cellStyle name="常规 2 4 2 3 3" xfId="8164"/>
    <cellStyle name="常规 2 4 2 3 3 2" xfId="35703"/>
    <cellStyle name="常规 2 4 2 3 3 2 2" xfId="35704"/>
    <cellStyle name="常规 2 4 2 3 3 2 2 2" xfId="35705"/>
    <cellStyle name="常规 2 4 2 3 3 2 2 3" xfId="35706"/>
    <cellStyle name="常规 2 4 2 3 3 2 3" xfId="35707"/>
    <cellStyle name="常规 2 4 2 3 3 2 4" xfId="35708"/>
    <cellStyle name="常规 2 4 2 3 3 3" xfId="35709"/>
    <cellStyle name="常规 2 4 2 3 3 4" xfId="35710"/>
    <cellStyle name="常规 2 4 2 3 4" xfId="8165"/>
    <cellStyle name="常规 2 4 2 3 4 2" xfId="35711"/>
    <cellStyle name="常规 2 4 2 3 4 2 2" xfId="35712"/>
    <cellStyle name="常规 2 4 2 3 4 2 3" xfId="35713"/>
    <cellStyle name="常规 2 4 2 3 4 3" xfId="35714"/>
    <cellStyle name="常规 2 4 2 3 4 4" xfId="35715"/>
    <cellStyle name="常规 2 4 2 3 5" xfId="35716"/>
    <cellStyle name="常规 2 4 2 3 6" xfId="35717"/>
    <cellStyle name="常规 2 4 2 3 7" xfId="35718"/>
    <cellStyle name="常规 2 4 2 3 8" xfId="35719"/>
    <cellStyle name="常规 2 4 2 3 9" xfId="35720"/>
    <cellStyle name="常规 2 4 2 4" xfId="8166"/>
    <cellStyle name="常规 2 4 2 4 2" xfId="8167"/>
    <cellStyle name="常规 2 4 2 4 2 2" xfId="35721"/>
    <cellStyle name="常规 2 4 2 4 2 2 2" xfId="35722"/>
    <cellStyle name="常规 2 4 2 4 2 2 2 2" xfId="35723"/>
    <cellStyle name="常规 2 4 2 4 2 2 2 3" xfId="35724"/>
    <cellStyle name="常规 2 4 2 4 2 2 3" xfId="35725"/>
    <cellStyle name="常规 2 4 2 4 2 2 4" xfId="35726"/>
    <cellStyle name="常规 2 4 2 4 2 3" xfId="35727"/>
    <cellStyle name="常规 2 4 2 4 2 4" xfId="35728"/>
    <cellStyle name="常规 2 4 2 4 3" xfId="8168"/>
    <cellStyle name="常规 2 4 2 4 3 2" xfId="35729"/>
    <cellStyle name="常规 2 4 2 4 3 2 2" xfId="35730"/>
    <cellStyle name="常规 2 4 2 4 3 2 3" xfId="35731"/>
    <cellStyle name="常规 2 4 2 4 3 3" xfId="35732"/>
    <cellStyle name="常规 2 4 2 4 3 4" xfId="35733"/>
    <cellStyle name="常规 2 4 2 4 4" xfId="35734"/>
    <cellStyle name="常规 2 4 2 4 5" xfId="35735"/>
    <cellStyle name="常规 2 4 2 4 6" xfId="35736"/>
    <cellStyle name="常规 2 4 2 5" xfId="8169"/>
    <cellStyle name="常规 2 4 2 5 2" xfId="8170"/>
    <cellStyle name="常规 2 4 2 5 2 2" xfId="35737"/>
    <cellStyle name="常规 2 4 2 5 2 2 2" xfId="35738"/>
    <cellStyle name="常规 2 4 2 5 2 2 3" xfId="35739"/>
    <cellStyle name="常规 2 4 2 5 2 3" xfId="35740"/>
    <cellStyle name="常规 2 4 2 5 2 4" xfId="35741"/>
    <cellStyle name="常规 2 4 2 5 3" xfId="8171"/>
    <cellStyle name="常规 2 4 2 5 4" xfId="35742"/>
    <cellStyle name="常规 2 4 2 6" xfId="8172"/>
    <cellStyle name="常规 2 4 2 6 2" xfId="8173"/>
    <cellStyle name="常规 2 4 2 6 2 2" xfId="35743"/>
    <cellStyle name="常规 2 4 2 6 2 3" xfId="35744"/>
    <cellStyle name="常规 2 4 2 6 3" xfId="8174"/>
    <cellStyle name="常规 2 4 2 6 4" xfId="35745"/>
    <cellStyle name="常规 2 4 2 7" xfId="8175"/>
    <cellStyle name="常规 2 4 2 7 2" xfId="8176"/>
    <cellStyle name="常规 2 4 2 7 3" xfId="8177"/>
    <cellStyle name="常规 2 4 2 7 4" xfId="35746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7"/>
    <cellStyle name="常规 2 4 3 2" xfId="8190"/>
    <cellStyle name="常规 2 4 3 2 2" xfId="8191"/>
    <cellStyle name="常规 2 4 3 2 2 2" xfId="8192"/>
    <cellStyle name="常规 2 4 3 2 2 2 2" xfId="35748"/>
    <cellStyle name="常规 2 4 3 2 2 2 2 2" xfId="35749"/>
    <cellStyle name="常规 2 4 3 2 2 2 2 2 2" xfId="35750"/>
    <cellStyle name="常规 2 4 3 2 2 2 2 2 3" xfId="35751"/>
    <cellStyle name="常规 2 4 3 2 2 2 2 3" xfId="35752"/>
    <cellStyle name="常规 2 4 3 2 2 2 2 4" xfId="35753"/>
    <cellStyle name="常规 2 4 3 2 2 2 3" xfId="35754"/>
    <cellStyle name="常规 2 4 3 2 2 2 4" xfId="35755"/>
    <cellStyle name="常规 2 4 3 2 2 3" xfId="8193"/>
    <cellStyle name="常规 2 4 3 2 2 3 2" xfId="35756"/>
    <cellStyle name="常规 2 4 3 2 2 3 2 2" xfId="35757"/>
    <cellStyle name="常规 2 4 3 2 2 3 2 3" xfId="35758"/>
    <cellStyle name="常规 2 4 3 2 2 3 3" xfId="35759"/>
    <cellStyle name="常规 2 4 3 2 2 3 4" xfId="35760"/>
    <cellStyle name="常规 2 4 3 2 2 4" xfId="35761"/>
    <cellStyle name="常规 2 4 3 2 2 5" xfId="35762"/>
    <cellStyle name="常规 2 4 3 2 3" xfId="8194"/>
    <cellStyle name="常规 2 4 3 2 3 2" xfId="35763"/>
    <cellStyle name="常规 2 4 3 2 3 2 2" xfId="35764"/>
    <cellStyle name="常规 2 4 3 2 3 2 2 2" xfId="35765"/>
    <cellStyle name="常规 2 4 3 2 3 2 2 3" xfId="35766"/>
    <cellStyle name="常规 2 4 3 2 3 2 3" xfId="35767"/>
    <cellStyle name="常规 2 4 3 2 3 2 4" xfId="35768"/>
    <cellStyle name="常规 2 4 3 2 3 3" xfId="35769"/>
    <cellStyle name="常规 2 4 3 2 3 4" xfId="35770"/>
    <cellStyle name="常规 2 4 3 2 4" xfId="8195"/>
    <cellStyle name="常规 2 4 3 2 4 2" xfId="35771"/>
    <cellStyle name="常规 2 4 3 2 4 2 2" xfId="35772"/>
    <cellStyle name="常规 2 4 3 2 4 2 3" xfId="35773"/>
    <cellStyle name="常规 2 4 3 2 4 3" xfId="35774"/>
    <cellStyle name="常规 2 4 3 2 4 4" xfId="35775"/>
    <cellStyle name="常规 2 4 3 2 5" xfId="35776"/>
    <cellStyle name="常规 2 4 3 2 6" xfId="35777"/>
    <cellStyle name="常规 2 4 3 2 7" xfId="35778"/>
    <cellStyle name="常规 2 4 3 3" xfId="8196"/>
    <cellStyle name="常规 2 4 3 3 2" xfId="8197"/>
    <cellStyle name="常规 2 4 3 3 2 2" xfId="35779"/>
    <cellStyle name="常规 2 4 3 3 2 2 2" xfId="35780"/>
    <cellStyle name="常规 2 4 3 3 2 2 2 2" xfId="35781"/>
    <cellStyle name="常规 2 4 3 3 2 2 2 3" xfId="35782"/>
    <cellStyle name="常规 2 4 3 3 2 2 3" xfId="35783"/>
    <cellStyle name="常规 2 4 3 3 2 2 4" xfId="35784"/>
    <cellStyle name="常规 2 4 3 3 2 3" xfId="35785"/>
    <cellStyle name="常规 2 4 3 3 2 3 2" xfId="35786"/>
    <cellStyle name="常规 2 4 3 3 2 4" xfId="35787"/>
    <cellStyle name="常规 2 4 3 3 3" xfId="8198"/>
    <cellStyle name="常规 2 4 3 3 3 2" xfId="35788"/>
    <cellStyle name="常规 2 4 3 3 3 2 2" xfId="35789"/>
    <cellStyle name="常规 2 4 3 3 3 2 3" xfId="35790"/>
    <cellStyle name="常规 2 4 3 3 3 3" xfId="35791"/>
    <cellStyle name="常规 2 4 3 3 3 4" xfId="35792"/>
    <cellStyle name="常规 2 4 3 3 4" xfId="35793"/>
    <cellStyle name="常规 2 4 3 3 5" xfId="35794"/>
    <cellStyle name="常规 2 4 3 4" xfId="8199"/>
    <cellStyle name="常规 2 4 3 4 2" xfId="8200"/>
    <cellStyle name="常规 2 4 3 4 2 2" xfId="35795"/>
    <cellStyle name="常规 2 4 3 4 2 2 2" xfId="35796"/>
    <cellStyle name="常规 2 4 3 4 2 2 3" xfId="35797"/>
    <cellStyle name="常规 2 4 3 4 2 3" xfId="35798"/>
    <cellStyle name="常规 2 4 3 4 2 4" xfId="35799"/>
    <cellStyle name="常规 2 4 3 4 3" xfId="8201"/>
    <cellStyle name="常规 2 4 3 4 4" xfId="35800"/>
    <cellStyle name="常规 2 4 3 5" xfId="8202"/>
    <cellStyle name="常规 2 4 3 5 2" xfId="8203"/>
    <cellStyle name="常规 2 4 3 5 2 2" xfId="35801"/>
    <cellStyle name="常规 2 4 3 5 2 3" xfId="35802"/>
    <cellStyle name="常规 2 4 3 5 3" xfId="8204"/>
    <cellStyle name="常规 2 4 3 5 4" xfId="35803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4"/>
    <cellStyle name="常规 2 4 4 2 2 2 2 2" xfId="35805"/>
    <cellStyle name="常规 2 4 4 2 2 2 2 3" xfId="35806"/>
    <cellStyle name="常规 2 4 4 2 2 2 3" xfId="35807"/>
    <cellStyle name="常规 2 4 4 2 2 2 4" xfId="35808"/>
    <cellStyle name="常规 2 4 4 2 2 3" xfId="8223"/>
    <cellStyle name="常规 2 4 4 2 2 4" xfId="35809"/>
    <cellStyle name="常规 2 4 4 2 3" xfId="8224"/>
    <cellStyle name="常规 2 4 4 2 3 2" xfId="35810"/>
    <cellStyle name="常规 2 4 4 2 3 2 2" xfId="35811"/>
    <cellStyle name="常规 2 4 4 2 3 2 3" xfId="35812"/>
    <cellStyle name="常规 2 4 4 2 3 3" xfId="35813"/>
    <cellStyle name="常规 2 4 4 2 3 4" xfId="35814"/>
    <cellStyle name="常规 2 4 4 2 4" xfId="8225"/>
    <cellStyle name="常规 2 4 4 2 5" xfId="35815"/>
    <cellStyle name="常规 2 4 4 2 6" xfId="35816"/>
    <cellStyle name="常规 2 4 4 3" xfId="8226"/>
    <cellStyle name="常规 2 4 4 3 2" xfId="8227"/>
    <cellStyle name="常规 2 4 4 3 2 2" xfId="35817"/>
    <cellStyle name="常规 2 4 4 3 2 2 2" xfId="35818"/>
    <cellStyle name="常规 2 4 4 3 2 2 3" xfId="35819"/>
    <cellStyle name="常规 2 4 4 3 2 3" xfId="35820"/>
    <cellStyle name="常规 2 4 4 3 2 4" xfId="35821"/>
    <cellStyle name="常规 2 4 4 3 3" xfId="8228"/>
    <cellStyle name="常规 2 4 4 3 3 2" xfId="35822"/>
    <cellStyle name="常规 2 4 4 3 4" xfId="35823"/>
    <cellStyle name="常规 2 4 4 4" xfId="8229"/>
    <cellStyle name="常规 2 4 4 4 2" xfId="8230"/>
    <cellStyle name="常规 2 4 4 4 2 2" xfId="35824"/>
    <cellStyle name="常规 2 4 4 4 2 3" xfId="35825"/>
    <cellStyle name="常规 2 4 4 4 3" xfId="8231"/>
    <cellStyle name="常规 2 4 4 4 4" xfId="35826"/>
    <cellStyle name="常规 2 4 4 4 5" xfId="35827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8"/>
    <cellStyle name="常规 2 4 5 2 2 2 3" xfId="35829"/>
    <cellStyle name="常规 2 4 5 2 2 3" xfId="8253"/>
    <cellStyle name="常规 2 4 5 2 2 4" xfId="35830"/>
    <cellStyle name="常规 2 4 5 2 3" xfId="8254"/>
    <cellStyle name="常规 2 4 5 2 3 2" xfId="35831"/>
    <cellStyle name="常规 2 4 5 2 4" xfId="8255"/>
    <cellStyle name="常规 2 4 5 3" xfId="8256"/>
    <cellStyle name="常规 2 4 5 3 2" xfId="8257"/>
    <cellStyle name="常规 2 4 5 3 2 2" xfId="35832"/>
    <cellStyle name="常规 2 4 5 3 2 3" xfId="35833"/>
    <cellStyle name="常规 2 4 5 3 3" xfId="8258"/>
    <cellStyle name="常规 2 4 5 3 4" xfId="35834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5"/>
    <cellStyle name="常规 2 5 2" xfId="8404"/>
    <cellStyle name="常规 2 5 2 10" xfId="35836"/>
    <cellStyle name="常规 2 5 2 11" xfId="35837"/>
    <cellStyle name="常规 2 5 2 12" xfId="35838"/>
    <cellStyle name="常规 2 5 2 13" xfId="35839"/>
    <cellStyle name="常规 2 5 2 2" xfId="8405"/>
    <cellStyle name="常规 2 5 2 2 10" xfId="35840"/>
    <cellStyle name="常规 2 5 2 2 11" xfId="35841"/>
    <cellStyle name="常规 2 5 2 2 2" xfId="35842"/>
    <cellStyle name="常规 2 5 2 2 2 2" xfId="35843"/>
    <cellStyle name="常规 2 5 2 2 2 2 2" xfId="35844"/>
    <cellStyle name="常规 2 5 2 2 2 2 2 2" xfId="35845"/>
    <cellStyle name="常规 2 5 2 2 2 2 2 2 2" xfId="35846"/>
    <cellStyle name="常规 2 5 2 2 2 2 2 2 3" xfId="35847"/>
    <cellStyle name="常规 2 5 2 2 2 2 2 3" xfId="35848"/>
    <cellStyle name="常规 2 5 2 2 2 2 2 4" xfId="35849"/>
    <cellStyle name="常规 2 5 2 2 2 2 3" xfId="35850"/>
    <cellStyle name="常规 2 5 2 2 2 2 4" xfId="35851"/>
    <cellStyle name="常规 2 5 2 2 2 3" xfId="35852"/>
    <cellStyle name="常规 2 5 2 2 2 3 2" xfId="35853"/>
    <cellStyle name="常规 2 5 2 2 2 3 2 2" xfId="35854"/>
    <cellStyle name="常规 2 5 2 2 2 3 2 3" xfId="35855"/>
    <cellStyle name="常规 2 5 2 2 2 3 3" xfId="35856"/>
    <cellStyle name="常规 2 5 2 2 2 3 4" xfId="35857"/>
    <cellStyle name="常规 2 5 2 2 2 4" xfId="35858"/>
    <cellStyle name="常规 2 5 2 2 2 5" xfId="35859"/>
    <cellStyle name="常规 2 5 2 2 2 6" xfId="35860"/>
    <cellStyle name="常规 2 5 2 2 3" xfId="35861"/>
    <cellStyle name="常规 2 5 2 2 3 2" xfId="35862"/>
    <cellStyle name="常规 2 5 2 2 3 2 2" xfId="35863"/>
    <cellStyle name="常规 2 5 2 2 3 2 2 2" xfId="35864"/>
    <cellStyle name="常规 2 5 2 2 3 2 2 3" xfId="35865"/>
    <cellStyle name="常规 2 5 2 2 3 2 3" xfId="35866"/>
    <cellStyle name="常规 2 5 2 2 3 2 4" xfId="35867"/>
    <cellStyle name="常规 2 5 2 2 3 3" xfId="35868"/>
    <cellStyle name="常规 2 5 2 2 3 4" xfId="35869"/>
    <cellStyle name="常规 2 5 2 2 4" xfId="35870"/>
    <cellStyle name="常规 2 5 2 2 4 2" xfId="35871"/>
    <cellStyle name="常规 2 5 2 2 4 2 2" xfId="35872"/>
    <cellStyle name="常规 2 5 2 2 4 2 3" xfId="35873"/>
    <cellStyle name="常规 2 5 2 2 4 3" xfId="35874"/>
    <cellStyle name="常规 2 5 2 2 4 4" xfId="35875"/>
    <cellStyle name="常规 2 5 2 2 5" xfId="35876"/>
    <cellStyle name="常规 2 5 2 2 5 2" xfId="35877"/>
    <cellStyle name="常规 2 5 2 2 5 3" xfId="35878"/>
    <cellStyle name="常规 2 5 2 2 6" xfId="35879"/>
    <cellStyle name="常规 2 5 2 2 7" xfId="35880"/>
    <cellStyle name="常规 2 5 2 2 8" xfId="35881"/>
    <cellStyle name="常规 2 5 2 2 9" xfId="35882"/>
    <cellStyle name="常规 2 5 2 3" xfId="8406"/>
    <cellStyle name="常规 2 5 2 3 2" xfId="35883"/>
    <cellStyle name="常规 2 5 2 3 2 2" xfId="35884"/>
    <cellStyle name="常规 2 5 2 3 2 2 2" xfId="35885"/>
    <cellStyle name="常规 2 5 2 3 2 2 2 2" xfId="35886"/>
    <cellStyle name="常规 2 5 2 3 2 2 2 3" xfId="35887"/>
    <cellStyle name="常规 2 5 2 3 2 2 3" xfId="35888"/>
    <cellStyle name="常规 2 5 2 3 2 2 4" xfId="35889"/>
    <cellStyle name="常规 2 5 2 3 2 3" xfId="35890"/>
    <cellStyle name="常规 2 5 2 3 2 4" xfId="35891"/>
    <cellStyle name="常规 2 5 2 3 2 5" xfId="35892"/>
    <cellStyle name="常规 2 5 2 3 3" xfId="35893"/>
    <cellStyle name="常规 2 5 2 3 3 2" xfId="35894"/>
    <cellStyle name="常规 2 5 2 3 3 2 2" xfId="35895"/>
    <cellStyle name="常规 2 5 2 3 3 2 3" xfId="35896"/>
    <cellStyle name="常规 2 5 2 3 3 3" xfId="35897"/>
    <cellStyle name="常规 2 5 2 3 3 4" xfId="35898"/>
    <cellStyle name="常规 2 5 2 3 4" xfId="35899"/>
    <cellStyle name="常规 2 5 2 3 5" xfId="35900"/>
    <cellStyle name="常规 2 5 2 3 6" xfId="35901"/>
    <cellStyle name="常规 2 5 2 3 7" xfId="35902"/>
    <cellStyle name="常规 2 5 2 3 8" xfId="35903"/>
    <cellStyle name="常规 2 5 2 4" xfId="35904"/>
    <cellStyle name="常规 2 5 2 4 2" xfId="35905"/>
    <cellStyle name="常规 2 5 2 4 2 2" xfId="35906"/>
    <cellStyle name="常规 2 5 2 4 2 2 2" xfId="35907"/>
    <cellStyle name="常规 2 5 2 4 2 2 3" xfId="35908"/>
    <cellStyle name="常规 2 5 2 4 2 3" xfId="35909"/>
    <cellStyle name="常规 2 5 2 4 2 4" xfId="35910"/>
    <cellStyle name="常规 2 5 2 4 3" xfId="35911"/>
    <cellStyle name="常规 2 5 2 4 4" xfId="35912"/>
    <cellStyle name="常规 2 5 2 4 5" xfId="35913"/>
    <cellStyle name="常规 2 5 2 5" xfId="35914"/>
    <cellStyle name="常规 2 5 2 5 2" xfId="35915"/>
    <cellStyle name="常规 2 5 2 5 2 2" xfId="35916"/>
    <cellStyle name="常规 2 5 2 5 2 3" xfId="35917"/>
    <cellStyle name="常规 2 5 2 5 3" xfId="35918"/>
    <cellStyle name="常规 2 5 2 5 4" xfId="35919"/>
    <cellStyle name="常规 2 5 2 6" xfId="35920"/>
    <cellStyle name="常规 2 5 2 6 2" xfId="35921"/>
    <cellStyle name="常规 2 5 2 6 3" xfId="35922"/>
    <cellStyle name="常规 2 5 2 6 4" xfId="35923"/>
    <cellStyle name="常规 2 5 2 7" xfId="35924"/>
    <cellStyle name="常规 2 5 2 7 2" xfId="35925"/>
    <cellStyle name="常规 2 5 2 8" xfId="35926"/>
    <cellStyle name="常规 2 5 2 9" xfId="35927"/>
    <cellStyle name="常规 2 5 3" xfId="8407"/>
    <cellStyle name="常规 2 5 3 10" xfId="35928"/>
    <cellStyle name="常规 2 5 3 11" xfId="35929"/>
    <cellStyle name="常规 2 5 3 2" xfId="8408"/>
    <cellStyle name="常规 2 5 3 2 2" xfId="35930"/>
    <cellStyle name="常规 2 5 3 2 2 2" xfId="35931"/>
    <cellStyle name="常规 2 5 3 2 2 2 2" xfId="35932"/>
    <cellStyle name="常规 2 5 3 2 2 2 2 2" xfId="35933"/>
    <cellStyle name="常规 2 5 3 2 2 2 2 3" xfId="35934"/>
    <cellStyle name="常规 2 5 3 2 2 2 3" xfId="35935"/>
    <cellStyle name="常规 2 5 3 2 2 2 4" xfId="35936"/>
    <cellStyle name="常规 2 5 3 2 2 3" xfId="35937"/>
    <cellStyle name="常规 2 5 3 2 2 4" xfId="35938"/>
    <cellStyle name="常规 2 5 3 2 3" xfId="35939"/>
    <cellStyle name="常规 2 5 3 2 3 2" xfId="35940"/>
    <cellStyle name="常规 2 5 3 2 3 2 2" xfId="35941"/>
    <cellStyle name="常规 2 5 3 2 3 2 3" xfId="35942"/>
    <cellStyle name="常规 2 5 3 2 3 3" xfId="35943"/>
    <cellStyle name="常规 2 5 3 2 3 4" xfId="35944"/>
    <cellStyle name="常规 2 5 3 2 4" xfId="35945"/>
    <cellStyle name="常规 2 5 3 2 5" xfId="35946"/>
    <cellStyle name="常规 2 5 3 2 6" xfId="35947"/>
    <cellStyle name="常规 2 5 3 2 7" xfId="35948"/>
    <cellStyle name="常规 2 5 3 3" xfId="8409"/>
    <cellStyle name="常规 2 5 3 3 2" xfId="35949"/>
    <cellStyle name="常规 2 5 3 3 2 2" xfId="35950"/>
    <cellStyle name="常规 2 5 3 3 2 2 2" xfId="35951"/>
    <cellStyle name="常规 2 5 3 3 2 2 3" xfId="35952"/>
    <cellStyle name="常规 2 5 3 3 2 3" xfId="35953"/>
    <cellStyle name="常规 2 5 3 3 2 4" xfId="35954"/>
    <cellStyle name="常规 2 5 3 3 3" xfId="35955"/>
    <cellStyle name="常规 2 5 3 3 3 2" xfId="35956"/>
    <cellStyle name="常规 2 5 3 3 3 3" xfId="35957"/>
    <cellStyle name="常规 2 5 3 3 4" xfId="35958"/>
    <cellStyle name="常规 2 5 3 4" xfId="35959"/>
    <cellStyle name="常规 2 5 3 4 2" xfId="35960"/>
    <cellStyle name="常规 2 5 3 4 2 2" xfId="35961"/>
    <cellStyle name="常规 2 5 3 4 2 3" xfId="35962"/>
    <cellStyle name="常规 2 5 3 4 3" xfId="35963"/>
    <cellStyle name="常规 2 5 3 4 4" xfId="35964"/>
    <cellStyle name="常规 2 5 3 5" xfId="35965"/>
    <cellStyle name="常规 2 5 3 5 2" xfId="35966"/>
    <cellStyle name="常规 2 5 3 5 3" xfId="35967"/>
    <cellStyle name="常规 2 5 3 6" xfId="35968"/>
    <cellStyle name="常规 2 5 3 6 2" xfId="35969"/>
    <cellStyle name="常规 2 5 3 7" xfId="35970"/>
    <cellStyle name="常规 2 5 3 7 2" xfId="35971"/>
    <cellStyle name="常规 2 5 3 8" xfId="35972"/>
    <cellStyle name="常规 2 5 3 8 2" xfId="35973"/>
    <cellStyle name="常规 2 5 3 8 3" xfId="35974"/>
    <cellStyle name="常规 2 5 3 9" xfId="35975"/>
    <cellStyle name="常规 2 5 4" xfId="8410"/>
    <cellStyle name="常规 2 5 4 10" xfId="35976"/>
    <cellStyle name="常规 2 5 4 2" xfId="8411"/>
    <cellStyle name="常规 2 5 4 2 2" xfId="35977"/>
    <cellStyle name="常规 2 5 4 2 2 2" xfId="35978"/>
    <cellStyle name="常规 2 5 4 2 2 2 2" xfId="35979"/>
    <cellStyle name="常规 2 5 4 2 2 2 3" xfId="35980"/>
    <cellStyle name="常规 2 5 4 2 2 3" xfId="35981"/>
    <cellStyle name="常规 2 5 4 2 2 4" xfId="35982"/>
    <cellStyle name="常规 2 5 4 2 3" xfId="35983"/>
    <cellStyle name="常规 2 5 4 2 4" xfId="35984"/>
    <cellStyle name="常规 2 5 4 2 5" xfId="35985"/>
    <cellStyle name="常规 2 5 4 3" xfId="8412"/>
    <cellStyle name="常规 2 5 4 3 2" xfId="35986"/>
    <cellStyle name="常规 2 5 4 3 2 2" xfId="35987"/>
    <cellStyle name="常规 2 5 4 3 2 3" xfId="35988"/>
    <cellStyle name="常规 2 5 4 3 3" xfId="35989"/>
    <cellStyle name="常规 2 5 4 3 4" xfId="35990"/>
    <cellStyle name="常规 2 5 4 4" xfId="35991"/>
    <cellStyle name="常规 2 5 4 4 2" xfId="35992"/>
    <cellStyle name="常规 2 5 4 5" xfId="35993"/>
    <cellStyle name="常规 2 5 4 6" xfId="35994"/>
    <cellStyle name="常规 2 5 4 7" xfId="35995"/>
    <cellStyle name="常规 2 5 4 8" xfId="35996"/>
    <cellStyle name="常规 2 5 4 9" xfId="35997"/>
    <cellStyle name="常规 2 5 5" xfId="8413"/>
    <cellStyle name="常规 2 5 5 2" xfId="8414"/>
    <cellStyle name="常规 2 5 5 2 2" xfId="35998"/>
    <cellStyle name="常规 2 5 5 2 2 2" xfId="35999"/>
    <cellStyle name="常规 2 5 5 2 2 3" xfId="36000"/>
    <cellStyle name="常规 2 5 5 2 3" xfId="36001"/>
    <cellStyle name="常规 2 5 5 2 4" xfId="36002"/>
    <cellStyle name="常规 2 5 5 3" xfId="8415"/>
    <cellStyle name="常规 2 5 5 4" xfId="36003"/>
    <cellStyle name="常规 2 5 5 5" xfId="36004"/>
    <cellStyle name="常规 2 5 6" xfId="8416"/>
    <cellStyle name="常规 2 5 6 2" xfId="8417"/>
    <cellStyle name="常规 2 5 6 2 2" xfId="36005"/>
    <cellStyle name="常规 2 5 6 2 3" xfId="36006"/>
    <cellStyle name="常规 2 5 6 3" xfId="8418"/>
    <cellStyle name="常规 2 5 6 4" xfId="36007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8"/>
    <cellStyle name="常规 2 6 2 2 2 2 2" xfId="36009"/>
    <cellStyle name="常规 2 6 2 2 2 2 2 2" xfId="36010"/>
    <cellStyle name="常规 2 6 2 2 2 2 2 3" xfId="36011"/>
    <cellStyle name="常规 2 6 2 2 2 2 3" xfId="36012"/>
    <cellStyle name="常规 2 6 2 2 2 2 4" xfId="36013"/>
    <cellStyle name="常规 2 6 2 2 2 3" xfId="36014"/>
    <cellStyle name="常规 2 6 2 2 2 4" xfId="36015"/>
    <cellStyle name="常规 2 6 2 2 2 5" xfId="36016"/>
    <cellStyle name="常规 2 6 2 2 3" xfId="8485"/>
    <cellStyle name="常规 2 6 2 2 3 2" xfId="36017"/>
    <cellStyle name="常规 2 6 2 2 3 2 2" xfId="36018"/>
    <cellStyle name="常规 2 6 2 2 3 2 3" xfId="36019"/>
    <cellStyle name="常规 2 6 2 2 3 3" xfId="36020"/>
    <cellStyle name="常规 2 6 2 2 3 4" xfId="36021"/>
    <cellStyle name="常规 2 6 2 2 4" xfId="36022"/>
    <cellStyle name="常规 2 6 2 2 4 2" xfId="36023"/>
    <cellStyle name="常规 2 6 2 2 5" xfId="36024"/>
    <cellStyle name="常规 2 6 2 2 6" xfId="36025"/>
    <cellStyle name="常规 2 6 2 2 7" xfId="36026"/>
    <cellStyle name="常规 2 6 2 2 8" xfId="36027"/>
    <cellStyle name="常规 2 6 2 3" xfId="8486"/>
    <cellStyle name="常规 2 6 2 3 2" xfId="8487"/>
    <cellStyle name="常规 2 6 2 3 2 2" xfId="36028"/>
    <cellStyle name="常规 2 6 2 3 2 2 2" xfId="36029"/>
    <cellStyle name="常规 2 6 2 3 2 2 3" xfId="36030"/>
    <cellStyle name="常规 2 6 2 3 2 3" xfId="36031"/>
    <cellStyle name="常规 2 6 2 3 2 4" xfId="36032"/>
    <cellStyle name="常规 2 6 2 3 2 5" xfId="36033"/>
    <cellStyle name="常规 2 6 2 3 3" xfId="8488"/>
    <cellStyle name="常规 2 6 2 3 4" xfId="36034"/>
    <cellStyle name="常规 2 6 2 3 5" xfId="36035"/>
    <cellStyle name="常规 2 6 2 3 6" xfId="36036"/>
    <cellStyle name="常规 2 6 2 3 7" xfId="36037"/>
    <cellStyle name="常规 2 6 2 4" xfId="8489"/>
    <cellStyle name="常规 2 6 2 4 2" xfId="8490"/>
    <cellStyle name="常规 2 6 2 4 2 2" xfId="36038"/>
    <cellStyle name="常规 2 6 2 4 2 3" xfId="36039"/>
    <cellStyle name="常规 2 6 2 4 3" xfId="8491"/>
    <cellStyle name="常规 2 6 2 4 4" xfId="36040"/>
    <cellStyle name="常规 2 6 2 4 5" xfId="36041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2"/>
    <cellStyle name="常规 2 6 3 2 2 2 3" xfId="36043"/>
    <cellStyle name="常规 2 6 3 2 2 3" xfId="8513"/>
    <cellStyle name="常规 2 6 3 2 2 4" xfId="36044"/>
    <cellStyle name="常规 2 6 3 2 3" xfId="8514"/>
    <cellStyle name="常规 2 6 3 2 4" xfId="8515"/>
    <cellStyle name="常规 2 6 3 2 5" xfId="36045"/>
    <cellStyle name="常规 2 6 3 3" xfId="8516"/>
    <cellStyle name="常规 2 6 3 3 2" xfId="8517"/>
    <cellStyle name="常规 2 6 3 3 2 2" xfId="36046"/>
    <cellStyle name="常规 2 6 3 3 2 3" xfId="36047"/>
    <cellStyle name="常规 2 6 3 3 3" xfId="8518"/>
    <cellStyle name="常规 2 6 3 3 4" xfId="36048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49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5"/>
    <cellStyle name="常规 2 7" xfId="8669"/>
    <cellStyle name="常规 2 7 10" xfId="36050"/>
    <cellStyle name="常规 2 7 11" xfId="36051"/>
    <cellStyle name="常规 2 7 12" xfId="36052"/>
    <cellStyle name="常规 2 7 2" xfId="8670"/>
    <cellStyle name="常规 2 7 2 10" xfId="36053"/>
    <cellStyle name="常规 2 7 2 2" xfId="8671"/>
    <cellStyle name="常规 2 7 2 2 2" xfId="36054"/>
    <cellStyle name="常规 2 7 2 2 2 2" xfId="36055"/>
    <cellStyle name="常规 2 7 2 2 2 2 2" xfId="36056"/>
    <cellStyle name="常规 2 7 2 2 2 2 3" xfId="36057"/>
    <cellStyle name="常规 2 7 2 2 2 3" xfId="36058"/>
    <cellStyle name="常规 2 7 2 2 2 4" xfId="36059"/>
    <cellStyle name="常规 2 7 2 2 2 5" xfId="36060"/>
    <cellStyle name="常规 2 7 2 2 3" xfId="36061"/>
    <cellStyle name="常规 2 7 2 2 3 2" xfId="36062"/>
    <cellStyle name="常规 2 7 2 2 4" xfId="36063"/>
    <cellStyle name="常规 2 7 2 2 5" xfId="36064"/>
    <cellStyle name="常规 2 7 2 2 6" xfId="36065"/>
    <cellStyle name="常规 2 7 2 2 7" xfId="36066"/>
    <cellStyle name="常规 2 7 2 3" xfId="8672"/>
    <cellStyle name="常规 2 7 2 3 2" xfId="36067"/>
    <cellStyle name="常规 2 7 2 3 2 2" xfId="36068"/>
    <cellStyle name="常规 2 7 2 3 2 3" xfId="36069"/>
    <cellStyle name="常规 2 7 2 3 2 4" xfId="36070"/>
    <cellStyle name="常规 2 7 2 3 3" xfId="36071"/>
    <cellStyle name="常规 2 7 2 3 4" xfId="36072"/>
    <cellStyle name="常规 2 7 2 3 5" xfId="36073"/>
    <cellStyle name="常规 2 7 2 3 6" xfId="36074"/>
    <cellStyle name="常规 2 7 2 3 7" xfId="36075"/>
    <cellStyle name="常规 2 7 2 4" xfId="36076"/>
    <cellStyle name="常规 2 7 2 4 2" xfId="36077"/>
    <cellStyle name="常规 2 7 2 4 3" xfId="36078"/>
    <cellStyle name="常规 2 7 2 4 4" xfId="36079"/>
    <cellStyle name="常规 2 7 2 5" xfId="36080"/>
    <cellStyle name="常规 2 7 2 6" xfId="36081"/>
    <cellStyle name="常规 2 7 2 7" xfId="36082"/>
    <cellStyle name="常规 2 7 2 8" xfId="36083"/>
    <cellStyle name="常规 2 7 2 9" xfId="36084"/>
    <cellStyle name="常规 2 7 3" xfId="8673"/>
    <cellStyle name="常规 2 7 3 2" xfId="36085"/>
    <cellStyle name="常规 2 7 3 2 2" xfId="36086"/>
    <cellStyle name="常规 2 7 3 2 2 2" xfId="36087"/>
    <cellStyle name="常规 2 7 3 2 2 3" xfId="36088"/>
    <cellStyle name="常规 2 7 3 2 3" xfId="36089"/>
    <cellStyle name="常规 2 7 3 2 4" xfId="36090"/>
    <cellStyle name="常规 2 7 3 2 5" xfId="36091"/>
    <cellStyle name="常规 2 7 3 3" xfId="36092"/>
    <cellStyle name="常规 2 7 3 3 2" xfId="36093"/>
    <cellStyle name="常规 2 7 3 3 3" xfId="36094"/>
    <cellStyle name="常规 2 7 3 4" xfId="36095"/>
    <cellStyle name="常规 2 7 3 5" xfId="36096"/>
    <cellStyle name="常规 2 7 3 6" xfId="36097"/>
    <cellStyle name="常规 2 7 3 7" xfId="36098"/>
    <cellStyle name="常规 2 7 4" xfId="8674"/>
    <cellStyle name="常规 2 7 4 2" xfId="36099"/>
    <cellStyle name="常规 2 7 4 2 2" xfId="36100"/>
    <cellStyle name="常规 2 7 4 2 3" xfId="36101"/>
    <cellStyle name="常规 2 7 4 2 4" xfId="36102"/>
    <cellStyle name="常规 2 7 4 3" xfId="36103"/>
    <cellStyle name="常规 2 7 4 4" xfId="36104"/>
    <cellStyle name="常规 2 7 4 5" xfId="36105"/>
    <cellStyle name="常规 2 7 4 6" xfId="36106"/>
    <cellStyle name="常规 2 7 4 7" xfId="36107"/>
    <cellStyle name="常规 2 7 5" xfId="8675"/>
    <cellStyle name="常规 2 7 5 2" xfId="36108"/>
    <cellStyle name="常规 2 7 5 2 2" xfId="36109"/>
    <cellStyle name="常规 2 7 5 3" xfId="36110"/>
    <cellStyle name="常规 2 7 6" xfId="36111"/>
    <cellStyle name="常规 2 7 6 2" xfId="36112"/>
    <cellStyle name="常规 2 7 6 3" xfId="36113"/>
    <cellStyle name="常规 2 7 7" xfId="36114"/>
    <cellStyle name="常规 2 7 7 2" xfId="36115"/>
    <cellStyle name="常规 2 7 8" xfId="36116"/>
    <cellStyle name="常规 2 7 8 2" xfId="36117"/>
    <cellStyle name="常规 2 7 9" xfId="36118"/>
    <cellStyle name="常规 2 7 9 2" xfId="36119"/>
    <cellStyle name="常规 2 7 9 3" xfId="36120"/>
    <cellStyle name="常规 2 8" xfId="8676"/>
    <cellStyle name="常规 2 8 10" xfId="36121"/>
    <cellStyle name="常规 2 8 11" xfId="36122"/>
    <cellStyle name="常规 2 8 2" xfId="8677"/>
    <cellStyle name="常规 2 8 2 2" xfId="8678"/>
    <cellStyle name="常规 2 8 2 2 2" xfId="36123"/>
    <cellStyle name="常规 2 8 2 2 2 2" xfId="36124"/>
    <cellStyle name="常规 2 8 2 2 2 3" xfId="36125"/>
    <cellStyle name="常规 2 8 2 2 3" xfId="36126"/>
    <cellStyle name="常规 2 8 2 2 4" xfId="36127"/>
    <cellStyle name="常规 2 8 2 2 5" xfId="36128"/>
    <cellStyle name="常规 2 8 2 3" xfId="8679"/>
    <cellStyle name="常规 2 8 2 3 2" xfId="36129"/>
    <cellStyle name="常规 2 8 2 4" xfId="36130"/>
    <cellStyle name="常规 2 8 2 5" xfId="36131"/>
    <cellStyle name="常规 2 8 2 6" xfId="36132"/>
    <cellStyle name="常规 2 8 2 7" xfId="36133"/>
    <cellStyle name="常规 2 8 2 8" xfId="36134"/>
    <cellStyle name="常规 2 8 2 9" xfId="36135"/>
    <cellStyle name="常规 2 8 3" xfId="8680"/>
    <cellStyle name="常规 2 8 3 2" xfId="36136"/>
    <cellStyle name="常规 2 8 3 2 2" xfId="36137"/>
    <cellStyle name="常规 2 8 3 2 3" xfId="36138"/>
    <cellStyle name="常规 2 8 3 3" xfId="36139"/>
    <cellStyle name="常规 2 8 3 3 2" xfId="36140"/>
    <cellStyle name="常规 2 8 3 4" xfId="36141"/>
    <cellStyle name="常规 2 8 4" xfId="8681"/>
    <cellStyle name="常规 2 8 4 2" xfId="36142"/>
    <cellStyle name="常规 2 8 4 3" xfId="36143"/>
    <cellStyle name="常规 2 8 5" xfId="8682"/>
    <cellStyle name="常规 2 8 5 2" xfId="36144"/>
    <cellStyle name="常规 2 8 6" xfId="36145"/>
    <cellStyle name="常规 2 8 7" xfId="36146"/>
    <cellStyle name="常规 2 8 8" xfId="36147"/>
    <cellStyle name="常规 2 8 9" xfId="36148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49"/>
    <cellStyle name="常规 2 9 2 2 2 2" xfId="36150"/>
    <cellStyle name="常规 2 9 2 2 2 3" xfId="36151"/>
    <cellStyle name="常规 2 9 2 2 3" xfId="36152"/>
    <cellStyle name="常规 2 9 2 2 4" xfId="36153"/>
    <cellStyle name="常规 2 9 2 2 5" xfId="36154"/>
    <cellStyle name="常规 2 9 2 3" xfId="8689"/>
    <cellStyle name="常规 2 9 2 3 2" xfId="36155"/>
    <cellStyle name="常规 2 9 2 3 3" xfId="36156"/>
    <cellStyle name="常规 2 9 2 4" xfId="36157"/>
    <cellStyle name="常规 2 9 2 4 2" xfId="36158"/>
    <cellStyle name="常规 2 9 2 5" xfId="36159"/>
    <cellStyle name="常规 2 9 2 6" xfId="36160"/>
    <cellStyle name="常规 2 9 2 7" xfId="36161"/>
    <cellStyle name="常规 2 9 3" xfId="8690"/>
    <cellStyle name="常规 2 9 3 2" xfId="8691"/>
    <cellStyle name="常规 2 9 3 2 2" xfId="36162"/>
    <cellStyle name="常规 2 9 3 3" xfId="8692"/>
    <cellStyle name="常规 2 9 3 4" xfId="36163"/>
    <cellStyle name="常规 2 9 3 5" xfId="36164"/>
    <cellStyle name="常规 2 9 4" xfId="8693"/>
    <cellStyle name="常规 2 9 4 2" xfId="8694"/>
    <cellStyle name="常规 2 9 4 2 2" xfId="36165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6"/>
    <cellStyle name="常规 20" xfId="15110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7"/>
    <cellStyle name="常规 20 2 2 3" xfId="8720"/>
    <cellStyle name="常规 20 2 2 4" xfId="8721"/>
    <cellStyle name="常规 20 2 2 5" xfId="8722"/>
    <cellStyle name="常规 20 2 3" xfId="8723"/>
    <cellStyle name="常规 20 2 3 2" xfId="36168"/>
    <cellStyle name="常规 20 2 3 2 2" xfId="36169"/>
    <cellStyle name="常规 20 2 4" xfId="8724"/>
    <cellStyle name="常规 20 2 4 2" xfId="36170"/>
    <cellStyle name="常规 20 2 5" xfId="8725"/>
    <cellStyle name="常规 20 2 6" xfId="36171"/>
    <cellStyle name="常规 20 2 7" xfId="36172"/>
    <cellStyle name="常规 20 3" xfId="8726"/>
    <cellStyle name="常规 20 3 2" xfId="8727"/>
    <cellStyle name="常规 20 3 2 2" xfId="36173"/>
    <cellStyle name="常规 20 3 2 2 2" xfId="36174"/>
    <cellStyle name="常规 20 3 3" xfId="8728"/>
    <cellStyle name="常规 20 3 3 2" xfId="36175"/>
    <cellStyle name="常规 20 3 3 2 2" xfId="36176"/>
    <cellStyle name="常规 20 4" xfId="8729"/>
    <cellStyle name="常规 20 4 2" xfId="8730"/>
    <cellStyle name="常规 20 4 2 2" xfId="15111"/>
    <cellStyle name="常规 20 4 2 2 2" xfId="36177"/>
    <cellStyle name="常规 20 4 3" xfId="8731"/>
    <cellStyle name="常规 20 4 3 2" xfId="36178"/>
    <cellStyle name="常规 20 5" xfId="8732"/>
    <cellStyle name="常规 20 5 2" xfId="8733"/>
    <cellStyle name="常规 20 5 2 2" xfId="36179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0"/>
    <cellStyle name="常规 21 10 2" xfId="36181"/>
    <cellStyle name="常规 21 11" xfId="36182"/>
    <cellStyle name="常规 21 11 2" xfId="36183"/>
    <cellStyle name="常规 21 12" xfId="36184"/>
    <cellStyle name="常规 21 13" xfId="36185"/>
    <cellStyle name="常规 21 14" xfId="36186"/>
    <cellStyle name="常规 21 15" xfId="36187"/>
    <cellStyle name="常规 21 16" xfId="36188"/>
    <cellStyle name="常规 21 2" xfId="8748"/>
    <cellStyle name="常规 21 2 10" xfId="36189"/>
    <cellStyle name="常规 21 2 2" xfId="8749"/>
    <cellStyle name="常规 21 2 2 2" xfId="8750"/>
    <cellStyle name="常规 21 2 2 2 2" xfId="8751"/>
    <cellStyle name="常规 21 2 2 2 2 2" xfId="36190"/>
    <cellStyle name="常规 21 2 2 2 2 3" xfId="13023"/>
    <cellStyle name="常规 21 2 2 2 3" xfId="8752"/>
    <cellStyle name="常规 21 2 2 2 3 2" xfId="36191"/>
    <cellStyle name="常规 21 2 2 2 3 2 2" xfId="36192"/>
    <cellStyle name="常规 21 2 2 2 4" xfId="36193"/>
    <cellStyle name="常规 21 2 2 2 4 2" xfId="36194"/>
    <cellStyle name="常规 21 2 2 2 5" xfId="36195"/>
    <cellStyle name="常规 21 2 2 3" xfId="8753"/>
    <cellStyle name="常规 21 2 2 3 2" xfId="36196"/>
    <cellStyle name="常规 21 2 2 3 2 2" xfId="36197"/>
    <cellStyle name="常规 21 2 2 4" xfId="8754"/>
    <cellStyle name="常规 21 2 2 4 2" xfId="36198"/>
    <cellStyle name="常规 21 2 2 5" xfId="36199"/>
    <cellStyle name="常规 21 2 2 6" xfId="36200"/>
    <cellStyle name="常规 21 2 2 7" xfId="36201"/>
    <cellStyle name="常规 21 2 2 8" xfId="36202"/>
    <cellStyle name="常规 21 2 3" xfId="8755"/>
    <cellStyle name="常规 21 2 3 2" xfId="8756"/>
    <cellStyle name="常规 21 2 3 2 2" xfId="36203"/>
    <cellStyle name="常规 21 2 3 2 3" xfId="36204"/>
    <cellStyle name="常规 21 2 3 3" xfId="8757"/>
    <cellStyle name="常规 21 2 3 3 2" xfId="36205"/>
    <cellStyle name="常规 21 2 3 3 2 2" xfId="36206"/>
    <cellStyle name="常规 21 2 3 4" xfId="36207"/>
    <cellStyle name="常规 21 2 3 4 2" xfId="36208"/>
    <cellStyle name="常规 21 2 4" xfId="8758"/>
    <cellStyle name="常规 21 2 4 2" xfId="8759"/>
    <cellStyle name="常规 21 2 4 2 2" xfId="36209"/>
    <cellStyle name="常规 21 2 4 2 2 2" xfId="36210"/>
    <cellStyle name="常规 21 2 4 3" xfId="8760"/>
    <cellStyle name="常规 21 2 4 3 2" xfId="36211"/>
    <cellStyle name="常规 21 2 4 3 2 2" xfId="36212"/>
    <cellStyle name="常规 21 2 4 4" xfId="36213"/>
    <cellStyle name="常规 21 2 4 4 2" xfId="36214"/>
    <cellStyle name="常规 21 2 5" xfId="8761"/>
    <cellStyle name="常规 21 2 5 2" xfId="36215"/>
    <cellStyle name="常规 21 2 6" xfId="8762"/>
    <cellStyle name="常规 21 2 6 2" xfId="36216"/>
    <cellStyle name="常规 21 2 7" xfId="36217"/>
    <cellStyle name="常规 21 2 8" xfId="36218"/>
    <cellStyle name="常规 21 2 9" xfId="36219"/>
    <cellStyle name="常规 21 3" xfId="8763"/>
    <cellStyle name="常规 21 3 2" xfId="8764"/>
    <cellStyle name="常规 21 3 2 2" xfId="36220"/>
    <cellStyle name="常规 21 3 2 2 2" xfId="36221"/>
    <cellStyle name="常规 21 3 2 2 2 2" xfId="36222"/>
    <cellStyle name="常规 21 3 2 2 2 3" xfId="36223"/>
    <cellStyle name="常规 21 3 2 2 2 4" xfId="36224"/>
    <cellStyle name="常规 21 3 2 2 3" xfId="36225"/>
    <cellStyle name="常规 21 3 2 2 4" xfId="36226"/>
    <cellStyle name="常规 21 3 2 2 5" xfId="36227"/>
    <cellStyle name="常规 21 3 2 3" xfId="36228"/>
    <cellStyle name="常规 21 3 2 3 2" xfId="36229"/>
    <cellStyle name="常规 21 3 2 3 2 2" xfId="36230"/>
    <cellStyle name="常规 21 3 2 3 3" xfId="36231"/>
    <cellStyle name="常规 21 3 2 3 4" xfId="36232"/>
    <cellStyle name="常规 21 3 2 3 5" xfId="36233"/>
    <cellStyle name="常规 21 3 2 4" xfId="36234"/>
    <cellStyle name="常规 21 3 2 4 2" xfId="36235"/>
    <cellStyle name="常规 21 3 2 5" xfId="36236"/>
    <cellStyle name="常规 21 3 2 6" xfId="36237"/>
    <cellStyle name="常规 21 3 2 7" xfId="36238"/>
    <cellStyle name="常规 21 3 2 8" xfId="36239"/>
    <cellStyle name="常规 21 3 3" xfId="8765"/>
    <cellStyle name="常规 21 3 3 2" xfId="36240"/>
    <cellStyle name="常规 21 3 3 2 2" xfId="36241"/>
    <cellStyle name="常规 21 3 3 3" xfId="36242"/>
    <cellStyle name="常规 21 3 3 4" xfId="36243"/>
    <cellStyle name="常规 21 3 4" xfId="36244"/>
    <cellStyle name="常规 21 3 4 2" xfId="36245"/>
    <cellStyle name="常规 21 3 4 2 2" xfId="36246"/>
    <cellStyle name="常规 21 3 4 3" xfId="36247"/>
    <cellStyle name="常规 21 3 4 4" xfId="36248"/>
    <cellStyle name="常规 21 3 4 5" xfId="36249"/>
    <cellStyle name="常规 21 3 5" xfId="36250"/>
    <cellStyle name="常规 21 3 5 2" xfId="36251"/>
    <cellStyle name="常规 21 3 6" xfId="36252"/>
    <cellStyle name="常规 21 3 7" xfId="36253"/>
    <cellStyle name="常规 21 3 8" xfId="36254"/>
    <cellStyle name="常规 21 3 9" xfId="36255"/>
    <cellStyle name="常规 21 4" xfId="8766"/>
    <cellStyle name="常规 21 4 2" xfId="8767"/>
    <cellStyle name="常规 21 4 2 2" xfId="36256"/>
    <cellStyle name="常规 21 4 2 2 2" xfId="36257"/>
    <cellStyle name="常规 21 4 2 2 2 2" xfId="36258"/>
    <cellStyle name="常规 21 4 2 3" xfId="36259"/>
    <cellStyle name="常规 21 4 2 3 2" xfId="36260"/>
    <cellStyle name="常规 21 4 2 3 2 2" xfId="36261"/>
    <cellStyle name="常规 21 4 2 4" xfId="36262"/>
    <cellStyle name="常规 21 4 2 4 2" xfId="36263"/>
    <cellStyle name="常规 21 4 3" xfId="8768"/>
    <cellStyle name="常规 21 4 3 2" xfId="36264"/>
    <cellStyle name="常规 21 4 4" xfId="36265"/>
    <cellStyle name="常规 21 4 4 2" xfId="36266"/>
    <cellStyle name="常规 21 4 5" xfId="36267"/>
    <cellStyle name="常规 21 4 6" xfId="36268"/>
    <cellStyle name="常规 21 5" xfId="8769"/>
    <cellStyle name="常规 21 5 2" xfId="8770"/>
    <cellStyle name="常规 21 5 2 2" xfId="36269"/>
    <cellStyle name="常规 21 5 2 2 2" xfId="36270"/>
    <cellStyle name="常规 21 5 2 2 2 2" xfId="36271"/>
    <cellStyle name="常规 21 5 2 2 3" xfId="36272"/>
    <cellStyle name="常规 21 5 2 2 4" xfId="36273"/>
    <cellStyle name="常规 21 5 2 2 5" xfId="36274"/>
    <cellStyle name="常规 21 5 2 3" xfId="36275"/>
    <cellStyle name="常规 21 5 2 3 2" xfId="36276"/>
    <cellStyle name="常规 21 5 2 3 2 2" xfId="36277"/>
    <cellStyle name="常规 21 5 2 4" xfId="36278"/>
    <cellStyle name="常规 21 5 2 4 2" xfId="36279"/>
    <cellStyle name="常规 21 5 2 5" xfId="36280"/>
    <cellStyle name="常规 21 5 2 6" xfId="36281"/>
    <cellStyle name="常规 21 5 2 7" xfId="36282"/>
    <cellStyle name="常规 21 5 3" xfId="8771"/>
    <cellStyle name="常规 21 5 3 2" xfId="36283"/>
    <cellStyle name="常规 21 5 3 3" xfId="36284"/>
    <cellStyle name="常规 21 5 3 4" xfId="36285"/>
    <cellStyle name="常规 21 5 3 5" xfId="36286"/>
    <cellStyle name="常规 21 5 3 6" xfId="36287"/>
    <cellStyle name="常规 21 5 4" xfId="36288"/>
    <cellStyle name="常规 21 5 4 2" xfId="36289"/>
    <cellStyle name="常规 21 5 4 2 2" xfId="36290"/>
    <cellStyle name="常规 21 5 5" xfId="36291"/>
    <cellStyle name="常规 21 5 5 2" xfId="36292"/>
    <cellStyle name="常规 21 5 6" xfId="36293"/>
    <cellStyle name="常规 21 5 7" xfId="36294"/>
    <cellStyle name="常规 21 5 8" xfId="36295"/>
    <cellStyle name="常规 21 6" xfId="8772"/>
    <cellStyle name="常规 21 6 2" xfId="8773"/>
    <cellStyle name="常规 21 6 2 2" xfId="36296"/>
    <cellStyle name="常规 21 6 2 2 2" xfId="36297"/>
    <cellStyle name="常规 21 6 2 2 2 2" xfId="36298"/>
    <cellStyle name="常规 21 6 2 3" xfId="36299"/>
    <cellStyle name="常规 21 6 2 3 2" xfId="36300"/>
    <cellStyle name="常规 21 6 2 3 2 2" xfId="36301"/>
    <cellStyle name="常规 21 6 2 4" xfId="36302"/>
    <cellStyle name="常规 21 6 2 4 2" xfId="36303"/>
    <cellStyle name="常规 21 6 2 5" xfId="36304"/>
    <cellStyle name="常规 21 6 2 6" xfId="36305"/>
    <cellStyle name="常规 21 6 2 7" xfId="36306"/>
    <cellStyle name="常规 21 6 3" xfId="8774"/>
    <cellStyle name="常规 21 6 3 2" xfId="36307"/>
    <cellStyle name="常规 21 6 3 3" xfId="36308"/>
    <cellStyle name="常规 21 6 4" xfId="36309"/>
    <cellStyle name="常规 21 6 4 2" xfId="36310"/>
    <cellStyle name="常规 21 6 5" xfId="36311"/>
    <cellStyle name="常规 21 6 5 2" xfId="36312"/>
    <cellStyle name="常规 21 6 6" xfId="36313"/>
    <cellStyle name="常规 21 6 7" xfId="36314"/>
    <cellStyle name="常规 21 6 8" xfId="36315"/>
    <cellStyle name="常规 21 7" xfId="8775"/>
    <cellStyle name="常规 21 7 2" xfId="36316"/>
    <cellStyle name="常规 21 7 2 2" xfId="36317"/>
    <cellStyle name="常规 21 7 2 2 2" xfId="36318"/>
    <cellStyle name="常规 21 7 2 2 2 2" xfId="36319"/>
    <cellStyle name="常规 21 7 2 3" xfId="36320"/>
    <cellStyle name="常规 21 7 2 3 2" xfId="36321"/>
    <cellStyle name="常规 21 7 2 3 2 2" xfId="36322"/>
    <cellStyle name="常规 21 7 2 4" xfId="36323"/>
    <cellStyle name="常规 21 7 2 4 2" xfId="36324"/>
    <cellStyle name="常规 21 7 3" xfId="36325"/>
    <cellStyle name="常规 21 7 3 2" xfId="36326"/>
    <cellStyle name="常规 21 7 4" xfId="36327"/>
    <cellStyle name="常规 21 7 4 2" xfId="36328"/>
    <cellStyle name="常规 21 7 4 2 2" xfId="36329"/>
    <cellStyle name="常规 21 7 5" xfId="36330"/>
    <cellStyle name="常规 21 7 5 2" xfId="36331"/>
    <cellStyle name="常规 21 7 6" xfId="36332"/>
    <cellStyle name="常规 21 7 7" xfId="36333"/>
    <cellStyle name="常规 21 7 8" xfId="36334"/>
    <cellStyle name="常规 21 8" xfId="8776"/>
    <cellStyle name="常规 21 8 2" xfId="36335"/>
    <cellStyle name="常规 21 8 2 2" xfId="36336"/>
    <cellStyle name="常规 21 8 2 2 2" xfId="36337"/>
    <cellStyle name="常规 21 8 3" xfId="36338"/>
    <cellStyle name="常规 21 8 3 2" xfId="36339"/>
    <cellStyle name="常规 21 8 3 2 2" xfId="36340"/>
    <cellStyle name="常规 21 8 4" xfId="36341"/>
    <cellStyle name="常规 21 8 4 2" xfId="36342"/>
    <cellStyle name="常规 21 9" xfId="36343"/>
    <cellStyle name="常规 21 9 2" xfId="36344"/>
    <cellStyle name="常规 21 9 2 2" xfId="36345"/>
    <cellStyle name="常规 21 9 2 2 2" xfId="36346"/>
    <cellStyle name="常规 21 9 3" xfId="36347"/>
    <cellStyle name="常规 21 9 3 2" xfId="36348"/>
    <cellStyle name="常规 21 9 3 2 2" xfId="36349"/>
    <cellStyle name="常规 21 9 4" xfId="36350"/>
    <cellStyle name="常规 21 9 4 2" xfId="36351"/>
    <cellStyle name="常规 22" xfId="15112"/>
    <cellStyle name="常规 22 2" xfId="8777"/>
    <cellStyle name="常规 22 2 2" xfId="8778"/>
    <cellStyle name="常规 22 2 2 2" xfId="15113"/>
    <cellStyle name="常规 22 2 2 2 2" xfId="15114"/>
    <cellStyle name="常规 22 2 2 2 3 2" xfId="15115"/>
    <cellStyle name="常规 22 2 2 3" xfId="15116"/>
    <cellStyle name="常规 22 2 3" xfId="8779"/>
    <cellStyle name="常规 22 2 3 2" xfId="15117"/>
    <cellStyle name="常规 22 2 4" xfId="15118"/>
    <cellStyle name="常规 22 3" xfId="8780"/>
    <cellStyle name="常规 22 3 2" xfId="8781"/>
    <cellStyle name="常规 22 3 2 2" xfId="15119"/>
    <cellStyle name="常规 22 3 2 2 2" xfId="15120"/>
    <cellStyle name="常规 22 3 2 2 2 2" xfId="15121"/>
    <cellStyle name="常规 22 3 2 2 2 2 2" xfId="15122"/>
    <cellStyle name="常规 22 3 2 2 2 2 2 2" xfId="15123"/>
    <cellStyle name="常规 22 3 2 2 2 2 2 2 2" xfId="15124"/>
    <cellStyle name="常规 22 3 2 2 2 2 2 2 3" xfId="15125"/>
    <cellStyle name="常规 22 3 2 2 2 2 2 2 3 2" xfId="15126"/>
    <cellStyle name="常规 22 3 2 2 2 2 2 3" xfId="15127"/>
    <cellStyle name="常规 22 3 2 2 2 2 3" xfId="15128"/>
    <cellStyle name="常规 22 3 2 2 2 3" xfId="15129"/>
    <cellStyle name="常规 22 3 2 2 3" xfId="15130"/>
    <cellStyle name="常规 22 3 2 2 4" xfId="15131"/>
    <cellStyle name="常规 22 3 2 3" xfId="15132"/>
    <cellStyle name="常规 22 3 2 3 2" xfId="15133"/>
    <cellStyle name="常规 22 3 2 4" xfId="15134"/>
    <cellStyle name="常规 22 3 2 5" xfId="15135"/>
    <cellStyle name="常规 22 3 3" xfId="8782"/>
    <cellStyle name="常规 22 3 3 2" xfId="15136"/>
    <cellStyle name="常规 22 3 4" xfId="15137"/>
    <cellStyle name="常规 22 4" xfId="8783"/>
    <cellStyle name="常规 22 4 2" xfId="8784"/>
    <cellStyle name="常规 22 4 2 2" xfId="15138"/>
    <cellStyle name="常规 22 4 3" xfId="8785"/>
    <cellStyle name="常规 22 5" xfId="15139"/>
    <cellStyle name="常规 22 5 2" xfId="15140"/>
    <cellStyle name="常规 22 5 2 2" xfId="15141"/>
    <cellStyle name="常规 22 5 3" xfId="15142"/>
    <cellStyle name="常规 22 6" xfId="15143"/>
    <cellStyle name="常规 22 6 2" xfId="15144"/>
    <cellStyle name="常规 22 7" xfId="15145"/>
    <cellStyle name="常规 22 7 2" xfId="15146"/>
    <cellStyle name="常规 22 8" xfId="15147"/>
    <cellStyle name="常规 23" xfId="15148"/>
    <cellStyle name="常规 23 2" xfId="8786"/>
    <cellStyle name="常规 23 2 2" xfId="15149"/>
    <cellStyle name="常规 23 2 3" xfId="15150"/>
    <cellStyle name="常规 23 3" xfId="8787"/>
    <cellStyle name="常规 23 3 2" xfId="36352"/>
    <cellStyle name="常规 23 3 2 2" xfId="36353"/>
    <cellStyle name="常规 23 3 3" xfId="36354"/>
    <cellStyle name="常规 23 4" xfId="8788"/>
    <cellStyle name="常规 23 4 2" xfId="36355"/>
    <cellStyle name="常规 23 5" xfId="8789"/>
    <cellStyle name="常规 23 6" xfId="36356"/>
    <cellStyle name="常规 23 7" xfId="36357"/>
    <cellStyle name="常规 24" xfId="15151"/>
    <cellStyle name="常规 24 2" xfId="15152"/>
    <cellStyle name="常规 24 3" xfId="36358"/>
    <cellStyle name="常规 24 3 2" xfId="36359"/>
    <cellStyle name="常规 24 3 2 2" xfId="36360"/>
    <cellStyle name="常规 24 3 3" xfId="36361"/>
    <cellStyle name="常规 24 4" xfId="36362"/>
    <cellStyle name="常规 24 5" xfId="36363"/>
    <cellStyle name="常规 24 5 2" xfId="36364"/>
    <cellStyle name="常规 24 6" xfId="36365"/>
    <cellStyle name="常规 24 7" xfId="36366"/>
    <cellStyle name="常规 25" xfId="8790"/>
    <cellStyle name="常规 25 2" xfId="8791"/>
    <cellStyle name="常规 25 2 2" xfId="15153"/>
    <cellStyle name="常规 25 2 2 2" xfId="15154"/>
    <cellStyle name="常规 25 2 2 2 2" xfId="15155"/>
    <cellStyle name="常规 25 2 2 2 3" xfId="36367"/>
    <cellStyle name="常规 25 2 2 2 3 10" xfId="36368"/>
    <cellStyle name="常规 25 2 2 2 3 2" xfId="36369"/>
    <cellStyle name="常规 25 2 2 2 3 2 2" xfId="36370"/>
    <cellStyle name="常规 25 2 2 2 3 2 2 2" xfId="36371"/>
    <cellStyle name="常规 25 2 2 2 3 2 2 2 2" xfId="36372"/>
    <cellStyle name="常规 25 2 2 2 3 2 2 2 2 2" xfId="36373"/>
    <cellStyle name="常规 25 2 2 2 3 2 2 2 3" xfId="36374"/>
    <cellStyle name="常规 25 2 2 2 3 2 2 3" xfId="36375"/>
    <cellStyle name="常规 25 2 2 2 3 2 2 3 2" xfId="36376"/>
    <cellStyle name="常规 25 2 2 2 3 2 2 3 2 2" xfId="36377"/>
    <cellStyle name="常规 25 2 2 2 3 2 2 3 3" xfId="36378"/>
    <cellStyle name="常规 25 2 2 2 3 2 2 4" xfId="36379"/>
    <cellStyle name="常规 25 2 2 2 3 2 2 4 2" xfId="36380"/>
    <cellStyle name="常规 25 2 2 2 3 2 2 5" xfId="36381"/>
    <cellStyle name="常规 25 2 2 2 3 2 2 5 2" xfId="36382"/>
    <cellStyle name="常规 25 2 2 2 3 2 2 6" xfId="36383"/>
    <cellStyle name="常规 25 2 2 2 3 2 3" xfId="36384"/>
    <cellStyle name="常规 25 2 2 2 3 2 3 2" xfId="36385"/>
    <cellStyle name="常规 25 2 2 2 3 2 3 2 2" xfId="36386"/>
    <cellStyle name="常规 25 2 2 2 3 2 3 3" xfId="36387"/>
    <cellStyle name="常规 25 2 2 2 3 2 4" xfId="36388"/>
    <cellStyle name="常规 25 2 2 2 3 2 4 2" xfId="36389"/>
    <cellStyle name="常规 25 2 2 2 3 2 4 2 2" xfId="36390"/>
    <cellStyle name="常规 25 2 2 2 3 2 4 3" xfId="36391"/>
    <cellStyle name="常规 25 2 2 2 3 2 5" xfId="36392"/>
    <cellStyle name="常规 25 2 2 2 3 2 5 2" xfId="36393"/>
    <cellStyle name="常规 25 2 2 2 3 2 6" xfId="36394"/>
    <cellStyle name="常规 25 2 2 2 3 2 6 2" xfId="36395"/>
    <cellStyle name="常规 25 2 2 2 3 2 7" xfId="36396"/>
    <cellStyle name="常规 25 2 2 2 3 3" xfId="36397"/>
    <cellStyle name="常规 25 2 2 2 3 3 2" xfId="36398"/>
    <cellStyle name="常规 25 2 2 2 3 3 2 2" xfId="36399"/>
    <cellStyle name="常规 25 2 2 2 3 3 2 2 2" xfId="36400"/>
    <cellStyle name="常规 25 2 2 2 3 3 2 3" xfId="36401"/>
    <cellStyle name="常规 25 2 2 2 3 3 3" xfId="36402"/>
    <cellStyle name="常规 25 2 2 2 3 3 3 2" xfId="36403"/>
    <cellStyle name="常规 25 2 2 2 3 3 3 2 2" xfId="36404"/>
    <cellStyle name="常规 25 2 2 2 3 3 3 3" xfId="36405"/>
    <cellStyle name="常规 25 2 2 2 3 3 4" xfId="36406"/>
    <cellStyle name="常规 25 2 2 2 3 3 4 2" xfId="36407"/>
    <cellStyle name="常规 25 2 2 2 3 3 5" xfId="36408"/>
    <cellStyle name="常规 25 2 2 2 3 3 5 2" xfId="36409"/>
    <cellStyle name="常规 25 2 2 2 3 3 6" xfId="36410"/>
    <cellStyle name="常规 25 2 2 2 3 4" xfId="36411"/>
    <cellStyle name="常规 25 2 2 2 3 4 2" xfId="36412"/>
    <cellStyle name="常规 25 2 2 2 3 4 2 2" xfId="36413"/>
    <cellStyle name="常规 25 2 2 2 3 4 2 2 2" xfId="36414"/>
    <cellStyle name="常规 25 2 2 2 3 4 2 3" xfId="36415"/>
    <cellStyle name="常规 25 2 2 2 3 4 3" xfId="36416"/>
    <cellStyle name="常规 25 2 2 2 3 4 3 2" xfId="36417"/>
    <cellStyle name="常规 25 2 2 2 3 4 3 2 2" xfId="36418"/>
    <cellStyle name="常规 25 2 2 2 3 4 3 3" xfId="36419"/>
    <cellStyle name="常规 25 2 2 2 3 4 4" xfId="36420"/>
    <cellStyle name="常规 25 2 2 2 3 4 4 2" xfId="36421"/>
    <cellStyle name="常规 25 2 2 2 3 4 5" xfId="36422"/>
    <cellStyle name="常规 25 2 2 2 3 4 5 2" xfId="36423"/>
    <cellStyle name="常规 25 2 2 2 3 4 6" xfId="36424"/>
    <cellStyle name="常规 25 2 2 2 3 5" xfId="36425"/>
    <cellStyle name="常规 25 2 2 2 3 5 2" xfId="36426"/>
    <cellStyle name="常规 25 2 2 2 3 5 2 2" xfId="36427"/>
    <cellStyle name="常规 25 2 2 2 3 5 2 2 2" xfId="36428"/>
    <cellStyle name="常规 25 2 2 2 3 5 2 3" xfId="36429"/>
    <cellStyle name="常规 25 2 2 2 3 5 3" xfId="36430"/>
    <cellStyle name="常规 25 2 2 2 3 5 3 2" xfId="36431"/>
    <cellStyle name="常规 25 2 2 2 3 5 3 2 2" xfId="36432"/>
    <cellStyle name="常规 25 2 2 2 3 5 3 3" xfId="36433"/>
    <cellStyle name="常规 25 2 2 2 3 5 4" xfId="36434"/>
    <cellStyle name="常规 25 2 2 2 3 5 4 2" xfId="36435"/>
    <cellStyle name="常规 25 2 2 2 3 5 5" xfId="36436"/>
    <cellStyle name="常规 25 2 2 2 3 5 5 2" xfId="36437"/>
    <cellStyle name="常规 25 2 2 2 3 5 6" xfId="36438"/>
    <cellStyle name="常规 25 2 2 2 3 6" xfId="36439"/>
    <cellStyle name="常规 25 2 2 2 3 6 2" xfId="36440"/>
    <cellStyle name="常规 25 2 2 2 3 6 2 2" xfId="36441"/>
    <cellStyle name="常规 25 2 2 2 3 6 3" xfId="36442"/>
    <cellStyle name="常规 25 2 2 2 3 7" xfId="36443"/>
    <cellStyle name="常规 25 2 2 2 3 7 2" xfId="36444"/>
    <cellStyle name="常规 25 2 2 2 3 7 2 2" xfId="36445"/>
    <cellStyle name="常规 25 2 2 2 3 7 3" xfId="36446"/>
    <cellStyle name="常规 25 2 2 2 3 8" xfId="36447"/>
    <cellStyle name="常规 25 2 2 2 3 8 2" xfId="36448"/>
    <cellStyle name="常规 25 2 2 2 3 9" xfId="36449"/>
    <cellStyle name="常规 25 2 2 2 3 9 2" xfId="36450"/>
    <cellStyle name="常规 25 2 2 3" xfId="15156"/>
    <cellStyle name="常规 25 2 3" xfId="15157"/>
    <cellStyle name="常规 25 2 3 2" xfId="36451"/>
    <cellStyle name="常规 25 2 3 2 10" xfId="36452"/>
    <cellStyle name="常规 25 2 3 2 2" xfId="36453"/>
    <cellStyle name="常规 25 2 3 2 2 2" xfId="36454"/>
    <cellStyle name="常规 25 2 3 2 2 2 2" xfId="36455"/>
    <cellStyle name="常规 25 2 3 2 2 2 2 2" xfId="36456"/>
    <cellStyle name="常规 25 2 3 2 2 2 2 2 2" xfId="36457"/>
    <cellStyle name="常规 25 2 3 2 2 2 2 3" xfId="36458"/>
    <cellStyle name="常规 25 2 3 2 2 2 3" xfId="36459"/>
    <cellStyle name="常规 25 2 3 2 2 2 3 2" xfId="36460"/>
    <cellStyle name="常规 25 2 3 2 2 2 3 2 2" xfId="36461"/>
    <cellStyle name="常规 25 2 3 2 2 2 3 3" xfId="36462"/>
    <cellStyle name="常规 25 2 3 2 2 2 4" xfId="36463"/>
    <cellStyle name="常规 25 2 3 2 2 2 4 2" xfId="36464"/>
    <cellStyle name="常规 25 2 3 2 2 2 5" xfId="36465"/>
    <cellStyle name="常规 25 2 3 2 2 2 5 2" xfId="36466"/>
    <cellStyle name="常规 25 2 3 2 2 2 6" xfId="36467"/>
    <cellStyle name="常规 25 2 3 2 2 3" xfId="36468"/>
    <cellStyle name="常规 25 2 3 2 2 3 2" xfId="36469"/>
    <cellStyle name="常规 25 2 3 2 2 3 2 2" xfId="36470"/>
    <cellStyle name="常规 25 2 3 2 2 3 3" xfId="36471"/>
    <cellStyle name="常规 25 2 3 2 2 4" xfId="36472"/>
    <cellStyle name="常规 25 2 3 2 2 4 2" xfId="36473"/>
    <cellStyle name="常规 25 2 3 2 2 4 2 2" xfId="36474"/>
    <cellStyle name="常规 25 2 3 2 2 4 3" xfId="36475"/>
    <cellStyle name="常规 25 2 3 2 2 5" xfId="36476"/>
    <cellStyle name="常规 25 2 3 2 2 5 2" xfId="36477"/>
    <cellStyle name="常规 25 2 3 2 2 6" xfId="36478"/>
    <cellStyle name="常规 25 2 3 2 2 6 2" xfId="36479"/>
    <cellStyle name="常规 25 2 3 2 2 7" xfId="36480"/>
    <cellStyle name="常规 25 2 3 2 3" xfId="36481"/>
    <cellStyle name="常规 25 2 3 2 3 2" xfId="36482"/>
    <cellStyle name="常规 25 2 3 2 3 2 2" xfId="36483"/>
    <cellStyle name="常规 25 2 3 2 3 2 2 2" xfId="36484"/>
    <cellStyle name="常规 25 2 3 2 3 2 3" xfId="36485"/>
    <cellStyle name="常规 25 2 3 2 3 3" xfId="36486"/>
    <cellStyle name="常规 25 2 3 2 3 3 2" xfId="36487"/>
    <cellStyle name="常规 25 2 3 2 3 3 2 2" xfId="36488"/>
    <cellStyle name="常规 25 2 3 2 3 3 3" xfId="36489"/>
    <cellStyle name="常规 25 2 3 2 3 4" xfId="36490"/>
    <cellStyle name="常规 25 2 3 2 3 4 2" xfId="36491"/>
    <cellStyle name="常规 25 2 3 2 3 5" xfId="36492"/>
    <cellStyle name="常规 25 2 3 2 3 5 2" xfId="36493"/>
    <cellStyle name="常规 25 2 3 2 3 6" xfId="36494"/>
    <cellStyle name="常规 25 2 3 2 4" xfId="36495"/>
    <cellStyle name="常规 25 2 3 2 4 2" xfId="36496"/>
    <cellStyle name="常规 25 2 3 2 4 2 2" xfId="36497"/>
    <cellStyle name="常规 25 2 3 2 4 2 2 2" xfId="36498"/>
    <cellStyle name="常规 25 2 3 2 4 2 3" xfId="36499"/>
    <cellStyle name="常规 25 2 3 2 4 3" xfId="36500"/>
    <cellStyle name="常规 25 2 3 2 4 3 2" xfId="36501"/>
    <cellStyle name="常规 25 2 3 2 4 3 2 2" xfId="36502"/>
    <cellStyle name="常规 25 2 3 2 4 3 3" xfId="36503"/>
    <cellStyle name="常规 25 2 3 2 4 4" xfId="36504"/>
    <cellStyle name="常规 25 2 3 2 4 4 2" xfId="36505"/>
    <cellStyle name="常规 25 2 3 2 4 5" xfId="36506"/>
    <cellStyle name="常规 25 2 3 2 4 5 2" xfId="36507"/>
    <cellStyle name="常规 25 2 3 2 4 6" xfId="36508"/>
    <cellStyle name="常规 25 2 3 2 5" xfId="36509"/>
    <cellStyle name="常规 25 2 3 2 5 2" xfId="36510"/>
    <cellStyle name="常规 25 2 3 2 5 2 2" xfId="36511"/>
    <cellStyle name="常规 25 2 3 2 5 2 2 2" xfId="36512"/>
    <cellStyle name="常规 25 2 3 2 5 2 3" xfId="36513"/>
    <cellStyle name="常规 25 2 3 2 5 3" xfId="36514"/>
    <cellStyle name="常规 25 2 3 2 5 3 2" xfId="36515"/>
    <cellStyle name="常规 25 2 3 2 5 3 2 2" xfId="36516"/>
    <cellStyle name="常规 25 2 3 2 5 3 3" xfId="36517"/>
    <cellStyle name="常规 25 2 3 2 5 4" xfId="36518"/>
    <cellStyle name="常规 25 2 3 2 5 4 2" xfId="36519"/>
    <cellStyle name="常规 25 2 3 2 5 5" xfId="36520"/>
    <cellStyle name="常规 25 2 3 2 5 5 2" xfId="36521"/>
    <cellStyle name="常规 25 2 3 2 5 6" xfId="36522"/>
    <cellStyle name="常规 25 2 3 2 6" xfId="36523"/>
    <cellStyle name="常规 25 2 3 2 6 2" xfId="36524"/>
    <cellStyle name="常规 25 2 3 2 6 2 2" xfId="36525"/>
    <cellStyle name="常规 25 2 3 2 6 3" xfId="36526"/>
    <cellStyle name="常规 25 2 3 2 7" xfId="36527"/>
    <cellStyle name="常规 25 2 3 2 7 2" xfId="36528"/>
    <cellStyle name="常规 25 2 3 2 7 2 2" xfId="36529"/>
    <cellStyle name="常规 25 2 3 2 7 3" xfId="36530"/>
    <cellStyle name="常规 25 2 3 2 8" xfId="36531"/>
    <cellStyle name="常规 25 2 3 2 8 2" xfId="36532"/>
    <cellStyle name="常规 25 2 3 2 9" xfId="36533"/>
    <cellStyle name="常规 25 2 3 2 9 2" xfId="36534"/>
    <cellStyle name="常规 25 2 3 3" xfId="36535"/>
    <cellStyle name="常规 25 2 4" xfId="15158"/>
    <cellStyle name="常规 25 3" xfId="8792"/>
    <cellStyle name="常规 25 3 2" xfId="36536"/>
    <cellStyle name="常规 25 3 2 2" xfId="36537"/>
    <cellStyle name="常规 25 3 3" xfId="36538"/>
    <cellStyle name="常规 25 4" xfId="36539"/>
    <cellStyle name="常规 25 4 2" xfId="36540"/>
    <cellStyle name="常规 25 5" xfId="36541"/>
    <cellStyle name="常规 26" xfId="13019"/>
    <cellStyle name="常规 26 2" xfId="15159"/>
    <cellStyle name="常规 26 2 2" xfId="15160"/>
    <cellStyle name="常规 26 2 2 2" xfId="15161"/>
    <cellStyle name="常规 26 2 2 2 2" xfId="15162"/>
    <cellStyle name="常规 26 2 2 2 2 2" xfId="15163"/>
    <cellStyle name="常规 26 2 2 2 2 2 2" xfId="15164"/>
    <cellStyle name="常规 26 2 2 2 2 2 3" xfId="15165"/>
    <cellStyle name="常规 26 2 2 2 2 3" xfId="15166"/>
    <cellStyle name="常规 26 2 2 2 3" xfId="15167"/>
    <cellStyle name="常规 26 2 2 2 4" xfId="15168"/>
    <cellStyle name="常规 26 2 2 2 4 2" xfId="15169"/>
    <cellStyle name="常规 26 2 2 3" xfId="15170"/>
    <cellStyle name="常规 26 2 2 3 2" xfId="15171"/>
    <cellStyle name="常规 26 2 2 3 2 2" xfId="15172"/>
    <cellStyle name="常规 26 2 2 3 2 2 2" xfId="15173"/>
    <cellStyle name="常规 26 2 2 3 2 3" xfId="15174"/>
    <cellStyle name="常规 26 2 2 3 3" xfId="15175"/>
    <cellStyle name="常规 26 2 2 4" xfId="15176"/>
    <cellStyle name="常规 26 2 3" xfId="15177"/>
    <cellStyle name="常规 26 3" xfId="15178"/>
    <cellStyle name="常规 26 3 2" xfId="15179"/>
    <cellStyle name="常规 26 3 2 2" xfId="15180"/>
    <cellStyle name="常规 26 3 3" xfId="15181"/>
    <cellStyle name="常规 26 3 3 2" xfId="15182"/>
    <cellStyle name="常规 26 3 4" xfId="15183"/>
    <cellStyle name="常规 26 4" xfId="15184"/>
    <cellStyle name="常规 26 4 2" xfId="15185"/>
    <cellStyle name="常规 26 4 2 2" xfId="15186"/>
    <cellStyle name="常规 26 4 2 2 2" xfId="15187"/>
    <cellStyle name="常规 26 4 2 3" xfId="15188"/>
    <cellStyle name="常规 26 4 3" xfId="15189"/>
    <cellStyle name="常规 26 5" xfId="15190"/>
    <cellStyle name="常规 26 5 2" xfId="36542"/>
    <cellStyle name="常规 26 5 2 2" xfId="36543"/>
    <cellStyle name="常规 26 5 3" xfId="36544"/>
    <cellStyle name="常规 26 6" xfId="36545"/>
    <cellStyle name="常规 26 6 2" xfId="36546"/>
    <cellStyle name="常规 26 6 2 2" xfId="36547"/>
    <cellStyle name="常规 26 6 3" xfId="36548"/>
    <cellStyle name="常规 26 7" xfId="36549"/>
    <cellStyle name="常规 26 7 2" xfId="36550"/>
    <cellStyle name="常规 26 8" xfId="36551"/>
    <cellStyle name="常规 27" xfId="15191"/>
    <cellStyle name="常规 27 2" xfId="15192"/>
    <cellStyle name="常规 28" xfId="15193"/>
    <cellStyle name="常规 28 2" xfId="15194"/>
    <cellStyle name="常规 28 2 2" xfId="15195"/>
    <cellStyle name="常规 28 3" xfId="15196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2"/>
    <cellStyle name="常规 3 10 2 3" xfId="8802"/>
    <cellStyle name="常规 3 10 2 4" xfId="36553"/>
    <cellStyle name="常规 3 10 2 5" xfId="36554"/>
    <cellStyle name="常规 3 10 2 6" xfId="36555"/>
    <cellStyle name="常规 3 10 3" xfId="8803"/>
    <cellStyle name="常规 3 10 3 2" xfId="8804"/>
    <cellStyle name="常规 3 10 3 2 2" xfId="36556"/>
    <cellStyle name="常规 3 10 3 3" xfId="8805"/>
    <cellStyle name="常规 3 10 3 3 2" xfId="36557"/>
    <cellStyle name="常规 3 10 3 4" xfId="36558"/>
    <cellStyle name="常规 3 10 3 5" xfId="36559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0"/>
    <cellStyle name="常规 3 11 2 3" xfId="8831"/>
    <cellStyle name="常规 3 11 2 4" xfId="8832"/>
    <cellStyle name="常规 3 11 2 5" xfId="36561"/>
    <cellStyle name="常规 3 11 3" xfId="8833"/>
    <cellStyle name="常规 3 11 3 2" xfId="8834"/>
    <cellStyle name="常规 3 11 3 2 2" xfId="36562"/>
    <cellStyle name="常规 3 11 3 3" xfId="8835"/>
    <cellStyle name="常规 3 11 3 3 2" xfId="36563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4"/>
    <cellStyle name="常规 3 2 11" xfId="9065"/>
    <cellStyle name="常规 3 2 11 2" xfId="9066"/>
    <cellStyle name="常规 3 2 11 3" xfId="9067"/>
    <cellStyle name="常规 3 2 11 4" xfId="36565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6"/>
    <cellStyle name="常规 3 2 2" xfId="9074"/>
    <cellStyle name="常规 3 2 2 10" xfId="36567"/>
    <cellStyle name="常规 3 2 2 10 2" xfId="36568"/>
    <cellStyle name="常规 3 2 2 10 3" xfId="36569"/>
    <cellStyle name="常规 3 2 2 11" xfId="36570"/>
    <cellStyle name="常规 3 2 2 12" xfId="36571"/>
    <cellStyle name="常规 3 2 2 13" xfId="36572"/>
    <cellStyle name="常规 3 2 2 14" xfId="36573"/>
    <cellStyle name="常规 3 2 2 15" xfId="36574"/>
    <cellStyle name="常规 3 2 2 2" xfId="9075"/>
    <cellStyle name="常规 3 2 2 2 10" xfId="36575"/>
    <cellStyle name="常规 3 2 2 2 11" xfId="36576"/>
    <cellStyle name="常规 3 2 2 2 12" xfId="36577"/>
    <cellStyle name="常规 3 2 2 2 2" xfId="9076"/>
    <cellStyle name="常规 3 2 2 2 2 10" xfId="36578"/>
    <cellStyle name="常规 3 2 2 2 2 2" xfId="36579"/>
    <cellStyle name="常规 3 2 2 2 2 2 2" xfId="36580"/>
    <cellStyle name="常规 3 2 2 2 2 2 2 2" xfId="36581"/>
    <cellStyle name="常规 3 2 2 2 2 2 2 2 2" xfId="36582"/>
    <cellStyle name="常规 3 2 2 2 2 2 2 2 2 2" xfId="36583"/>
    <cellStyle name="常规 3 2 2 2 2 2 2 2 2 2 2" xfId="36584"/>
    <cellStyle name="常规 3 2 2 2 2 2 2 2 2 2 3" xfId="36585"/>
    <cellStyle name="常规 3 2 2 2 2 2 2 2 2 3" xfId="36586"/>
    <cellStyle name="常规 3 2 2 2 2 2 2 2 2 3 2" xfId="36587"/>
    <cellStyle name="常规 3 2 2 2 2 2 2 2 2 4" xfId="36588"/>
    <cellStyle name="常规 3 2 2 2 2 2 2 2 3" xfId="36589"/>
    <cellStyle name="常规 3 2 2 2 2 2 2 2 3 2" xfId="36590"/>
    <cellStyle name="常规 3 2 2 2 2 2 2 2 4" xfId="36591"/>
    <cellStyle name="常规 3 2 2 2 2 2 2 3" xfId="36592"/>
    <cellStyle name="常规 3 2 2 2 2 2 2 3 2" xfId="36593"/>
    <cellStyle name="常规 3 2 2 2 2 2 2 3 2 2" xfId="36594"/>
    <cellStyle name="常规 3 2 2 2 2 2 2 3 2 3" xfId="36595"/>
    <cellStyle name="常规 3 2 2 2 2 2 2 3 3" xfId="36596"/>
    <cellStyle name="常规 3 2 2 2 2 2 2 3 4" xfId="36597"/>
    <cellStyle name="常规 3 2 2 2 2 2 2 4" xfId="36598"/>
    <cellStyle name="常规 3 2 2 2 2 2 2 5" xfId="36599"/>
    <cellStyle name="常规 3 2 2 2 2 2 3" xfId="36600"/>
    <cellStyle name="常规 3 2 2 2 2 2 3 2" xfId="36601"/>
    <cellStyle name="常规 3 2 2 2 2 2 3 2 2" xfId="36602"/>
    <cellStyle name="常规 3 2 2 2 2 2 3 2 2 2" xfId="36603"/>
    <cellStyle name="常规 3 2 2 2 2 2 3 2 2 3" xfId="36604"/>
    <cellStyle name="常规 3 2 2 2 2 2 3 2 3" xfId="36605"/>
    <cellStyle name="常规 3 2 2 2 2 2 3 2 4" xfId="36606"/>
    <cellStyle name="常规 3 2 2 2 2 2 3 3" xfId="36607"/>
    <cellStyle name="常规 3 2 2 2 2 2 3 3 2" xfId="36608"/>
    <cellStyle name="常规 3 2 2 2 2 2 3 4" xfId="36609"/>
    <cellStyle name="常规 3 2 2 2 2 2 4" xfId="36610"/>
    <cellStyle name="常规 3 2 2 2 2 2 4 2" xfId="36611"/>
    <cellStyle name="常规 3 2 2 2 2 2 4 2 2" xfId="36612"/>
    <cellStyle name="常规 3 2 2 2 2 2 4 2 3" xfId="36613"/>
    <cellStyle name="常规 3 2 2 2 2 2 4 3" xfId="36614"/>
    <cellStyle name="常规 3 2 2 2 2 2 4 4" xfId="36615"/>
    <cellStyle name="常规 3 2 2 2 2 2 5" xfId="36616"/>
    <cellStyle name="常规 3 2 2 2 2 2 6" xfId="36617"/>
    <cellStyle name="常规 3 2 2 2 2 3" xfId="36618"/>
    <cellStyle name="常规 3 2 2 2 2 3 2" xfId="36619"/>
    <cellStyle name="常规 3 2 2 2 2 3 2 2" xfId="36620"/>
    <cellStyle name="常规 3 2 2 2 2 3 2 2 2" xfId="36621"/>
    <cellStyle name="常规 3 2 2 2 2 3 2 2 2 2" xfId="36622"/>
    <cellStyle name="常规 3 2 2 2 2 3 2 2 2 3" xfId="36623"/>
    <cellStyle name="常规 3 2 2 2 2 3 2 2 3" xfId="36624"/>
    <cellStyle name="常规 3 2 2 2 2 3 2 2 4" xfId="36625"/>
    <cellStyle name="常规 3 2 2 2 2 3 2 3" xfId="36626"/>
    <cellStyle name="常规 3 2 2 2 2 3 2 4" xfId="36627"/>
    <cellStyle name="常规 3 2 2 2 2 3 3" xfId="36628"/>
    <cellStyle name="常规 3 2 2 2 2 3 3 2" xfId="36629"/>
    <cellStyle name="常规 3 2 2 2 2 3 3 2 2" xfId="36630"/>
    <cellStyle name="常规 3 2 2 2 2 3 3 2 3" xfId="36631"/>
    <cellStyle name="常规 3 2 2 2 2 3 3 3" xfId="36632"/>
    <cellStyle name="常规 3 2 2 2 2 3 3 4" xfId="36633"/>
    <cellStyle name="常规 3 2 2 2 2 3 4" xfId="36634"/>
    <cellStyle name="常规 3 2 2 2 2 3 5" xfId="36635"/>
    <cellStyle name="常规 3 2 2 2 2 4" xfId="36636"/>
    <cellStyle name="常规 3 2 2 2 2 4 2" xfId="36637"/>
    <cellStyle name="常规 3 2 2 2 2 4 2 2" xfId="36638"/>
    <cellStyle name="常规 3 2 2 2 2 4 2 2 2" xfId="36639"/>
    <cellStyle name="常规 3 2 2 2 2 4 2 2 3" xfId="36640"/>
    <cellStyle name="常规 3 2 2 2 2 4 2 3" xfId="36641"/>
    <cellStyle name="常规 3 2 2 2 2 4 2 4" xfId="36642"/>
    <cellStyle name="常规 3 2 2 2 2 4 3" xfId="36643"/>
    <cellStyle name="常规 3 2 2 2 2 4 4" xfId="36644"/>
    <cellStyle name="常规 3 2 2 2 2 5" xfId="36645"/>
    <cellStyle name="常规 3 2 2 2 2 5 2" xfId="36646"/>
    <cellStyle name="常规 3 2 2 2 2 5 2 2" xfId="36647"/>
    <cellStyle name="常规 3 2 2 2 2 5 2 3" xfId="36648"/>
    <cellStyle name="常规 3 2 2 2 2 5 3" xfId="36649"/>
    <cellStyle name="常规 3 2 2 2 2 5 4" xfId="36650"/>
    <cellStyle name="常规 3 2 2 2 2 6" xfId="36651"/>
    <cellStyle name="常规 3 2 2 2 2 6 2" xfId="36652"/>
    <cellStyle name="常规 3 2 2 2 2 7" xfId="36653"/>
    <cellStyle name="常规 3 2 2 2 2 8" xfId="36654"/>
    <cellStyle name="常规 3 2 2 2 2 9" xfId="36655"/>
    <cellStyle name="常规 3 2 2 2 3" xfId="9077"/>
    <cellStyle name="常规 3 2 2 2 3 2" xfId="36656"/>
    <cellStyle name="常规 3 2 2 2 3 2 2" xfId="36657"/>
    <cellStyle name="常规 3 2 2 2 3 2 2 2" xfId="36658"/>
    <cellStyle name="常规 3 2 2 2 3 2 2 2 2" xfId="36659"/>
    <cellStyle name="常规 3 2 2 2 3 2 2 2 2 2" xfId="36660"/>
    <cellStyle name="常规 3 2 2 2 3 2 2 2 2 3" xfId="36661"/>
    <cellStyle name="常规 3 2 2 2 3 2 2 2 3" xfId="36662"/>
    <cellStyle name="常规 3 2 2 2 3 2 2 2 4" xfId="36663"/>
    <cellStyle name="常规 3 2 2 2 3 2 2 3" xfId="36664"/>
    <cellStyle name="常规 3 2 2 2 3 2 2 4" xfId="36665"/>
    <cellStyle name="常规 3 2 2 2 3 2 3" xfId="36666"/>
    <cellStyle name="常规 3 2 2 2 3 2 3 2" xfId="36667"/>
    <cellStyle name="常规 3 2 2 2 3 2 3 2 2" xfId="36668"/>
    <cellStyle name="常规 3 2 2 2 3 2 3 2 3" xfId="36669"/>
    <cellStyle name="常规 3 2 2 2 3 2 3 3" xfId="36670"/>
    <cellStyle name="常规 3 2 2 2 3 2 3 4" xfId="36671"/>
    <cellStyle name="常规 3 2 2 2 3 2 4" xfId="36672"/>
    <cellStyle name="常规 3 2 2 2 3 2 4 2" xfId="36673"/>
    <cellStyle name="常规 3 2 2 2 3 2 5" xfId="36674"/>
    <cellStyle name="常规 3 2 2 2 3 3" xfId="36675"/>
    <cellStyle name="常规 3 2 2 2 3 3 2" xfId="36676"/>
    <cellStyle name="常规 3 2 2 2 3 3 2 2" xfId="36677"/>
    <cellStyle name="常规 3 2 2 2 3 3 2 2 2" xfId="36678"/>
    <cellStyle name="常规 3 2 2 2 3 3 2 2 3" xfId="36679"/>
    <cellStyle name="常规 3 2 2 2 3 3 2 3" xfId="36680"/>
    <cellStyle name="常规 3 2 2 2 3 3 2 4" xfId="36681"/>
    <cellStyle name="常规 3 2 2 2 3 3 3" xfId="36682"/>
    <cellStyle name="常规 3 2 2 2 3 3 4" xfId="36683"/>
    <cellStyle name="常规 3 2 2 2 3 4" xfId="36684"/>
    <cellStyle name="常规 3 2 2 2 3 4 2" xfId="36685"/>
    <cellStyle name="常规 3 2 2 2 3 4 2 2" xfId="36686"/>
    <cellStyle name="常规 3 2 2 2 3 4 2 3" xfId="36687"/>
    <cellStyle name="常规 3 2 2 2 3 4 3" xfId="36688"/>
    <cellStyle name="常规 3 2 2 2 3 4 4" xfId="36689"/>
    <cellStyle name="常规 3 2 2 2 3 5" xfId="36690"/>
    <cellStyle name="常规 3 2 2 2 3 6" xfId="36691"/>
    <cellStyle name="常规 3 2 2 2 4" xfId="9078"/>
    <cellStyle name="常规 3 2 2 2 4 2" xfId="36692"/>
    <cellStyle name="常规 3 2 2 2 4 2 2" xfId="36693"/>
    <cellStyle name="常规 3 2 2 2 4 2 2 2" xfId="36694"/>
    <cellStyle name="常规 3 2 2 2 4 2 2 2 2" xfId="36695"/>
    <cellStyle name="常规 3 2 2 2 4 2 2 2 3" xfId="36696"/>
    <cellStyle name="常规 3 2 2 2 4 2 2 3" xfId="36697"/>
    <cellStyle name="常规 3 2 2 2 4 2 2 4" xfId="36698"/>
    <cellStyle name="常规 3 2 2 2 4 2 3" xfId="36699"/>
    <cellStyle name="常规 3 2 2 2 4 2 4" xfId="36700"/>
    <cellStyle name="常规 3 2 2 2 4 3" xfId="36701"/>
    <cellStyle name="常规 3 2 2 2 4 3 2" xfId="36702"/>
    <cellStyle name="常规 3 2 2 2 4 3 2 2" xfId="36703"/>
    <cellStyle name="常规 3 2 2 2 4 3 2 3" xfId="36704"/>
    <cellStyle name="常规 3 2 2 2 4 3 3" xfId="36705"/>
    <cellStyle name="常规 3 2 2 2 4 3 4" xfId="36706"/>
    <cellStyle name="常规 3 2 2 2 4 4" xfId="36707"/>
    <cellStyle name="常规 3 2 2 2 4 5" xfId="36708"/>
    <cellStyle name="常规 3 2 2 2 4 6" xfId="36709"/>
    <cellStyle name="常规 3 2 2 2 5" xfId="9079"/>
    <cellStyle name="常规 3 2 2 2 5 2" xfId="36710"/>
    <cellStyle name="常规 3 2 2 2 5 2 2" xfId="36711"/>
    <cellStyle name="常规 3 2 2 2 5 2 2 2" xfId="36712"/>
    <cellStyle name="常规 3 2 2 2 5 2 2 3" xfId="36713"/>
    <cellStyle name="常规 3 2 2 2 5 2 3" xfId="36714"/>
    <cellStyle name="常规 3 2 2 2 5 2 4" xfId="36715"/>
    <cellStyle name="常规 3 2 2 2 5 3" xfId="36716"/>
    <cellStyle name="常规 3 2 2 2 5 4" xfId="36717"/>
    <cellStyle name="常规 3 2 2 2 6" xfId="36718"/>
    <cellStyle name="常规 3 2 2 2 6 2" xfId="36719"/>
    <cellStyle name="常规 3 2 2 2 6 2 2" xfId="36720"/>
    <cellStyle name="常规 3 2 2 2 6 2 3" xfId="36721"/>
    <cellStyle name="常规 3 2 2 2 6 3" xfId="36722"/>
    <cellStyle name="常规 3 2 2 2 6 4" xfId="36723"/>
    <cellStyle name="常规 3 2 2 2 7" xfId="36724"/>
    <cellStyle name="常规 3 2 2 2 7 2" xfId="36725"/>
    <cellStyle name="常规 3 2 2 2 7 3" xfId="36726"/>
    <cellStyle name="常规 3 2 2 2 7 4" xfId="36727"/>
    <cellStyle name="常规 3 2 2 2 8" xfId="36728"/>
    <cellStyle name="常规 3 2 2 2 8 2" xfId="36729"/>
    <cellStyle name="常规 3 2 2 2 9" xfId="36730"/>
    <cellStyle name="常规 3 2 2 3" xfId="9080"/>
    <cellStyle name="常规 3 2 2 3 2" xfId="36731"/>
    <cellStyle name="常规 3 2 2 3 2 2" xfId="36732"/>
    <cellStyle name="常规 3 2 2 3 2 2 2" xfId="36733"/>
    <cellStyle name="常规 3 2 2 3 2 2 2 2" xfId="36734"/>
    <cellStyle name="常规 3 2 2 3 2 2 2 2 2" xfId="36735"/>
    <cellStyle name="常规 3 2 2 3 2 2 2 2 2 2" xfId="36736"/>
    <cellStyle name="常规 3 2 2 3 2 2 2 2 2 3" xfId="36737"/>
    <cellStyle name="常规 3 2 2 3 2 2 2 2 3" xfId="36738"/>
    <cellStyle name="常规 3 2 2 3 2 2 2 2 4" xfId="36739"/>
    <cellStyle name="常规 3 2 2 3 2 2 2 3" xfId="36740"/>
    <cellStyle name="常规 3 2 2 3 2 2 2 4" xfId="36741"/>
    <cellStyle name="常规 3 2 2 3 2 2 3" xfId="36742"/>
    <cellStyle name="常规 3 2 2 3 2 2 3 2" xfId="36743"/>
    <cellStyle name="常规 3 2 2 3 2 2 3 2 2" xfId="36744"/>
    <cellStyle name="常规 3 2 2 3 2 2 3 2 3" xfId="36745"/>
    <cellStyle name="常规 3 2 2 3 2 2 3 3" xfId="36746"/>
    <cellStyle name="常规 3 2 2 3 2 2 3 4" xfId="36747"/>
    <cellStyle name="常规 3 2 2 3 2 2 4" xfId="36748"/>
    <cellStyle name="常规 3 2 2 3 2 2 5" xfId="36749"/>
    <cellStyle name="常规 3 2 2 3 2 3" xfId="36750"/>
    <cellStyle name="常规 3 2 2 3 2 3 2" xfId="36751"/>
    <cellStyle name="常规 3 2 2 3 2 3 2 2" xfId="36752"/>
    <cellStyle name="常规 3 2 2 3 2 3 2 2 2" xfId="36753"/>
    <cellStyle name="常规 3 2 2 3 2 3 2 2 3" xfId="36754"/>
    <cellStyle name="常规 3 2 2 3 2 3 2 3" xfId="36755"/>
    <cellStyle name="常规 3 2 2 3 2 3 2 4" xfId="36756"/>
    <cellStyle name="常规 3 2 2 3 2 3 3" xfId="36757"/>
    <cellStyle name="常规 3 2 2 3 2 3 4" xfId="36758"/>
    <cellStyle name="常规 3 2 2 3 2 4" xfId="36759"/>
    <cellStyle name="常规 3 2 2 3 2 4 2" xfId="36760"/>
    <cellStyle name="常规 3 2 2 3 2 4 2 2" xfId="36761"/>
    <cellStyle name="常规 3 2 2 3 2 4 2 3" xfId="36762"/>
    <cellStyle name="常规 3 2 2 3 2 4 3" xfId="36763"/>
    <cellStyle name="常规 3 2 2 3 2 4 4" xfId="36764"/>
    <cellStyle name="常规 3 2 2 3 2 5" xfId="36765"/>
    <cellStyle name="常规 3 2 2 3 2 6" xfId="36766"/>
    <cellStyle name="常规 3 2 2 3 2 7" xfId="36767"/>
    <cellStyle name="常规 3 2 2 3 3" xfId="36768"/>
    <cellStyle name="常规 3 2 2 3 3 2" xfId="36769"/>
    <cellStyle name="常规 3 2 2 3 3 2 2" xfId="36770"/>
    <cellStyle name="常规 3 2 2 3 3 2 2 2" xfId="36771"/>
    <cellStyle name="常规 3 2 2 3 3 2 2 2 2" xfId="36772"/>
    <cellStyle name="常规 3 2 2 3 3 2 2 2 3" xfId="36773"/>
    <cellStyle name="常规 3 2 2 3 3 2 2 3" xfId="36774"/>
    <cellStyle name="常规 3 2 2 3 3 2 2 4" xfId="36775"/>
    <cellStyle name="常规 3 2 2 3 3 2 3" xfId="36776"/>
    <cellStyle name="常规 3 2 2 3 3 2 4" xfId="36777"/>
    <cellStyle name="常规 3 2 2 3 3 3" xfId="36778"/>
    <cellStyle name="常规 3 2 2 3 3 3 2" xfId="36779"/>
    <cellStyle name="常规 3 2 2 3 3 3 2 2" xfId="36780"/>
    <cellStyle name="常规 3 2 2 3 3 3 2 3" xfId="36781"/>
    <cellStyle name="常规 3 2 2 3 3 3 3" xfId="36782"/>
    <cellStyle name="常规 3 2 2 3 3 3 4" xfId="36783"/>
    <cellStyle name="常规 3 2 2 3 3 4" xfId="36784"/>
    <cellStyle name="常规 3 2 2 3 3 4 2" xfId="36785"/>
    <cellStyle name="常规 3 2 2 3 3 5" xfId="36786"/>
    <cellStyle name="常规 3 2 2 3 4" xfId="36787"/>
    <cellStyle name="常规 3 2 2 3 4 2" xfId="36788"/>
    <cellStyle name="常规 3 2 2 3 4 2 2" xfId="36789"/>
    <cellStyle name="常规 3 2 2 3 4 2 2 2" xfId="36790"/>
    <cellStyle name="常规 3 2 2 3 4 2 2 3" xfId="36791"/>
    <cellStyle name="常规 3 2 2 3 4 2 3" xfId="36792"/>
    <cellStyle name="常规 3 2 2 3 4 2 4" xfId="36793"/>
    <cellStyle name="常规 3 2 2 3 4 3" xfId="36794"/>
    <cellStyle name="常规 3 2 2 3 4 4" xfId="36795"/>
    <cellStyle name="常规 3 2 2 3 5" xfId="36796"/>
    <cellStyle name="常规 3 2 2 3 5 2" xfId="36797"/>
    <cellStyle name="常规 3 2 2 3 5 2 2" xfId="36798"/>
    <cellStyle name="常规 3 2 2 3 5 2 3" xfId="36799"/>
    <cellStyle name="常规 3 2 2 3 5 3" xfId="36800"/>
    <cellStyle name="常规 3 2 2 3 5 4" xfId="36801"/>
    <cellStyle name="常规 3 2 2 3 6" xfId="36802"/>
    <cellStyle name="常规 3 2 2 3 7" xfId="36803"/>
    <cellStyle name="常规 3 2 2 3 8" xfId="36804"/>
    <cellStyle name="常规 3 2 2 3 9" xfId="36805"/>
    <cellStyle name="常规 3 2 2 4" xfId="9081"/>
    <cellStyle name="常规 3 2 2 4 2" xfId="36806"/>
    <cellStyle name="常规 3 2 2 4 2 2" xfId="36807"/>
    <cellStyle name="常规 3 2 2 4 2 2 2" xfId="36808"/>
    <cellStyle name="常规 3 2 2 4 2 2 2 2" xfId="36809"/>
    <cellStyle name="常规 3 2 2 4 2 2 2 2 2" xfId="36810"/>
    <cellStyle name="常规 3 2 2 4 2 2 2 2 3" xfId="36811"/>
    <cellStyle name="常规 3 2 2 4 2 2 2 3" xfId="36812"/>
    <cellStyle name="常规 3 2 2 4 2 2 2 4" xfId="36813"/>
    <cellStyle name="常规 3 2 2 4 2 2 3" xfId="36814"/>
    <cellStyle name="常规 3 2 2 4 2 2 3 2" xfId="36815"/>
    <cellStyle name="常规 3 2 2 4 2 2 4" xfId="36816"/>
    <cellStyle name="常规 3 2 2 4 2 3" xfId="36817"/>
    <cellStyle name="常规 3 2 2 4 2 3 2" xfId="36818"/>
    <cellStyle name="常规 3 2 2 4 2 3 2 2" xfId="36819"/>
    <cellStyle name="常规 3 2 2 4 2 3 2 3" xfId="36820"/>
    <cellStyle name="常规 3 2 2 4 2 3 3" xfId="36821"/>
    <cellStyle name="常规 3 2 2 4 2 3 4" xfId="36822"/>
    <cellStyle name="常规 3 2 2 4 2 4" xfId="36823"/>
    <cellStyle name="常规 3 2 2 4 2 5" xfId="36824"/>
    <cellStyle name="常规 3 2 2 4 3" xfId="36825"/>
    <cellStyle name="常规 3 2 2 4 3 2" xfId="36826"/>
    <cellStyle name="常规 3 2 2 4 3 2 2" xfId="36827"/>
    <cellStyle name="常规 3 2 2 4 3 2 2 2" xfId="36828"/>
    <cellStyle name="常规 3 2 2 4 3 2 2 3" xfId="36829"/>
    <cellStyle name="常规 3 2 2 4 3 2 3" xfId="36830"/>
    <cellStyle name="常规 3 2 2 4 3 2 4" xfId="36831"/>
    <cellStyle name="常规 3 2 2 4 3 3" xfId="36832"/>
    <cellStyle name="常规 3 2 2 4 3 3 2" xfId="36833"/>
    <cellStyle name="常规 3 2 2 4 3 3 3" xfId="36834"/>
    <cellStyle name="常规 3 2 2 4 3 4" xfId="36835"/>
    <cellStyle name="常规 3 2 2 4 4" xfId="36836"/>
    <cellStyle name="常规 3 2 2 4 4 2" xfId="36837"/>
    <cellStyle name="常规 3 2 2 4 4 2 2" xfId="36838"/>
    <cellStyle name="常规 3 2 2 4 4 2 3" xfId="36839"/>
    <cellStyle name="常规 3 2 2 4 4 3" xfId="36840"/>
    <cellStyle name="常规 3 2 2 4 4 4" xfId="36841"/>
    <cellStyle name="常规 3 2 2 4 5" xfId="36842"/>
    <cellStyle name="常规 3 2 2 4 5 2" xfId="36843"/>
    <cellStyle name="常规 3 2 2 4 5 3" xfId="36844"/>
    <cellStyle name="常规 3 2 2 4 6" xfId="36845"/>
    <cellStyle name="常规 3 2 2 5" xfId="36846"/>
    <cellStyle name="常规 3 2 2 5 2" xfId="36847"/>
    <cellStyle name="常规 3 2 2 5 2 2" xfId="36848"/>
    <cellStyle name="常规 3 2 2 5 2 2 2" xfId="36849"/>
    <cellStyle name="常规 3 2 2 5 2 2 2 2" xfId="36850"/>
    <cellStyle name="常规 3 2 2 5 2 2 2 3" xfId="36851"/>
    <cellStyle name="常规 3 2 2 5 2 2 3" xfId="36852"/>
    <cellStyle name="常规 3 2 2 5 2 2 4" xfId="36853"/>
    <cellStyle name="常规 3 2 2 5 2 3" xfId="36854"/>
    <cellStyle name="常规 3 2 2 5 2 4" xfId="36855"/>
    <cellStyle name="常规 3 2 2 5 3" xfId="36856"/>
    <cellStyle name="常规 3 2 2 5 3 2" xfId="36857"/>
    <cellStyle name="常规 3 2 2 5 3 2 2" xfId="36858"/>
    <cellStyle name="常规 3 2 2 5 3 2 3" xfId="36859"/>
    <cellStyle name="常规 3 2 2 5 3 3" xfId="36860"/>
    <cellStyle name="常规 3 2 2 5 3 4" xfId="36861"/>
    <cellStyle name="常规 3 2 2 5 4" xfId="36862"/>
    <cellStyle name="常规 3 2 2 5 5" xfId="36863"/>
    <cellStyle name="常规 3 2 2 5 6" xfId="36864"/>
    <cellStyle name="常规 3 2 2 6" xfId="36865"/>
    <cellStyle name="常规 3 2 2 6 2" xfId="36866"/>
    <cellStyle name="常规 3 2 2 6 2 2" xfId="36867"/>
    <cellStyle name="常规 3 2 2 6 2 2 2" xfId="36868"/>
    <cellStyle name="常规 3 2 2 6 2 2 3" xfId="36869"/>
    <cellStyle name="常规 3 2 2 6 2 3" xfId="36870"/>
    <cellStyle name="常规 3 2 2 6 2 4" xfId="36871"/>
    <cellStyle name="常规 3 2 2 6 3" xfId="36872"/>
    <cellStyle name="常规 3 2 2 6 3 2" xfId="36873"/>
    <cellStyle name="常规 3 2 2 6 3 3" xfId="36874"/>
    <cellStyle name="常规 3 2 2 6 4" xfId="36875"/>
    <cellStyle name="常规 3 2 2 7" xfId="36876"/>
    <cellStyle name="常规 3 2 2 7 2" xfId="36877"/>
    <cellStyle name="常规 3 2 2 7 2 2" xfId="36878"/>
    <cellStyle name="常规 3 2 2 7 2 3" xfId="36879"/>
    <cellStyle name="常规 3 2 2 7 3" xfId="36880"/>
    <cellStyle name="常规 3 2 2 7 4" xfId="36881"/>
    <cellStyle name="常规 3 2 2 8" xfId="36882"/>
    <cellStyle name="常规 3 2 2 8 2" xfId="36883"/>
    <cellStyle name="常规 3 2 2 8 2 2" xfId="36884"/>
    <cellStyle name="常规 3 2 2 9" xfId="36885"/>
    <cellStyle name="常规 3 2 2 9 2" xfId="36886"/>
    <cellStyle name="常规 3 2 3" xfId="9082"/>
    <cellStyle name="常规 3 2 3 10" xfId="36887"/>
    <cellStyle name="常规 3 2 3 11" xfId="36888"/>
    <cellStyle name="常规 3 2 3 12" xfId="36889"/>
    <cellStyle name="常规 3 2 3 13" xfId="36890"/>
    <cellStyle name="常规 3 2 3 2" xfId="9083"/>
    <cellStyle name="常规 3 2 3 2 10" xfId="36891"/>
    <cellStyle name="常规 3 2 3 2 11" xfId="36892"/>
    <cellStyle name="常规 3 2 3 2 2" xfId="36893"/>
    <cellStyle name="常规 3 2 3 2 2 2" xfId="36894"/>
    <cellStyle name="常规 3 2 3 2 2 2 2" xfId="36895"/>
    <cellStyle name="常规 3 2 3 2 2 2 2 2" xfId="36896"/>
    <cellStyle name="常规 3 2 3 2 2 2 2 2 2" xfId="36897"/>
    <cellStyle name="常规 3 2 3 2 2 2 2 2 2 2" xfId="36898"/>
    <cellStyle name="常规 3 2 3 2 2 2 2 2 2 3" xfId="36899"/>
    <cellStyle name="常规 3 2 3 2 2 2 2 2 3" xfId="36900"/>
    <cellStyle name="常规 3 2 3 2 2 2 2 2 4" xfId="36901"/>
    <cellStyle name="常规 3 2 3 2 2 2 2 3" xfId="36902"/>
    <cellStyle name="常规 3 2 3 2 2 2 2 4" xfId="36903"/>
    <cellStyle name="常规 3 2 3 2 2 2 3" xfId="36904"/>
    <cellStyle name="常规 3 2 3 2 2 2 3 2" xfId="36905"/>
    <cellStyle name="常规 3 2 3 2 2 2 3 2 2" xfId="36906"/>
    <cellStyle name="常规 3 2 3 2 2 2 3 2 3" xfId="36907"/>
    <cellStyle name="常规 3 2 3 2 2 2 3 3" xfId="36908"/>
    <cellStyle name="常规 3 2 3 2 2 2 3 4" xfId="36909"/>
    <cellStyle name="常规 3 2 3 2 2 2 4" xfId="36910"/>
    <cellStyle name="常规 3 2 3 2 2 2 5" xfId="36911"/>
    <cellStyle name="常规 3 2 3 2 2 3" xfId="36912"/>
    <cellStyle name="常规 3 2 3 2 2 3 2" xfId="36913"/>
    <cellStyle name="常规 3 2 3 2 2 3 2 2" xfId="36914"/>
    <cellStyle name="常规 3 2 3 2 2 3 2 2 2" xfId="36915"/>
    <cellStyle name="常规 3 2 3 2 2 3 2 2 3" xfId="36916"/>
    <cellStyle name="常规 3 2 3 2 2 3 2 3" xfId="36917"/>
    <cellStyle name="常规 3 2 3 2 2 3 2 4" xfId="36918"/>
    <cellStyle name="常规 3 2 3 2 2 3 3" xfId="36919"/>
    <cellStyle name="常规 3 2 3 2 2 3 4" xfId="36920"/>
    <cellStyle name="常规 3 2 3 2 2 4" xfId="36921"/>
    <cellStyle name="常规 3 2 3 2 2 4 2" xfId="36922"/>
    <cellStyle name="常规 3 2 3 2 2 4 2 2" xfId="36923"/>
    <cellStyle name="常规 3 2 3 2 2 4 2 3" xfId="36924"/>
    <cellStyle name="常规 3 2 3 2 2 4 3" xfId="36925"/>
    <cellStyle name="常规 3 2 3 2 2 4 4" xfId="36926"/>
    <cellStyle name="常规 3 2 3 2 2 5" xfId="36927"/>
    <cellStyle name="常规 3 2 3 2 2 6" xfId="36928"/>
    <cellStyle name="常规 3 2 3 2 2 7" xfId="36929"/>
    <cellStyle name="常规 3 2 3 2 3" xfId="36930"/>
    <cellStyle name="常规 3 2 3 2 3 2" xfId="36931"/>
    <cellStyle name="常规 3 2 3 2 3 2 2" xfId="36932"/>
    <cellStyle name="常规 3 2 3 2 3 2 2 2" xfId="36933"/>
    <cellStyle name="常规 3 2 3 2 3 2 2 2 2" xfId="36934"/>
    <cellStyle name="常规 3 2 3 2 3 2 2 2 3" xfId="36935"/>
    <cellStyle name="常规 3 2 3 2 3 2 2 3" xfId="36936"/>
    <cellStyle name="常规 3 2 3 2 3 2 2 4" xfId="36937"/>
    <cellStyle name="常规 3 2 3 2 3 2 3" xfId="36938"/>
    <cellStyle name="常规 3 2 3 2 3 2 4" xfId="36939"/>
    <cellStyle name="常规 3 2 3 2 3 3" xfId="36940"/>
    <cellStyle name="常规 3 2 3 2 3 3 2" xfId="36941"/>
    <cellStyle name="常规 3 2 3 2 3 3 2 2" xfId="36942"/>
    <cellStyle name="常规 3 2 3 2 3 3 2 3" xfId="36943"/>
    <cellStyle name="常规 3 2 3 2 3 3 3" xfId="36944"/>
    <cellStyle name="常规 3 2 3 2 3 3 4" xfId="36945"/>
    <cellStyle name="常规 3 2 3 2 3 4" xfId="36946"/>
    <cellStyle name="常规 3 2 3 2 3 5" xfId="36947"/>
    <cellStyle name="常规 3 2 3 2 4" xfId="36948"/>
    <cellStyle name="常规 3 2 3 2 4 2" xfId="36949"/>
    <cellStyle name="常规 3 2 3 2 4 2 2" xfId="36950"/>
    <cellStyle name="常规 3 2 3 2 4 2 2 2" xfId="36951"/>
    <cellStyle name="常规 3 2 3 2 4 2 2 3" xfId="36952"/>
    <cellStyle name="常规 3 2 3 2 4 2 3" xfId="36953"/>
    <cellStyle name="常规 3 2 3 2 4 2 4" xfId="36954"/>
    <cellStyle name="常规 3 2 3 2 4 3" xfId="36955"/>
    <cellStyle name="常规 3 2 3 2 4 4" xfId="36956"/>
    <cellStyle name="常规 3 2 3 2 5" xfId="36957"/>
    <cellStyle name="常规 3 2 3 2 5 2" xfId="36958"/>
    <cellStyle name="常规 3 2 3 2 5 2 2" xfId="36959"/>
    <cellStyle name="常规 3 2 3 2 5 2 3" xfId="36960"/>
    <cellStyle name="常规 3 2 3 2 5 3" xfId="36961"/>
    <cellStyle name="常规 3 2 3 2 5 4" xfId="36962"/>
    <cellStyle name="常规 3 2 3 2 6" xfId="36963"/>
    <cellStyle name="常规 3 2 3 2 6 2" xfId="36964"/>
    <cellStyle name="常规 3 2 3 2 7" xfId="36965"/>
    <cellStyle name="常规 3 2 3 2 8" xfId="36966"/>
    <cellStyle name="常规 3 2 3 2 9" xfId="36967"/>
    <cellStyle name="常规 3 2 3 3" xfId="9084"/>
    <cellStyle name="常规 3 2 3 3 2" xfId="36968"/>
    <cellStyle name="常规 3 2 3 3 2 2" xfId="36969"/>
    <cellStyle name="常规 3 2 3 3 2 2 2" xfId="36970"/>
    <cellStyle name="常规 3 2 3 3 2 2 2 2" xfId="36971"/>
    <cellStyle name="常规 3 2 3 3 2 2 2 2 2" xfId="36972"/>
    <cellStyle name="常规 3 2 3 3 2 2 2 2 3" xfId="36973"/>
    <cellStyle name="常规 3 2 3 3 2 2 2 3" xfId="36974"/>
    <cellStyle name="常规 3 2 3 3 2 2 2 4" xfId="36975"/>
    <cellStyle name="常规 3 2 3 3 2 2 3" xfId="36976"/>
    <cellStyle name="常规 3 2 3 3 2 2 4" xfId="36977"/>
    <cellStyle name="常规 3 2 3 3 2 3" xfId="36978"/>
    <cellStyle name="常规 3 2 3 3 2 3 2" xfId="36979"/>
    <cellStyle name="常规 3 2 3 3 2 3 2 2" xfId="36980"/>
    <cellStyle name="常规 3 2 3 3 2 3 2 3" xfId="36981"/>
    <cellStyle name="常规 3 2 3 3 2 3 3" xfId="36982"/>
    <cellStyle name="常规 3 2 3 3 2 3 4" xfId="36983"/>
    <cellStyle name="常规 3 2 3 3 2 4" xfId="36984"/>
    <cellStyle name="常规 3 2 3 3 2 4 2" xfId="36985"/>
    <cellStyle name="常规 3 2 3 3 2 5" xfId="36986"/>
    <cellStyle name="常规 3 2 3 3 3" xfId="36987"/>
    <cellStyle name="常规 3 2 3 3 3 2" xfId="36988"/>
    <cellStyle name="常规 3 2 3 3 3 2 2" xfId="36989"/>
    <cellStyle name="常规 3 2 3 3 3 2 2 2" xfId="36990"/>
    <cellStyle name="常规 3 2 3 3 3 2 2 3" xfId="36991"/>
    <cellStyle name="常规 3 2 3 3 3 2 3" xfId="36992"/>
    <cellStyle name="常规 3 2 3 3 3 2 4" xfId="36993"/>
    <cellStyle name="常规 3 2 3 3 3 3" xfId="36994"/>
    <cellStyle name="常规 3 2 3 3 3 4" xfId="36995"/>
    <cellStyle name="常规 3 2 3 3 4" xfId="36996"/>
    <cellStyle name="常规 3 2 3 3 4 2" xfId="36997"/>
    <cellStyle name="常规 3 2 3 3 4 2 2" xfId="36998"/>
    <cellStyle name="常规 3 2 3 3 4 2 3" xfId="36999"/>
    <cellStyle name="常规 3 2 3 3 4 3" xfId="37000"/>
    <cellStyle name="常规 3 2 3 3 4 4" xfId="37001"/>
    <cellStyle name="常规 3 2 3 3 5" xfId="37002"/>
    <cellStyle name="常规 3 2 3 3 6" xfId="37003"/>
    <cellStyle name="常规 3 2 3 4" xfId="37004"/>
    <cellStyle name="常规 3 2 3 4 2" xfId="37005"/>
    <cellStyle name="常规 3 2 3 4 2 2" xfId="37006"/>
    <cellStyle name="常规 3 2 3 4 2 2 2" xfId="37007"/>
    <cellStyle name="常规 3 2 3 4 2 2 2 2" xfId="37008"/>
    <cellStyle name="常规 3 2 3 4 2 2 2 3" xfId="37009"/>
    <cellStyle name="常规 3 2 3 4 2 2 3" xfId="37010"/>
    <cellStyle name="常规 3 2 3 4 2 2 4" xfId="37011"/>
    <cellStyle name="常规 3 2 3 4 2 3" xfId="37012"/>
    <cellStyle name="常规 3 2 3 4 2 4" xfId="37013"/>
    <cellStyle name="常规 3 2 3 4 3" xfId="37014"/>
    <cellStyle name="常规 3 2 3 4 3 2" xfId="37015"/>
    <cellStyle name="常规 3 2 3 4 3 2 2" xfId="37016"/>
    <cellStyle name="常规 3 2 3 4 3 2 3" xfId="37017"/>
    <cellStyle name="常规 3 2 3 4 3 3" xfId="37018"/>
    <cellStyle name="常规 3 2 3 4 3 4" xfId="37019"/>
    <cellStyle name="常规 3 2 3 4 4" xfId="37020"/>
    <cellStyle name="常规 3 2 3 4 5" xfId="37021"/>
    <cellStyle name="常规 3 2 3 4 6" xfId="37022"/>
    <cellStyle name="常规 3 2 3 5" xfId="37023"/>
    <cellStyle name="常规 3 2 3 5 2" xfId="37024"/>
    <cellStyle name="常规 3 2 3 5 2 2" xfId="37025"/>
    <cellStyle name="常规 3 2 3 5 2 2 2" xfId="37026"/>
    <cellStyle name="常规 3 2 3 5 2 2 3" xfId="37027"/>
    <cellStyle name="常规 3 2 3 5 2 3" xfId="37028"/>
    <cellStyle name="常规 3 2 3 5 2 4" xfId="37029"/>
    <cellStyle name="常规 3 2 3 5 3" xfId="37030"/>
    <cellStyle name="常规 3 2 3 5 4" xfId="37031"/>
    <cellStyle name="常规 3 2 3 6" xfId="37032"/>
    <cellStyle name="常规 3 2 3 6 2" xfId="37033"/>
    <cellStyle name="常规 3 2 3 6 2 2" xfId="37034"/>
    <cellStyle name="常规 3 2 3 6 2 3" xfId="37035"/>
    <cellStyle name="常规 3 2 3 6 3" xfId="37036"/>
    <cellStyle name="常规 3 2 3 6 4" xfId="37037"/>
    <cellStyle name="常规 3 2 3 7" xfId="37038"/>
    <cellStyle name="常规 3 2 3 7 2" xfId="37039"/>
    <cellStyle name="常规 3 2 3 7 3" xfId="37040"/>
    <cellStyle name="常规 3 2 3 8" xfId="37041"/>
    <cellStyle name="常规 3 2 3 8 2" xfId="37042"/>
    <cellStyle name="常规 3 2 3 8 3" xfId="37043"/>
    <cellStyle name="常规 3 2 3 9" xfId="37044"/>
    <cellStyle name="常规 3 2 3 9 2" xfId="37045"/>
    <cellStyle name="常规 3 2 3 9 3" xfId="37046"/>
    <cellStyle name="常规 3 2 4" xfId="9085"/>
    <cellStyle name="常规 3 2 4 10" xfId="37047"/>
    <cellStyle name="常规 3 2 4 11" xfId="37048"/>
    <cellStyle name="常规 3 2 4 2" xfId="9086"/>
    <cellStyle name="常规 3 2 4 2 2" xfId="37049"/>
    <cellStyle name="常规 3 2 4 2 2 2" xfId="37050"/>
    <cellStyle name="常规 3 2 4 2 2 2 2" xfId="37051"/>
    <cellStyle name="常规 3 2 4 2 2 2 2 2" xfId="37052"/>
    <cellStyle name="常规 3 2 4 2 2 2 2 2 2" xfId="37053"/>
    <cellStyle name="常规 3 2 4 2 2 2 2 2 3" xfId="37054"/>
    <cellStyle name="常规 3 2 4 2 2 2 2 3" xfId="37055"/>
    <cellStyle name="常规 3 2 4 2 2 2 2 4" xfId="37056"/>
    <cellStyle name="常规 3 2 4 2 2 2 3" xfId="37057"/>
    <cellStyle name="常规 3 2 4 2 2 2 4" xfId="37058"/>
    <cellStyle name="常规 3 2 4 2 2 3" xfId="37059"/>
    <cellStyle name="常规 3 2 4 2 2 3 2" xfId="37060"/>
    <cellStyle name="常规 3 2 4 2 2 3 2 2" xfId="37061"/>
    <cellStyle name="常规 3 2 4 2 2 3 2 3" xfId="37062"/>
    <cellStyle name="常规 3 2 4 2 2 3 3" xfId="37063"/>
    <cellStyle name="常规 3 2 4 2 2 3 4" xfId="37064"/>
    <cellStyle name="常规 3 2 4 2 2 4" xfId="37065"/>
    <cellStyle name="常规 3 2 4 2 2 5" xfId="37066"/>
    <cellStyle name="常规 3 2 4 2 3" xfId="37067"/>
    <cellStyle name="常规 3 2 4 2 3 2" xfId="37068"/>
    <cellStyle name="常规 3 2 4 2 3 2 2" xfId="37069"/>
    <cellStyle name="常规 3 2 4 2 3 2 2 2" xfId="37070"/>
    <cellStyle name="常规 3 2 4 2 3 2 2 3" xfId="37071"/>
    <cellStyle name="常规 3 2 4 2 3 2 3" xfId="37072"/>
    <cellStyle name="常规 3 2 4 2 3 2 4" xfId="37073"/>
    <cellStyle name="常规 3 2 4 2 3 3" xfId="37074"/>
    <cellStyle name="常规 3 2 4 2 3 4" xfId="37075"/>
    <cellStyle name="常规 3 2 4 2 4" xfId="37076"/>
    <cellStyle name="常规 3 2 4 2 4 2" xfId="37077"/>
    <cellStyle name="常规 3 2 4 2 4 2 2" xfId="37078"/>
    <cellStyle name="常规 3 2 4 2 4 2 3" xfId="37079"/>
    <cellStyle name="常规 3 2 4 2 4 3" xfId="37080"/>
    <cellStyle name="常规 3 2 4 2 4 4" xfId="37081"/>
    <cellStyle name="常规 3 2 4 2 5" xfId="37082"/>
    <cellStyle name="常规 3 2 4 2 6" xfId="37083"/>
    <cellStyle name="常规 3 2 4 2 7" xfId="37084"/>
    <cellStyle name="常规 3 2 4 2 8" xfId="37085"/>
    <cellStyle name="常规 3 2 4 3" xfId="9087"/>
    <cellStyle name="常规 3 2 4 3 2" xfId="37086"/>
    <cellStyle name="常规 3 2 4 3 2 2" xfId="37087"/>
    <cellStyle name="常规 3 2 4 3 2 2 2" xfId="37088"/>
    <cellStyle name="常规 3 2 4 3 2 2 2 2" xfId="37089"/>
    <cellStyle name="常规 3 2 4 3 2 2 2 3" xfId="37090"/>
    <cellStyle name="常规 3 2 4 3 2 2 3" xfId="37091"/>
    <cellStyle name="常规 3 2 4 3 2 2 4" xfId="37092"/>
    <cellStyle name="常规 3 2 4 3 2 3" xfId="37093"/>
    <cellStyle name="常规 3 2 4 3 2 4" xfId="37094"/>
    <cellStyle name="常规 3 2 4 3 3" xfId="37095"/>
    <cellStyle name="常规 3 2 4 3 3 2" xfId="37096"/>
    <cellStyle name="常规 3 2 4 3 3 2 2" xfId="37097"/>
    <cellStyle name="常规 3 2 4 3 3 2 3" xfId="37098"/>
    <cellStyle name="常规 3 2 4 3 3 3" xfId="37099"/>
    <cellStyle name="常规 3 2 4 3 3 4" xfId="37100"/>
    <cellStyle name="常规 3 2 4 3 4" xfId="37101"/>
    <cellStyle name="常规 3 2 4 3 4 2" xfId="37102"/>
    <cellStyle name="常规 3 2 4 3 5" xfId="37103"/>
    <cellStyle name="常规 3 2 4 4" xfId="37104"/>
    <cellStyle name="常规 3 2 4 4 2" xfId="37105"/>
    <cellStyle name="常规 3 2 4 4 2 2" xfId="37106"/>
    <cellStyle name="常规 3 2 4 4 2 2 2" xfId="37107"/>
    <cellStyle name="常规 3 2 4 4 2 2 3" xfId="37108"/>
    <cellStyle name="常规 3 2 4 4 2 3" xfId="37109"/>
    <cellStyle name="常规 3 2 4 4 2 4" xfId="37110"/>
    <cellStyle name="常规 3 2 4 4 3" xfId="37111"/>
    <cellStyle name="常规 3 2 4 4 4" xfId="37112"/>
    <cellStyle name="常规 3 2 4 5" xfId="37113"/>
    <cellStyle name="常规 3 2 4 5 2" xfId="37114"/>
    <cellStyle name="常规 3 2 4 5 2 2" xfId="37115"/>
    <cellStyle name="常规 3 2 4 5 2 3" xfId="37116"/>
    <cellStyle name="常规 3 2 4 5 3" xfId="37117"/>
    <cellStyle name="常规 3 2 4 5 4" xfId="37118"/>
    <cellStyle name="常规 3 2 4 6" xfId="37119"/>
    <cellStyle name="常规 3 2 4 7" xfId="37120"/>
    <cellStyle name="常规 3 2 4 8" xfId="37121"/>
    <cellStyle name="常规 3 2 4 9" xfId="37122"/>
    <cellStyle name="常规 3 2 5" xfId="9088"/>
    <cellStyle name="常规 3 2 5 2" xfId="9089"/>
    <cellStyle name="常规 3 2 5 2 2" xfId="37123"/>
    <cellStyle name="常规 3 2 5 2 2 2" xfId="37124"/>
    <cellStyle name="常规 3 2 5 2 2 2 2" xfId="37125"/>
    <cellStyle name="常规 3 2 5 2 2 2 2 2" xfId="37126"/>
    <cellStyle name="常规 3 2 5 2 2 2 2 3" xfId="37127"/>
    <cellStyle name="常规 3 2 5 2 2 2 3" xfId="37128"/>
    <cellStyle name="常规 3 2 5 2 2 2 4" xfId="37129"/>
    <cellStyle name="常规 3 2 5 2 2 3" xfId="37130"/>
    <cellStyle name="常规 3 2 5 2 2 3 2" xfId="37131"/>
    <cellStyle name="常规 3 2 5 2 2 4" xfId="37132"/>
    <cellStyle name="常规 3 2 5 2 3" xfId="37133"/>
    <cellStyle name="常规 3 2 5 2 3 2" xfId="37134"/>
    <cellStyle name="常规 3 2 5 2 3 2 2" xfId="37135"/>
    <cellStyle name="常规 3 2 5 2 3 2 3" xfId="37136"/>
    <cellStyle name="常规 3 2 5 2 3 3" xfId="37137"/>
    <cellStyle name="常规 3 2 5 2 3 4" xfId="37138"/>
    <cellStyle name="常规 3 2 5 2 4" xfId="37139"/>
    <cellStyle name="常规 3 2 5 2 5" xfId="37140"/>
    <cellStyle name="常规 3 2 5 3" xfId="9090"/>
    <cellStyle name="常规 3 2 5 3 2" xfId="37141"/>
    <cellStyle name="常规 3 2 5 3 2 2" xfId="37142"/>
    <cellStyle name="常规 3 2 5 3 2 2 2" xfId="37143"/>
    <cellStyle name="常规 3 2 5 3 2 2 3" xfId="37144"/>
    <cellStyle name="常规 3 2 5 3 2 3" xfId="37145"/>
    <cellStyle name="常规 3 2 5 3 2 4" xfId="37146"/>
    <cellStyle name="常规 3 2 5 3 3" xfId="37147"/>
    <cellStyle name="常规 3 2 5 3 3 2" xfId="37148"/>
    <cellStyle name="常规 3 2 5 3 3 3" xfId="37149"/>
    <cellStyle name="常规 3 2 5 3 4" xfId="37150"/>
    <cellStyle name="常规 3 2 5 4" xfId="37151"/>
    <cellStyle name="常规 3 2 5 4 2" xfId="37152"/>
    <cellStyle name="常规 3 2 5 4 2 2" xfId="37153"/>
    <cellStyle name="常规 3 2 5 4 2 3" xfId="37154"/>
    <cellStyle name="常规 3 2 5 4 3" xfId="37155"/>
    <cellStyle name="常规 3 2 5 4 4" xfId="37156"/>
    <cellStyle name="常规 3 2 5 5" xfId="37157"/>
    <cellStyle name="常规 3 2 5 5 2" xfId="37158"/>
    <cellStyle name="常规 3 2 5 5 3" xfId="37159"/>
    <cellStyle name="常规 3 2 5 6" xfId="37160"/>
    <cellStyle name="常规 3 2 5 6 2" xfId="37161"/>
    <cellStyle name="常规 3 2 5 7" xfId="37162"/>
    <cellStyle name="常规 3 2 6" xfId="9091"/>
    <cellStyle name="常规 3 2 6 2" xfId="9092"/>
    <cellStyle name="常规 3 2 6 2 2" xfId="37163"/>
    <cellStyle name="常规 3 2 6 2 2 2" xfId="37164"/>
    <cellStyle name="常规 3 2 6 2 2 2 2" xfId="37165"/>
    <cellStyle name="常规 3 2 6 2 2 2 3" xfId="37166"/>
    <cellStyle name="常规 3 2 6 2 2 3" xfId="37167"/>
    <cellStyle name="常规 3 2 6 2 2 4" xfId="37168"/>
    <cellStyle name="常规 3 2 6 2 3" xfId="37169"/>
    <cellStyle name="常规 3 2 6 2 4" xfId="37170"/>
    <cellStyle name="常规 3 2 6 3" xfId="9093"/>
    <cellStyle name="常规 3 2 6 3 2" xfId="37171"/>
    <cellStyle name="常规 3 2 6 3 2 2" xfId="37172"/>
    <cellStyle name="常规 3 2 6 3 2 3" xfId="37173"/>
    <cellStyle name="常规 3 2 6 3 3" xfId="37174"/>
    <cellStyle name="常规 3 2 6 3 4" xfId="37175"/>
    <cellStyle name="常规 3 2 6 4" xfId="37176"/>
    <cellStyle name="常规 3 2 6 5" xfId="37177"/>
    <cellStyle name="常规 3 2 6 6" xfId="37178"/>
    <cellStyle name="常规 3 2 7" xfId="9094"/>
    <cellStyle name="常规 3 2 7 2" xfId="9095"/>
    <cellStyle name="常规 3 2 7 2 2" xfId="37179"/>
    <cellStyle name="常规 3 2 7 2 2 2" xfId="37180"/>
    <cellStyle name="常规 3 2 7 2 2 3" xfId="37181"/>
    <cellStyle name="常规 3 2 7 2 3" xfId="37182"/>
    <cellStyle name="常规 3 2 7 2 4" xfId="37183"/>
    <cellStyle name="常规 3 2 7 3" xfId="9096"/>
    <cellStyle name="常规 3 2 7 3 2" xfId="37184"/>
    <cellStyle name="常规 3 2 7 3 3" xfId="37185"/>
    <cellStyle name="常规 3 2 7 4" xfId="37186"/>
    <cellStyle name="常规 3 2 8" xfId="9097"/>
    <cellStyle name="常规 3 2 8 2" xfId="9098"/>
    <cellStyle name="常规 3 2 8 2 2" xfId="37187"/>
    <cellStyle name="常规 3 2 8 2 3" xfId="37188"/>
    <cellStyle name="常规 3 2 8 3" xfId="9099"/>
    <cellStyle name="常规 3 2 8 4" xfId="37189"/>
    <cellStyle name="常规 3 2 9" xfId="9100"/>
    <cellStyle name="常规 3 2 9 2" xfId="9101"/>
    <cellStyle name="常规 3 2 9 2 2" xfId="37190"/>
    <cellStyle name="常规 3 2 9 3" xfId="9102"/>
    <cellStyle name="常规 3 20" xfId="9103"/>
    <cellStyle name="常规 3 20 2" xfId="9104"/>
    <cellStyle name="常规 3 20 3" xfId="9105"/>
    <cellStyle name="常规 3 20 4" xfId="37191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2"/>
    <cellStyle name="常规 3 3 11" xfId="9135"/>
    <cellStyle name="常规 3 3 11 2" xfId="37193"/>
    <cellStyle name="常规 3 3 11 3" xfId="37194"/>
    <cellStyle name="常规 3 3 12" xfId="9136"/>
    <cellStyle name="常规 3 3 13" xfId="12960"/>
    <cellStyle name="常规 3 3 14" xfId="12992"/>
    <cellStyle name="常规 3 3 2" xfId="9137"/>
    <cellStyle name="常规 3 3 2 10" xfId="37195"/>
    <cellStyle name="常规 3 3 2 11" xfId="37196"/>
    <cellStyle name="常规 3 3 2 12" xfId="37197"/>
    <cellStyle name="常规 3 3 2 2" xfId="9138"/>
    <cellStyle name="常规 3 3 2 2 2" xfId="37198"/>
    <cellStyle name="常规 3 3 2 2 2 2" xfId="37199"/>
    <cellStyle name="常规 3 3 2 2 2 2 2" xfId="37200"/>
    <cellStyle name="常规 3 3 2 2 2 2 2 2" xfId="37201"/>
    <cellStyle name="常规 3 3 2 2 2 2 2 2 2" xfId="37202"/>
    <cellStyle name="常规 3 3 2 2 2 2 2 2 2 2" xfId="37203"/>
    <cellStyle name="常规 3 3 2 2 2 2 2 2 2 3" xfId="37204"/>
    <cellStyle name="常规 3 3 2 2 2 2 2 2 3" xfId="37205"/>
    <cellStyle name="常规 3 3 2 2 2 2 2 2 4" xfId="37206"/>
    <cellStyle name="常规 3 3 2 2 2 2 2 3" xfId="37207"/>
    <cellStyle name="常规 3 3 2 2 2 2 2 3 2" xfId="37208"/>
    <cellStyle name="常规 3 3 2 2 2 2 2 4" xfId="37209"/>
    <cellStyle name="常规 3 3 2 2 2 2 3" xfId="37210"/>
    <cellStyle name="常规 3 3 2 2 2 2 3 2" xfId="37211"/>
    <cellStyle name="常规 3 3 2 2 2 2 3 2 2" xfId="37212"/>
    <cellStyle name="常规 3 3 2 2 2 2 3 2 3" xfId="37213"/>
    <cellStyle name="常规 3 3 2 2 2 2 3 3" xfId="37214"/>
    <cellStyle name="常规 3 3 2 2 2 2 3 4" xfId="37215"/>
    <cellStyle name="常规 3 3 2 2 2 2 4" xfId="37216"/>
    <cellStyle name="常规 3 3 2 2 2 2 5" xfId="37217"/>
    <cellStyle name="常规 3 3 2 2 2 3" xfId="37218"/>
    <cellStyle name="常规 3 3 2 2 2 3 2" xfId="37219"/>
    <cellStyle name="常规 3 3 2 2 2 3 2 2" xfId="37220"/>
    <cellStyle name="常规 3 3 2 2 2 3 2 2 2" xfId="37221"/>
    <cellStyle name="常规 3 3 2 2 2 3 2 2 3" xfId="37222"/>
    <cellStyle name="常规 3 3 2 2 2 3 2 3" xfId="37223"/>
    <cellStyle name="常规 3 3 2 2 2 3 2 4" xfId="37224"/>
    <cellStyle name="常规 3 3 2 2 2 3 3" xfId="37225"/>
    <cellStyle name="常规 3 3 2 2 2 3 3 2" xfId="37226"/>
    <cellStyle name="常规 3 3 2 2 2 3 3 3" xfId="37227"/>
    <cellStyle name="常规 3 3 2 2 2 3 4" xfId="37228"/>
    <cellStyle name="常规 3 3 2 2 2 4" xfId="37229"/>
    <cellStyle name="常规 3 3 2 2 2 4 2" xfId="37230"/>
    <cellStyle name="常规 3 3 2 2 2 4 2 2" xfId="37231"/>
    <cellStyle name="常规 3 3 2 2 2 4 2 3" xfId="37232"/>
    <cellStyle name="常规 3 3 2 2 2 4 3" xfId="37233"/>
    <cellStyle name="常规 3 3 2 2 2 4 4" xfId="37234"/>
    <cellStyle name="常规 3 3 2 2 2 5" xfId="37235"/>
    <cellStyle name="常规 3 3 2 2 2 5 2" xfId="37236"/>
    <cellStyle name="常规 3 3 2 2 2 5 3" xfId="37237"/>
    <cellStyle name="常规 3 3 2 2 2 6" xfId="37238"/>
    <cellStyle name="常规 3 3 2 2 2 7" xfId="37239"/>
    <cellStyle name="常规 3 3 2 2 3" xfId="37240"/>
    <cellStyle name="常规 3 3 2 2 3 2" xfId="37241"/>
    <cellStyle name="常规 3 3 2 2 3 2 2" xfId="37242"/>
    <cellStyle name="常规 3 3 2 2 3 2 2 2" xfId="37243"/>
    <cellStyle name="常规 3 3 2 2 3 2 2 2 2" xfId="37244"/>
    <cellStyle name="常规 3 3 2 2 3 2 2 2 3" xfId="37245"/>
    <cellStyle name="常规 3 3 2 2 3 2 2 3" xfId="37246"/>
    <cellStyle name="常规 3 3 2 2 3 2 2 4" xfId="37247"/>
    <cellStyle name="常规 3 3 2 2 3 2 3" xfId="37248"/>
    <cellStyle name="常规 3 3 2 2 3 2 3 2" xfId="37249"/>
    <cellStyle name="常规 3 3 2 2 3 2 3 3" xfId="37250"/>
    <cellStyle name="常规 3 3 2 2 3 2 4" xfId="37251"/>
    <cellStyle name="常规 3 3 2 2 3 3" xfId="37252"/>
    <cellStyle name="常规 3 3 2 2 3 3 2" xfId="37253"/>
    <cellStyle name="常规 3 3 2 2 3 3 2 2" xfId="37254"/>
    <cellStyle name="常规 3 3 2 2 3 3 2 3" xfId="37255"/>
    <cellStyle name="常规 3 3 2 2 3 3 3" xfId="37256"/>
    <cellStyle name="常规 3 3 2 2 3 3 4" xfId="37257"/>
    <cellStyle name="常规 3 3 2 2 3 4" xfId="37258"/>
    <cellStyle name="常规 3 3 2 2 3 4 2" xfId="37259"/>
    <cellStyle name="常规 3 3 2 2 3 4 3" xfId="37260"/>
    <cellStyle name="常规 3 3 2 2 3 5" xfId="37261"/>
    <cellStyle name="常规 3 3 2 2 4" xfId="37262"/>
    <cellStyle name="常规 3 3 2 2 4 2" xfId="37263"/>
    <cellStyle name="常规 3 3 2 2 4 2 2" xfId="37264"/>
    <cellStyle name="常规 3 3 2 2 4 2 2 2" xfId="37265"/>
    <cellStyle name="常规 3 3 2 2 4 2 2 3" xfId="37266"/>
    <cellStyle name="常规 3 3 2 2 4 2 3" xfId="37267"/>
    <cellStyle name="常规 3 3 2 2 4 2 4" xfId="37268"/>
    <cellStyle name="常规 3 3 2 2 4 3" xfId="37269"/>
    <cellStyle name="常规 3 3 2 2 4 3 2" xfId="37270"/>
    <cellStyle name="常规 3 3 2 2 4 3 3" xfId="37271"/>
    <cellStyle name="常规 3 3 2 2 4 4" xfId="37272"/>
    <cellStyle name="常规 3 3 2 2 5" xfId="37273"/>
    <cellStyle name="常规 3 3 2 2 5 2" xfId="37274"/>
    <cellStyle name="常规 3 3 2 2 5 2 2" xfId="37275"/>
    <cellStyle name="常规 3 3 2 2 5 2 3" xfId="37276"/>
    <cellStyle name="常规 3 3 2 2 5 3" xfId="37277"/>
    <cellStyle name="常规 3 3 2 2 5 4" xfId="37278"/>
    <cellStyle name="常规 3 3 2 2 6" xfId="37279"/>
    <cellStyle name="常规 3 3 2 2 6 2" xfId="37280"/>
    <cellStyle name="常规 3 3 2 2 6 2 2" xfId="37281"/>
    <cellStyle name="常规 3 3 2 2 7" xfId="37282"/>
    <cellStyle name="常规 3 3 2 2 7 2" xfId="37283"/>
    <cellStyle name="常规 3 3 2 2 8" xfId="37284"/>
    <cellStyle name="常规 3 3 2 2 9" xfId="37285"/>
    <cellStyle name="常规 3 3 2 3" xfId="9139"/>
    <cellStyle name="常规 3 3 2 3 2" xfId="37286"/>
    <cellStyle name="常规 3 3 2 3 2 2" xfId="37287"/>
    <cellStyle name="常规 3 3 2 3 2 2 2" xfId="37288"/>
    <cellStyle name="常规 3 3 2 3 2 2 2 2" xfId="37289"/>
    <cellStyle name="常规 3 3 2 3 2 2 2 2 2" xfId="37290"/>
    <cellStyle name="常规 3 3 2 3 2 2 2 2 3" xfId="37291"/>
    <cellStyle name="常规 3 3 2 3 2 2 2 3" xfId="37292"/>
    <cellStyle name="常规 3 3 2 3 2 2 2 4" xfId="37293"/>
    <cellStyle name="常规 3 3 2 3 2 2 3" xfId="37294"/>
    <cellStyle name="常规 3 3 2 3 2 2 3 2" xfId="37295"/>
    <cellStyle name="常规 3 3 2 3 2 2 4" xfId="37296"/>
    <cellStyle name="常规 3 3 2 3 2 3" xfId="37297"/>
    <cellStyle name="常规 3 3 2 3 2 3 2" xfId="37298"/>
    <cellStyle name="常规 3 3 2 3 2 3 2 2" xfId="37299"/>
    <cellStyle name="常规 3 3 2 3 2 3 2 3" xfId="37300"/>
    <cellStyle name="常规 3 3 2 3 2 3 3" xfId="37301"/>
    <cellStyle name="常规 3 3 2 3 2 3 4" xfId="37302"/>
    <cellStyle name="常规 3 3 2 3 2 4" xfId="37303"/>
    <cellStyle name="常规 3 3 2 3 2 5" xfId="37304"/>
    <cellStyle name="常规 3 3 2 3 3" xfId="37305"/>
    <cellStyle name="常规 3 3 2 3 3 2" xfId="37306"/>
    <cellStyle name="常规 3 3 2 3 3 2 2" xfId="37307"/>
    <cellStyle name="常规 3 3 2 3 3 2 2 2" xfId="37308"/>
    <cellStyle name="常规 3 3 2 3 3 2 2 3" xfId="37309"/>
    <cellStyle name="常规 3 3 2 3 3 2 3" xfId="37310"/>
    <cellStyle name="常规 3 3 2 3 3 2 4" xfId="37311"/>
    <cellStyle name="常规 3 3 2 3 3 3" xfId="37312"/>
    <cellStyle name="常规 3 3 2 3 3 3 2" xfId="37313"/>
    <cellStyle name="常规 3 3 2 3 3 3 3" xfId="37314"/>
    <cellStyle name="常规 3 3 2 3 3 4" xfId="37315"/>
    <cellStyle name="常规 3 3 2 3 4" xfId="37316"/>
    <cellStyle name="常规 3 3 2 3 4 2" xfId="37317"/>
    <cellStyle name="常规 3 3 2 3 4 2 2" xfId="37318"/>
    <cellStyle name="常规 3 3 2 3 4 2 3" xfId="37319"/>
    <cellStyle name="常规 3 3 2 3 4 3" xfId="37320"/>
    <cellStyle name="常规 3 3 2 3 4 4" xfId="37321"/>
    <cellStyle name="常规 3 3 2 3 5" xfId="37322"/>
    <cellStyle name="常规 3 3 2 3 5 2" xfId="37323"/>
    <cellStyle name="常规 3 3 2 3 5 3" xfId="37324"/>
    <cellStyle name="常规 3 3 2 3 6" xfId="37325"/>
    <cellStyle name="常规 3 3 2 3 6 2" xfId="37326"/>
    <cellStyle name="常规 3 3 2 4" xfId="9140"/>
    <cellStyle name="常规 3 3 2 4 2" xfId="37327"/>
    <cellStyle name="常规 3 3 2 4 2 2" xfId="37328"/>
    <cellStyle name="常规 3 3 2 4 2 2 2" xfId="37329"/>
    <cellStyle name="常规 3 3 2 4 2 2 2 2" xfId="37330"/>
    <cellStyle name="常规 3 3 2 4 2 2 2 3" xfId="37331"/>
    <cellStyle name="常规 3 3 2 4 2 2 3" xfId="37332"/>
    <cellStyle name="常规 3 3 2 4 2 2 3 2" xfId="37333"/>
    <cellStyle name="常规 3 3 2 4 2 2 4" xfId="37334"/>
    <cellStyle name="常规 3 3 2 4 2 3" xfId="37335"/>
    <cellStyle name="常规 3 3 2 4 2 3 2" xfId="37336"/>
    <cellStyle name="常规 3 3 2 4 2 4" xfId="37337"/>
    <cellStyle name="常规 3 3 2 4 3" xfId="37338"/>
    <cellStyle name="常规 3 3 2 4 3 2" xfId="37339"/>
    <cellStyle name="常规 3 3 2 4 3 2 2" xfId="37340"/>
    <cellStyle name="常规 3 3 2 4 3 2 3" xfId="37341"/>
    <cellStyle name="常规 3 3 2 4 3 3" xfId="37342"/>
    <cellStyle name="常规 3 3 2 4 3 3 2" xfId="37343"/>
    <cellStyle name="常规 3 3 2 4 3 3 3" xfId="37344"/>
    <cellStyle name="常规 3 3 2 4 3 4" xfId="37345"/>
    <cellStyle name="常规 3 3 2 4 4" xfId="37346"/>
    <cellStyle name="常规 3 3 2 4 4 2" xfId="37347"/>
    <cellStyle name="常规 3 3 2 4 4 3" xfId="37348"/>
    <cellStyle name="常规 3 3 2 4 5" xfId="37349"/>
    <cellStyle name="常规 3 3 2 4 5 2" xfId="37350"/>
    <cellStyle name="常规 3 3 2 4 6" xfId="37351"/>
    <cellStyle name="常规 3 3 2 5" xfId="9141"/>
    <cellStyle name="常规 3 3 2 5 2" xfId="37352"/>
    <cellStyle name="常规 3 3 2 5 2 2" xfId="37353"/>
    <cellStyle name="常规 3 3 2 5 2 2 2" xfId="37354"/>
    <cellStyle name="常规 3 3 2 5 2 2 3" xfId="37355"/>
    <cellStyle name="常规 3 3 2 5 2 3" xfId="37356"/>
    <cellStyle name="常规 3 3 2 5 2 4" xfId="37357"/>
    <cellStyle name="常规 3 3 2 5 3" xfId="37358"/>
    <cellStyle name="常规 3 3 2 5 3 2" xfId="37359"/>
    <cellStyle name="常规 3 3 2 5 3 3" xfId="37360"/>
    <cellStyle name="常规 3 3 2 5 4" xfId="37361"/>
    <cellStyle name="常规 3 3 2 6" xfId="37362"/>
    <cellStyle name="常规 3 3 2 6 2" xfId="37363"/>
    <cellStyle name="常规 3 3 2 6 2 2" xfId="37364"/>
    <cellStyle name="常规 3 3 2 6 2 3" xfId="37365"/>
    <cellStyle name="常规 3 3 2 6 3" xfId="37366"/>
    <cellStyle name="常规 3 3 2 6 3 2" xfId="37367"/>
    <cellStyle name="常规 3 3 2 6 3 3" xfId="37368"/>
    <cellStyle name="常规 3 3 2 6 4" xfId="37369"/>
    <cellStyle name="常规 3 3 2 7" xfId="37370"/>
    <cellStyle name="常规 3 3 2 7 2" xfId="37371"/>
    <cellStyle name="常规 3 3 2 8" xfId="37372"/>
    <cellStyle name="常规 3 3 2 8 2" xfId="37373"/>
    <cellStyle name="常规 3 3 2 8 3" xfId="37374"/>
    <cellStyle name="常规 3 3 2 9" xfId="37375"/>
    <cellStyle name="常规 3 3 3" xfId="9142"/>
    <cellStyle name="常规 3 3 3 2" xfId="9143"/>
    <cellStyle name="常规 3 3 3 2 2" xfId="37376"/>
    <cellStyle name="常规 3 3 3 2 2 2" xfId="37377"/>
    <cellStyle name="常规 3 3 3 2 2 2 2" xfId="37378"/>
    <cellStyle name="常规 3 3 3 2 2 2 2 2" xfId="37379"/>
    <cellStyle name="常规 3 3 3 2 2 2 2 2 2" xfId="37380"/>
    <cellStyle name="常规 3 3 3 2 2 2 2 2 3" xfId="37381"/>
    <cellStyle name="常规 3 3 3 2 2 2 2 3" xfId="37382"/>
    <cellStyle name="常规 3 3 3 2 2 2 2 4" xfId="37383"/>
    <cellStyle name="常规 3 3 3 2 2 2 3" xfId="37384"/>
    <cellStyle name="常规 3 3 3 2 2 2 3 2" xfId="37385"/>
    <cellStyle name="常规 3 3 3 2 2 2 4" xfId="37386"/>
    <cellStyle name="常规 3 3 3 2 2 3" xfId="37387"/>
    <cellStyle name="常规 3 3 3 2 2 3 2" xfId="37388"/>
    <cellStyle name="常规 3 3 3 2 2 3 2 2" xfId="37389"/>
    <cellStyle name="常规 3 3 3 2 2 3 2 3" xfId="37390"/>
    <cellStyle name="常规 3 3 3 2 2 3 3" xfId="37391"/>
    <cellStyle name="常规 3 3 3 2 2 3 4" xfId="37392"/>
    <cellStyle name="常规 3 3 3 2 2 4" xfId="37393"/>
    <cellStyle name="常规 3 3 3 2 2 5" xfId="37394"/>
    <cellStyle name="常规 3 3 3 2 3" xfId="37395"/>
    <cellStyle name="常规 3 3 3 2 3 2" xfId="37396"/>
    <cellStyle name="常规 3 3 3 2 3 2 2" xfId="37397"/>
    <cellStyle name="常规 3 3 3 2 3 2 2 2" xfId="37398"/>
    <cellStyle name="常规 3 3 3 2 3 2 2 3" xfId="37399"/>
    <cellStyle name="常规 3 3 3 2 3 2 3" xfId="37400"/>
    <cellStyle name="常规 3 3 3 2 3 2 4" xfId="37401"/>
    <cellStyle name="常规 3 3 3 2 3 3" xfId="37402"/>
    <cellStyle name="常规 3 3 3 2 3 3 2" xfId="37403"/>
    <cellStyle name="常规 3 3 3 2 3 3 3" xfId="37404"/>
    <cellStyle name="常规 3 3 3 2 3 4" xfId="37405"/>
    <cellStyle name="常规 3 3 3 2 4" xfId="37406"/>
    <cellStyle name="常规 3 3 3 2 4 2" xfId="37407"/>
    <cellStyle name="常规 3 3 3 2 4 2 2" xfId="37408"/>
    <cellStyle name="常规 3 3 3 2 4 2 3" xfId="37409"/>
    <cellStyle name="常规 3 3 3 2 4 3" xfId="37410"/>
    <cellStyle name="常规 3 3 3 2 4 4" xfId="37411"/>
    <cellStyle name="常规 3 3 3 2 5" xfId="37412"/>
    <cellStyle name="常规 3 3 3 2 5 2" xfId="37413"/>
    <cellStyle name="常规 3 3 3 2 5 3" xfId="37414"/>
    <cellStyle name="常规 3 3 3 2 6" xfId="37415"/>
    <cellStyle name="常规 3 3 3 2 6 2" xfId="37416"/>
    <cellStyle name="常规 3 3 3 2 7" xfId="37417"/>
    <cellStyle name="常规 3 3 3 3" xfId="9144"/>
    <cellStyle name="常规 3 3 3 3 2" xfId="37418"/>
    <cellStyle name="常规 3 3 3 3 2 2" xfId="37419"/>
    <cellStyle name="常规 3 3 3 3 2 2 2" xfId="37420"/>
    <cellStyle name="常规 3 3 3 3 2 2 2 2" xfId="37421"/>
    <cellStyle name="常规 3 3 3 3 2 2 2 3" xfId="37422"/>
    <cellStyle name="常规 3 3 3 3 2 2 3" xfId="37423"/>
    <cellStyle name="常规 3 3 3 3 2 2 4" xfId="37424"/>
    <cellStyle name="常规 3 3 3 3 2 3" xfId="37425"/>
    <cellStyle name="常规 3 3 3 3 2 3 2" xfId="37426"/>
    <cellStyle name="常规 3 3 3 3 2 3 3" xfId="37427"/>
    <cellStyle name="常规 3 3 3 3 2 4" xfId="37428"/>
    <cellStyle name="常规 3 3 3 3 3" xfId="37429"/>
    <cellStyle name="常规 3 3 3 3 3 2" xfId="37430"/>
    <cellStyle name="常规 3 3 3 3 3 2 2" xfId="37431"/>
    <cellStyle name="常规 3 3 3 3 3 2 3" xfId="37432"/>
    <cellStyle name="常规 3 3 3 3 3 3" xfId="37433"/>
    <cellStyle name="常规 3 3 3 3 3 4" xfId="37434"/>
    <cellStyle name="常规 3 3 3 3 4" xfId="37435"/>
    <cellStyle name="常规 3 3 3 3 4 2" xfId="37436"/>
    <cellStyle name="常规 3 3 3 3 4 3" xfId="37437"/>
    <cellStyle name="常规 3 3 3 3 5" xfId="37438"/>
    <cellStyle name="常规 3 3 3 3 5 2" xfId="37439"/>
    <cellStyle name="常规 3 3 3 4" xfId="9145"/>
    <cellStyle name="常规 3 3 3 4 2" xfId="37440"/>
    <cellStyle name="常规 3 3 3 4 2 2" xfId="37441"/>
    <cellStyle name="常规 3 3 3 4 2 2 2" xfId="37442"/>
    <cellStyle name="常规 3 3 3 4 2 2 3" xfId="37443"/>
    <cellStyle name="常规 3 3 3 4 2 3" xfId="37444"/>
    <cellStyle name="常规 3 3 3 4 2 4" xfId="37445"/>
    <cellStyle name="常规 3 3 3 4 3" xfId="37446"/>
    <cellStyle name="常规 3 3 3 4 3 2" xfId="37447"/>
    <cellStyle name="常规 3 3 3 4 3 3" xfId="37448"/>
    <cellStyle name="常规 3 3 3 4 4" xfId="37449"/>
    <cellStyle name="常规 3 3 3 5" xfId="9146"/>
    <cellStyle name="常规 3 3 3 5 2" xfId="37450"/>
    <cellStyle name="常规 3 3 3 5 2 2" xfId="37451"/>
    <cellStyle name="常规 3 3 3 5 2 3" xfId="37452"/>
    <cellStyle name="常规 3 3 3 5 3" xfId="37453"/>
    <cellStyle name="常规 3 3 3 5 4" xfId="37454"/>
    <cellStyle name="常规 3 3 3 6" xfId="37455"/>
    <cellStyle name="常规 3 3 3 6 2" xfId="37456"/>
    <cellStyle name="常规 3 3 3 6 3" xfId="37457"/>
    <cellStyle name="常规 3 3 3 7" xfId="37458"/>
    <cellStyle name="常规 3 3 3 8" xfId="37459"/>
    <cellStyle name="常规 3 3 3 9" xfId="37460"/>
    <cellStyle name="常规 3 3 4" xfId="9147"/>
    <cellStyle name="常规 3 3 4 2" xfId="9148"/>
    <cellStyle name="常规 3 3 4 2 2" xfId="37461"/>
    <cellStyle name="常规 3 3 4 2 2 2" xfId="37462"/>
    <cellStyle name="常规 3 3 4 2 2 2 2" xfId="37463"/>
    <cellStyle name="常规 3 3 4 2 2 2 2 2" xfId="37464"/>
    <cellStyle name="常规 3 3 4 2 2 2 2 3" xfId="37465"/>
    <cellStyle name="常规 3 3 4 2 2 2 3" xfId="37466"/>
    <cellStyle name="常规 3 3 4 2 2 2 4" xfId="37467"/>
    <cellStyle name="常规 3 3 4 2 2 3" xfId="37468"/>
    <cellStyle name="常规 3 3 4 2 2 3 2" xfId="37469"/>
    <cellStyle name="常规 3 3 4 2 2 4" xfId="37470"/>
    <cellStyle name="常规 3 3 4 2 3" xfId="37471"/>
    <cellStyle name="常规 3 3 4 2 3 2" xfId="37472"/>
    <cellStyle name="常规 3 3 4 2 3 2 2" xfId="37473"/>
    <cellStyle name="常规 3 3 4 2 3 2 3" xfId="37474"/>
    <cellStyle name="常规 3 3 4 2 3 3" xfId="37475"/>
    <cellStyle name="常规 3 3 4 2 3 4" xfId="37476"/>
    <cellStyle name="常规 3 3 4 2 4" xfId="37477"/>
    <cellStyle name="常规 3 3 4 2 5" xfId="37478"/>
    <cellStyle name="常规 3 3 4 3" xfId="9149"/>
    <cellStyle name="常规 3 3 4 3 2" xfId="37479"/>
    <cellStyle name="常规 3 3 4 3 2 2" xfId="37480"/>
    <cellStyle name="常规 3 3 4 3 2 2 2" xfId="37481"/>
    <cellStyle name="常规 3 3 4 3 2 2 3" xfId="37482"/>
    <cellStyle name="常规 3 3 4 3 2 3" xfId="37483"/>
    <cellStyle name="常规 3 3 4 3 2 4" xfId="37484"/>
    <cellStyle name="常规 3 3 4 3 3" xfId="37485"/>
    <cellStyle name="常规 3 3 4 3 3 2" xfId="37486"/>
    <cellStyle name="常规 3 3 4 3 3 3" xfId="37487"/>
    <cellStyle name="常规 3 3 4 3 4" xfId="37488"/>
    <cellStyle name="常规 3 3 4 4" xfId="9150"/>
    <cellStyle name="常规 3 3 4 4 2" xfId="37489"/>
    <cellStyle name="常规 3 3 4 4 2 2" xfId="37490"/>
    <cellStyle name="常规 3 3 4 4 2 3" xfId="37491"/>
    <cellStyle name="常规 3 3 4 4 3" xfId="37492"/>
    <cellStyle name="常规 3 3 4 4 4" xfId="37493"/>
    <cellStyle name="常规 3 3 4 5" xfId="9151"/>
    <cellStyle name="常规 3 3 4 5 2" xfId="37494"/>
    <cellStyle name="常规 3 3 4 5 3" xfId="37495"/>
    <cellStyle name="常规 3 3 4 6" xfId="37496"/>
    <cellStyle name="常规 3 3 4 6 2" xfId="37497"/>
    <cellStyle name="常规 3 3 5" xfId="9152"/>
    <cellStyle name="常规 3 3 5 2" xfId="9153"/>
    <cellStyle name="常规 3 3 5 2 2" xfId="37498"/>
    <cellStyle name="常规 3 3 5 2 2 2" xfId="37499"/>
    <cellStyle name="常规 3 3 5 2 2 2 2" xfId="37500"/>
    <cellStyle name="常规 3 3 5 2 2 2 3" xfId="37501"/>
    <cellStyle name="常规 3 3 5 2 2 3" xfId="37502"/>
    <cellStyle name="常规 3 3 5 2 2 3 2" xfId="37503"/>
    <cellStyle name="常规 3 3 5 2 2 4" xfId="37504"/>
    <cellStyle name="常规 3 3 5 2 3" xfId="37505"/>
    <cellStyle name="常规 3 3 5 2 3 2" xfId="37506"/>
    <cellStyle name="常规 3 3 5 2 4" xfId="37507"/>
    <cellStyle name="常规 3 3 5 3" xfId="9154"/>
    <cellStyle name="常规 3 3 5 3 2" xfId="37508"/>
    <cellStyle name="常规 3 3 5 3 2 2" xfId="37509"/>
    <cellStyle name="常规 3 3 5 3 2 3" xfId="37510"/>
    <cellStyle name="常规 3 3 5 3 3" xfId="37511"/>
    <cellStyle name="常规 3 3 5 3 3 2" xfId="37512"/>
    <cellStyle name="常规 3 3 5 3 3 3" xfId="37513"/>
    <cellStyle name="常规 3 3 5 3 4" xfId="37514"/>
    <cellStyle name="常规 3 3 5 4" xfId="9155"/>
    <cellStyle name="常规 3 3 5 4 2" xfId="37515"/>
    <cellStyle name="常规 3 3 5 4 3" xfId="37516"/>
    <cellStyle name="常规 3 3 5 5" xfId="9156"/>
    <cellStyle name="常规 3 3 5 5 2" xfId="37517"/>
    <cellStyle name="常规 3 3 5 6" xfId="37518"/>
    <cellStyle name="常规 3 3 5 7" xfId="37519"/>
    <cellStyle name="常规 3 3 6" xfId="9157"/>
    <cellStyle name="常规 3 3 6 2" xfId="9158"/>
    <cellStyle name="常规 3 3 6 2 2" xfId="37520"/>
    <cellStyle name="常规 3 3 6 2 2 2" xfId="37521"/>
    <cellStyle name="常规 3 3 6 2 2 3" xfId="37522"/>
    <cellStyle name="常规 3 3 6 2 3" xfId="37523"/>
    <cellStyle name="常规 3 3 6 2 4" xfId="37524"/>
    <cellStyle name="常规 3 3 6 3" xfId="9159"/>
    <cellStyle name="常规 3 3 6 3 2" xfId="37525"/>
    <cellStyle name="常规 3 3 6 3 3" xfId="37526"/>
    <cellStyle name="常规 3 3 6 4" xfId="9160"/>
    <cellStyle name="常规 3 3 6 5" xfId="9161"/>
    <cellStyle name="常规 3 3 7" xfId="9162"/>
    <cellStyle name="常规 3 3 7 2" xfId="9163"/>
    <cellStyle name="常规 3 3 7 2 2" xfId="37527"/>
    <cellStyle name="常规 3 3 7 2 3" xfId="37528"/>
    <cellStyle name="常规 3 3 7 3" xfId="9164"/>
    <cellStyle name="常规 3 3 7 3 2" xfId="37529"/>
    <cellStyle name="常规 3 3 7 3 3" xfId="37530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1"/>
    <cellStyle name="常规 3 4 11" xfId="9207"/>
    <cellStyle name="常规 3 4 11 2" xfId="37532"/>
    <cellStyle name="常规 3 4 11 3" xfId="37533"/>
    <cellStyle name="常规 3 4 12" xfId="9208"/>
    <cellStyle name="常规 3 4 13" xfId="12961"/>
    <cellStyle name="常规 3 4 14" xfId="12993"/>
    <cellStyle name="常规 3 4 2" xfId="9209"/>
    <cellStyle name="常规 3 4 2 10" xfId="37534"/>
    <cellStyle name="常规 3 4 2 2" xfId="9210"/>
    <cellStyle name="常规 3 4 2 2 10" xfId="37535"/>
    <cellStyle name="常规 3 4 2 2 2" xfId="37536"/>
    <cellStyle name="常规 3 4 2 2 2 2" xfId="37537"/>
    <cellStyle name="常规 3 4 2 2 2 2 2" xfId="37538"/>
    <cellStyle name="常规 3 4 2 2 2 2 2 2" xfId="37539"/>
    <cellStyle name="常规 3 4 2 2 2 2 2 2 2" xfId="37540"/>
    <cellStyle name="常规 3 4 2 2 2 2 2 2 3" xfId="37541"/>
    <cellStyle name="常规 3 4 2 2 2 2 2 3" xfId="37542"/>
    <cellStyle name="常规 3 4 2 2 2 2 2 4" xfId="37543"/>
    <cellStyle name="常规 3 4 2 2 2 2 3" xfId="37544"/>
    <cellStyle name="常规 3 4 2 2 2 2 3 2" xfId="37545"/>
    <cellStyle name="常规 3 4 2 2 2 2 4" xfId="37546"/>
    <cellStyle name="常规 3 4 2 2 2 3" xfId="37547"/>
    <cellStyle name="常规 3 4 2 2 2 3 2" xfId="37548"/>
    <cellStyle name="常规 3 4 2 2 2 3 2 2" xfId="37549"/>
    <cellStyle name="常规 3 4 2 2 2 3 2 3" xfId="37550"/>
    <cellStyle name="常规 3 4 2 2 2 3 3" xfId="37551"/>
    <cellStyle name="常规 3 4 2 2 2 3 4" xfId="37552"/>
    <cellStyle name="常规 3 4 2 2 2 4" xfId="37553"/>
    <cellStyle name="常规 3 4 2 2 2 5" xfId="37554"/>
    <cellStyle name="常规 3 4 2 2 2 6" xfId="37555"/>
    <cellStyle name="常规 3 4 2 2 3" xfId="37556"/>
    <cellStyle name="常规 3 4 2 2 3 2" xfId="37557"/>
    <cellStyle name="常规 3 4 2 2 3 2 2" xfId="37558"/>
    <cellStyle name="常规 3 4 2 2 3 2 2 2" xfId="37559"/>
    <cellStyle name="常规 3 4 2 2 3 2 2 3" xfId="37560"/>
    <cellStyle name="常规 3 4 2 2 3 2 3" xfId="37561"/>
    <cellStyle name="常规 3 4 2 2 3 2 4" xfId="37562"/>
    <cellStyle name="常规 3 4 2 2 3 3" xfId="37563"/>
    <cellStyle name="常规 3 4 2 2 3 3 2" xfId="37564"/>
    <cellStyle name="常规 3 4 2 2 3 3 3" xfId="37565"/>
    <cellStyle name="常规 3 4 2 2 3 4" xfId="37566"/>
    <cellStyle name="常规 3 4 2 2 4" xfId="37567"/>
    <cellStyle name="常规 3 4 2 2 4 2" xfId="37568"/>
    <cellStyle name="常规 3 4 2 2 4 2 2" xfId="37569"/>
    <cellStyle name="常规 3 4 2 2 4 2 3" xfId="37570"/>
    <cellStyle name="常规 3 4 2 2 4 3" xfId="37571"/>
    <cellStyle name="常规 3 4 2 2 4 4" xfId="37572"/>
    <cellStyle name="常规 3 4 2 2 5" xfId="37573"/>
    <cellStyle name="常规 3 4 2 2 5 2" xfId="37574"/>
    <cellStyle name="常规 3 4 2 2 5 2 2" xfId="37575"/>
    <cellStyle name="常规 3 4 2 2 6" xfId="37576"/>
    <cellStyle name="常规 3 4 2 2 7" xfId="37577"/>
    <cellStyle name="常规 3 4 2 2 8" xfId="37578"/>
    <cellStyle name="常规 3 4 2 2 9" xfId="37579"/>
    <cellStyle name="常规 3 4 2 3" xfId="9211"/>
    <cellStyle name="常规 3 4 2 3 2" xfId="37580"/>
    <cellStyle name="常规 3 4 2 3 2 2" xfId="37581"/>
    <cellStyle name="常规 3 4 2 3 2 2 2" xfId="37582"/>
    <cellStyle name="常规 3 4 2 3 2 2 2 2" xfId="37583"/>
    <cellStyle name="常规 3 4 2 3 2 2 2 3" xfId="37584"/>
    <cellStyle name="常规 3 4 2 3 2 2 3" xfId="37585"/>
    <cellStyle name="常规 3 4 2 3 2 2 4" xfId="37586"/>
    <cellStyle name="常规 3 4 2 3 2 3" xfId="37587"/>
    <cellStyle name="常规 3 4 2 3 2 3 2" xfId="37588"/>
    <cellStyle name="常规 3 4 2 3 2 3 3" xfId="37589"/>
    <cellStyle name="常规 3 4 2 3 2 4" xfId="37590"/>
    <cellStyle name="常规 3 4 2 3 3" xfId="37591"/>
    <cellStyle name="常规 3 4 2 3 3 2" xfId="37592"/>
    <cellStyle name="常规 3 4 2 3 3 2 2" xfId="37593"/>
    <cellStyle name="常规 3 4 2 3 3 2 3" xfId="37594"/>
    <cellStyle name="常规 3 4 2 3 3 3" xfId="37595"/>
    <cellStyle name="常规 3 4 2 3 3 4" xfId="37596"/>
    <cellStyle name="常规 3 4 2 3 4" xfId="37597"/>
    <cellStyle name="常规 3 4 2 3 4 2" xfId="37598"/>
    <cellStyle name="常规 3 4 2 3 4 3" xfId="37599"/>
    <cellStyle name="常规 3 4 2 3 5" xfId="37600"/>
    <cellStyle name="常规 3 4 2 4" xfId="37601"/>
    <cellStyle name="常规 3 4 2 4 2" xfId="37602"/>
    <cellStyle name="常规 3 4 2 4 2 2" xfId="37603"/>
    <cellStyle name="常规 3 4 2 4 2 2 2" xfId="37604"/>
    <cellStyle name="常规 3 4 2 4 2 2 3" xfId="37605"/>
    <cellStyle name="常规 3 4 2 4 2 3" xfId="37606"/>
    <cellStyle name="常规 3 4 2 4 2 4" xfId="37607"/>
    <cellStyle name="常规 3 4 2 4 3" xfId="37608"/>
    <cellStyle name="常规 3 4 2 4 3 2" xfId="37609"/>
    <cellStyle name="常规 3 4 2 4 3 3" xfId="37610"/>
    <cellStyle name="常规 3 4 2 4 4" xfId="37611"/>
    <cellStyle name="常规 3 4 2 4 5" xfId="37612"/>
    <cellStyle name="常规 3 4 2 5" xfId="37613"/>
    <cellStyle name="常规 3 4 2 5 2" xfId="37614"/>
    <cellStyle name="常规 3 4 2 5 2 2" xfId="37615"/>
    <cellStyle name="常规 3 4 2 5 2 3" xfId="37616"/>
    <cellStyle name="常规 3 4 2 5 3" xfId="37617"/>
    <cellStyle name="常规 3 4 2 5 4" xfId="37618"/>
    <cellStyle name="常规 3 4 2 6" xfId="37619"/>
    <cellStyle name="常规 3 4 2 6 2" xfId="37620"/>
    <cellStyle name="常规 3 4 2 7" xfId="37621"/>
    <cellStyle name="常规 3 4 2 8" xfId="37622"/>
    <cellStyle name="常规 3 4 2 9" xfId="37623"/>
    <cellStyle name="常规 3 4 3" xfId="9212"/>
    <cellStyle name="常规 3 4 3 2" xfId="9213"/>
    <cellStyle name="常规 3 4 3 2 2" xfId="37624"/>
    <cellStyle name="常规 3 4 3 2 2 2" xfId="37625"/>
    <cellStyle name="常规 3 4 3 2 2 2 2" xfId="37626"/>
    <cellStyle name="常规 3 4 3 2 2 2 2 2" xfId="37627"/>
    <cellStyle name="常规 3 4 3 2 2 2 2 3" xfId="37628"/>
    <cellStyle name="常规 3 4 3 2 2 2 3" xfId="37629"/>
    <cellStyle name="常规 3 4 3 2 2 2 3 2" xfId="37630"/>
    <cellStyle name="常规 3 4 3 2 2 2 4" xfId="37631"/>
    <cellStyle name="常规 3 4 3 2 2 3" xfId="37632"/>
    <cellStyle name="常规 3 4 3 2 2 3 2" xfId="37633"/>
    <cellStyle name="常规 3 4 3 2 2 4" xfId="37634"/>
    <cellStyle name="常规 3 4 3 2 3" xfId="37635"/>
    <cellStyle name="常规 3 4 3 2 3 2" xfId="37636"/>
    <cellStyle name="常规 3 4 3 2 3 2 2" xfId="37637"/>
    <cellStyle name="常规 3 4 3 2 3 2 3" xfId="37638"/>
    <cellStyle name="常规 3 4 3 2 3 3" xfId="37639"/>
    <cellStyle name="常规 3 4 3 2 3 3 2" xfId="37640"/>
    <cellStyle name="常规 3 4 3 2 3 3 3" xfId="37641"/>
    <cellStyle name="常规 3 4 3 2 3 4" xfId="37642"/>
    <cellStyle name="常规 3 4 3 2 4" xfId="37643"/>
    <cellStyle name="常规 3 4 3 2 4 2" xfId="37644"/>
    <cellStyle name="常规 3 4 3 2 4 3" xfId="37645"/>
    <cellStyle name="常规 3 4 3 2 5" xfId="37646"/>
    <cellStyle name="常规 3 4 3 2 5 2" xfId="37647"/>
    <cellStyle name="常规 3 4 3 2 6" xfId="37648"/>
    <cellStyle name="常规 3 4 3 3" xfId="9214"/>
    <cellStyle name="常规 3 4 3 3 2" xfId="37649"/>
    <cellStyle name="常规 3 4 3 3 2 2" xfId="37650"/>
    <cellStyle name="常规 3 4 3 3 2 2 2" xfId="37651"/>
    <cellStyle name="常规 3 4 3 3 2 2 3" xfId="37652"/>
    <cellStyle name="常规 3 4 3 3 2 3" xfId="37653"/>
    <cellStyle name="常规 3 4 3 3 2 3 2" xfId="37654"/>
    <cellStyle name="常规 3 4 3 3 2 4" xfId="37655"/>
    <cellStyle name="常规 3 4 3 3 3" xfId="37656"/>
    <cellStyle name="常规 3 4 3 3 3 2" xfId="37657"/>
    <cellStyle name="常规 3 4 3 3 3 3" xfId="37658"/>
    <cellStyle name="常规 3 4 3 3 4" xfId="37659"/>
    <cellStyle name="常规 3 4 3 4" xfId="37660"/>
    <cellStyle name="常规 3 4 3 4 2" xfId="37661"/>
    <cellStyle name="常规 3 4 3 4 2 2" xfId="37662"/>
    <cellStyle name="常规 3 4 3 4 2 3" xfId="37663"/>
    <cellStyle name="常规 3 4 3 4 3" xfId="37664"/>
    <cellStyle name="常规 3 4 3 4 4" xfId="37665"/>
    <cellStyle name="常规 3 4 3 5" xfId="37666"/>
    <cellStyle name="常规 3 4 3 5 2" xfId="37667"/>
    <cellStyle name="常规 3 4 3 5 3" xfId="37668"/>
    <cellStyle name="常规 3 4 3 6" xfId="37669"/>
    <cellStyle name="常规 3 4 3 6 2" xfId="37670"/>
    <cellStyle name="常规 3 4 3 7" xfId="37671"/>
    <cellStyle name="常规 3 4 3 8" xfId="37672"/>
    <cellStyle name="常规 3 4 3 9" xfId="37673"/>
    <cellStyle name="常规 3 4 4" xfId="9215"/>
    <cellStyle name="常规 3 4 4 2" xfId="9216"/>
    <cellStyle name="常规 3 4 4 2 2" xfId="37674"/>
    <cellStyle name="常规 3 4 4 2 2 2" xfId="37675"/>
    <cellStyle name="常规 3 4 4 2 2 2 2" xfId="37676"/>
    <cellStyle name="常规 3 4 4 2 2 2 2 2" xfId="37677"/>
    <cellStyle name="常规 3 4 4 2 2 2 3" xfId="37678"/>
    <cellStyle name="常规 3 4 4 2 2 3" xfId="37679"/>
    <cellStyle name="常规 3 4 4 2 2 3 2" xfId="37680"/>
    <cellStyle name="常规 3 4 4 2 2 4" xfId="37681"/>
    <cellStyle name="常规 3 4 4 2 3" xfId="37682"/>
    <cellStyle name="常规 3 4 4 2 4" xfId="37683"/>
    <cellStyle name="常规 3 4 4 3" xfId="9217"/>
    <cellStyle name="常规 3 4 4 3 2" xfId="37684"/>
    <cellStyle name="常规 3 4 4 3 2 2" xfId="37685"/>
    <cellStyle name="常规 3 4 4 3 2 2 2" xfId="37686"/>
    <cellStyle name="常规 3 4 4 3 2 3" xfId="37687"/>
    <cellStyle name="常规 3 4 4 3 3" xfId="37688"/>
    <cellStyle name="常规 3 4 4 3 3 2" xfId="37689"/>
    <cellStyle name="常规 3 4 4 3 3 3" xfId="37690"/>
    <cellStyle name="常规 3 4 4 3 4" xfId="37691"/>
    <cellStyle name="常规 3 4 4 4" xfId="37692"/>
    <cellStyle name="常规 3 4 4 4 2" xfId="37693"/>
    <cellStyle name="常规 3 4 4 4 3" xfId="37694"/>
    <cellStyle name="常规 3 4 4 5" xfId="37695"/>
    <cellStyle name="常规 3 4 4 5 2" xfId="37696"/>
    <cellStyle name="常规 3 4 5" xfId="9218"/>
    <cellStyle name="常规 3 4 5 2" xfId="9219"/>
    <cellStyle name="常规 3 4 5 2 2" xfId="37697"/>
    <cellStyle name="常规 3 4 5 2 2 2" xfId="37698"/>
    <cellStyle name="常规 3 4 5 2 2 2 2" xfId="37699"/>
    <cellStyle name="常规 3 4 5 2 2 3" xfId="37700"/>
    <cellStyle name="常规 3 4 5 2 3" xfId="37701"/>
    <cellStyle name="常规 3 4 5 2 3 2" xfId="37702"/>
    <cellStyle name="常规 3 4 5 2 4" xfId="37703"/>
    <cellStyle name="常规 3 4 5 3" xfId="9220"/>
    <cellStyle name="常规 3 4 5 3 2" xfId="37704"/>
    <cellStyle name="常规 3 4 5 3 3" xfId="37705"/>
    <cellStyle name="常规 3 4 5 3 3 2" xfId="37706"/>
    <cellStyle name="常规 3 4 5 3 4" xfId="37707"/>
    <cellStyle name="常规 3 4 5 4" xfId="37708"/>
    <cellStyle name="常规 3 4 5 4 2" xfId="37709"/>
    <cellStyle name="常规 3 4 5 5" xfId="37710"/>
    <cellStyle name="常规 3 4 5 5 2" xfId="37711"/>
    <cellStyle name="常规 3 4 5 6" xfId="37712"/>
    <cellStyle name="常规 3 4 6" xfId="9221"/>
    <cellStyle name="常规 3 4 6 2" xfId="9222"/>
    <cellStyle name="常规 3 4 6 2 2" xfId="37713"/>
    <cellStyle name="常规 3 4 6 2 3" xfId="37714"/>
    <cellStyle name="常规 3 4 6 3" xfId="9223"/>
    <cellStyle name="常规 3 4 6 3 2" xfId="37715"/>
    <cellStyle name="常规 3 4 6 3 3" xfId="37716"/>
    <cellStyle name="常规 3 4 6 4" xfId="37717"/>
    <cellStyle name="常规 3 4 7" xfId="9224"/>
    <cellStyle name="常规 3 4 7 2" xfId="9225"/>
    <cellStyle name="常规 3 4 7 3" xfId="9226"/>
    <cellStyle name="常规 3 4 7 3 2" xfId="37718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19"/>
    <cellStyle name="常规 3 5 2" xfId="9245"/>
    <cellStyle name="常规 3 5 2 2" xfId="9246"/>
    <cellStyle name="常规 3 5 2 2 2" xfId="37720"/>
    <cellStyle name="常规 3 5 2 2 2 2" xfId="37721"/>
    <cellStyle name="常规 3 5 2 2 2 2 2" xfId="37722"/>
    <cellStyle name="常规 3 5 2 2 2 2 2 2" xfId="37723"/>
    <cellStyle name="常规 3 5 2 2 2 2 2 3" xfId="37724"/>
    <cellStyle name="常规 3 5 2 2 2 2 3" xfId="37725"/>
    <cellStyle name="常规 3 5 2 2 2 2 4" xfId="37726"/>
    <cellStyle name="常规 3 5 2 2 2 3" xfId="37727"/>
    <cellStyle name="常规 3 5 2 2 2 4" xfId="37728"/>
    <cellStyle name="常规 3 5 2 2 2 5" xfId="37729"/>
    <cellStyle name="常规 3 5 2 2 3" xfId="37730"/>
    <cellStyle name="常规 3 5 2 2 3 2" xfId="37731"/>
    <cellStyle name="常规 3 5 2 2 3 2 2" xfId="37732"/>
    <cellStyle name="常规 3 5 2 2 3 2 3" xfId="37733"/>
    <cellStyle name="常规 3 5 2 2 3 3" xfId="37734"/>
    <cellStyle name="常规 3 5 2 2 3 3 2" xfId="37735"/>
    <cellStyle name="常规 3 5 2 2 3 3 3" xfId="37736"/>
    <cellStyle name="常规 3 5 2 2 3 4" xfId="37737"/>
    <cellStyle name="常规 3 5 2 2 4" xfId="37738"/>
    <cellStyle name="常规 3 5 2 2 4 2" xfId="37739"/>
    <cellStyle name="常规 3 5 2 2 4 2 2" xfId="37740"/>
    <cellStyle name="常规 3 5 2 2 5" xfId="37741"/>
    <cellStyle name="常规 3 5 2 2 5 2" xfId="37742"/>
    <cellStyle name="常规 3 5 2 2 6" xfId="37743"/>
    <cellStyle name="常规 3 5 2 2 7" xfId="37744"/>
    <cellStyle name="常规 3 5 2 2 8" xfId="37745"/>
    <cellStyle name="常规 3 5 2 3" xfId="9247"/>
    <cellStyle name="常规 3 5 2 3 2" xfId="37746"/>
    <cellStyle name="常规 3 5 2 3 2 2" xfId="37747"/>
    <cellStyle name="常规 3 5 2 3 2 2 2" xfId="37748"/>
    <cellStyle name="常规 3 5 2 3 2 2 3" xfId="37749"/>
    <cellStyle name="常规 3 5 2 3 2 3" xfId="37750"/>
    <cellStyle name="常规 3 5 2 3 2 4" xfId="37751"/>
    <cellStyle name="常规 3 5 2 3 3" xfId="37752"/>
    <cellStyle name="常规 3 5 2 3 3 2" xfId="37753"/>
    <cellStyle name="常规 3 5 2 3 3 3" xfId="37754"/>
    <cellStyle name="常规 3 5 2 3 4" xfId="37755"/>
    <cellStyle name="常规 3 5 2 4" xfId="37756"/>
    <cellStyle name="常规 3 5 2 4 2" xfId="37757"/>
    <cellStyle name="常规 3 5 2 4 2 2" xfId="37758"/>
    <cellStyle name="常规 3 5 2 4 2 3" xfId="37759"/>
    <cellStyle name="常规 3 5 2 4 3" xfId="37760"/>
    <cellStyle name="常规 3 5 2 4 4" xfId="37761"/>
    <cellStyle name="常规 3 5 2 4 5" xfId="37762"/>
    <cellStyle name="常规 3 5 2 5" xfId="37763"/>
    <cellStyle name="常规 3 5 2 5 2" xfId="37764"/>
    <cellStyle name="常规 3 5 2 6" xfId="37765"/>
    <cellStyle name="常规 3 5 2 7" xfId="37766"/>
    <cellStyle name="常规 3 5 2 8" xfId="37767"/>
    <cellStyle name="常规 3 5 2 9" xfId="37768"/>
    <cellStyle name="常规 3 5 3" xfId="9248"/>
    <cellStyle name="常规 3 5 3 2" xfId="9249"/>
    <cellStyle name="常规 3 5 3 2 2" xfId="37769"/>
    <cellStyle name="常规 3 5 3 2 2 2" xfId="37770"/>
    <cellStyle name="常规 3 5 3 2 2 2 2" xfId="37771"/>
    <cellStyle name="常规 3 5 3 2 2 2 3" xfId="37772"/>
    <cellStyle name="常规 3 5 3 2 2 3" xfId="37773"/>
    <cellStyle name="常规 3 5 3 2 2 4" xfId="37774"/>
    <cellStyle name="常规 3 5 3 2 3" xfId="37775"/>
    <cellStyle name="常规 3 5 3 2 4" xfId="37776"/>
    <cellStyle name="常规 3 5 3 2 5" xfId="37777"/>
    <cellStyle name="常规 3 5 3 3" xfId="9250"/>
    <cellStyle name="常规 3 5 3 3 2" xfId="37778"/>
    <cellStyle name="常规 3 5 3 3 2 2" xfId="37779"/>
    <cellStyle name="常规 3 5 3 3 2 3" xfId="37780"/>
    <cellStyle name="常规 3 5 3 3 3" xfId="37781"/>
    <cellStyle name="常规 3 5 3 3 3 2" xfId="37782"/>
    <cellStyle name="常规 3 5 3 3 3 3" xfId="37783"/>
    <cellStyle name="常规 3 5 3 3 4" xfId="37784"/>
    <cellStyle name="常规 3 5 3 4" xfId="37785"/>
    <cellStyle name="常规 3 5 3 4 2" xfId="37786"/>
    <cellStyle name="常规 3 5 3 4 3" xfId="37787"/>
    <cellStyle name="常规 3 5 3 5" xfId="37788"/>
    <cellStyle name="常规 3 5 3 5 2" xfId="37789"/>
    <cellStyle name="常规 3 5 3 6" xfId="37790"/>
    <cellStyle name="常规 3 5 3 6 2" xfId="37791"/>
    <cellStyle name="常规 3 5 3 7" xfId="37792"/>
    <cellStyle name="常规 3 5 3 8" xfId="37793"/>
    <cellStyle name="常规 3 5 4" xfId="9251"/>
    <cellStyle name="常规 3 5 4 2" xfId="9252"/>
    <cellStyle name="常规 3 5 4 2 2" xfId="37794"/>
    <cellStyle name="常规 3 5 4 2 2 2" xfId="37795"/>
    <cellStyle name="常规 3 5 4 2 2 3" xfId="37796"/>
    <cellStyle name="常规 3 5 4 2 3" xfId="37797"/>
    <cellStyle name="常规 3 5 4 2 4" xfId="37798"/>
    <cellStyle name="常规 3 5 4 3" xfId="9253"/>
    <cellStyle name="常规 3 5 4 3 2" xfId="37799"/>
    <cellStyle name="常规 3 5 4 3 3" xfId="37800"/>
    <cellStyle name="常规 3 5 4 4" xfId="37801"/>
    <cellStyle name="常规 3 5 5" xfId="9254"/>
    <cellStyle name="常规 3 5 5 2" xfId="9255"/>
    <cellStyle name="常规 3 5 5 2 2" xfId="37802"/>
    <cellStyle name="常规 3 5 5 2 3" xfId="37803"/>
    <cellStyle name="常规 3 5 5 3" xfId="9256"/>
    <cellStyle name="常规 3 5 5 3 2" xfId="37804"/>
    <cellStyle name="常规 3 5 5 3 3" xfId="37805"/>
    <cellStyle name="常规 3 5 5 4" xfId="37806"/>
    <cellStyle name="常规 3 5 5 5" xfId="37807"/>
    <cellStyle name="常规 3 5 6" xfId="9257"/>
    <cellStyle name="常规 3 5 6 2" xfId="9258"/>
    <cellStyle name="常规 3 5 6 2 2" xfId="37808"/>
    <cellStyle name="常规 3 5 6 3" xfId="9259"/>
    <cellStyle name="常规 3 5 7" xfId="9260"/>
    <cellStyle name="常规 3 5 7 2" xfId="9261"/>
    <cellStyle name="常规 3 5 7 2 2" xfId="37809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3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0"/>
    <cellStyle name="常规 3 6 2 2 2 2" xfId="37811"/>
    <cellStyle name="常规 3 6 2 2 2 2 2" xfId="37812"/>
    <cellStyle name="常规 3 6 2 2 2 2 3" xfId="37813"/>
    <cellStyle name="常规 3 6 2 2 2 3" xfId="37814"/>
    <cellStyle name="常规 3 6 2 2 2 4" xfId="37815"/>
    <cellStyle name="常规 3 6 2 2 2 5" xfId="37816"/>
    <cellStyle name="常规 3 6 2 2 3" xfId="37817"/>
    <cellStyle name="常规 3 6 2 2 3 2" xfId="37818"/>
    <cellStyle name="常规 3 6 2 2 3 2 2" xfId="37819"/>
    <cellStyle name="常规 3 6 2 2 4" xfId="37820"/>
    <cellStyle name="常规 3 6 2 2 5" xfId="37821"/>
    <cellStyle name="常规 3 6 2 2 6" xfId="37822"/>
    <cellStyle name="常规 3 6 2 2 7" xfId="37823"/>
    <cellStyle name="常规 3 6 2 3" xfId="9274"/>
    <cellStyle name="常规 3 6 2 3 2" xfId="37824"/>
    <cellStyle name="常规 3 6 2 3 2 2" xfId="37825"/>
    <cellStyle name="常规 3 6 2 3 2 3" xfId="37826"/>
    <cellStyle name="常规 3 6 2 3 3" xfId="37827"/>
    <cellStyle name="常规 3 6 2 3 4" xfId="37828"/>
    <cellStyle name="常规 3 6 2 4" xfId="37829"/>
    <cellStyle name="常规 3 6 2 4 2" xfId="37830"/>
    <cellStyle name="常规 3 6 2 4 3" xfId="37831"/>
    <cellStyle name="常规 3 6 2 5" xfId="37832"/>
    <cellStyle name="常规 3 6 2 5 2" xfId="37833"/>
    <cellStyle name="常规 3 6 2 6" xfId="37834"/>
    <cellStyle name="常规 3 6 2 7" xfId="37835"/>
    <cellStyle name="常规 3 6 2 8" xfId="37836"/>
    <cellStyle name="常规 3 6 2 9" xfId="37837"/>
    <cellStyle name="常规 3 6 3" xfId="9275"/>
    <cellStyle name="常规 3 6 3 2" xfId="9276"/>
    <cellStyle name="常规 3 6 3 2 2" xfId="37838"/>
    <cellStyle name="常规 3 6 3 2 2 2" xfId="37839"/>
    <cellStyle name="常规 3 6 3 2 2 2 2" xfId="37840"/>
    <cellStyle name="常规 3 6 3 2 2 3" xfId="37841"/>
    <cellStyle name="常规 3 6 3 2 3" xfId="37842"/>
    <cellStyle name="常规 3 6 3 2 4" xfId="37843"/>
    <cellStyle name="常规 3 6 3 2 5" xfId="37844"/>
    <cellStyle name="常规 3 6 3 3" xfId="9277"/>
    <cellStyle name="常规 3 6 3 3 2" xfId="37845"/>
    <cellStyle name="常规 3 6 3 3 3" xfId="37846"/>
    <cellStyle name="常规 3 6 3 3 3 2" xfId="37847"/>
    <cellStyle name="常规 3 6 3 3 4" xfId="37848"/>
    <cellStyle name="常规 3 6 3 4" xfId="37849"/>
    <cellStyle name="常规 3 6 3 4 2" xfId="37850"/>
    <cellStyle name="常规 3 6 3 5" xfId="37851"/>
    <cellStyle name="常规 3 6 3 5 2" xfId="37852"/>
    <cellStyle name="常规 3 6 3 6" xfId="37853"/>
    <cellStyle name="常规 3 6 3 7" xfId="37854"/>
    <cellStyle name="常规 3 6 4" xfId="9278"/>
    <cellStyle name="常规 3 6 4 2" xfId="9279"/>
    <cellStyle name="常规 3 6 4 2 2" xfId="37855"/>
    <cellStyle name="常规 3 6 4 2 3" xfId="37856"/>
    <cellStyle name="常规 3 6 4 3" xfId="9280"/>
    <cellStyle name="常规 3 6 4 3 2" xfId="37857"/>
    <cellStyle name="常规 3 6 4 3 3" xfId="37858"/>
    <cellStyle name="常规 3 6 4 4" xfId="37859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0"/>
    <cellStyle name="常规 3 7 2 2 2 2" xfId="37861"/>
    <cellStyle name="常规 3 7 2 2 2 2 2" xfId="37862"/>
    <cellStyle name="常规 3 7 2 2 2 3" xfId="37863"/>
    <cellStyle name="常规 3 7 2 2 2 4" xfId="37864"/>
    <cellStyle name="常规 3 7 2 2 3" xfId="37865"/>
    <cellStyle name="常规 3 7 2 2 3 2" xfId="37866"/>
    <cellStyle name="常规 3 7 2 2 4" xfId="37867"/>
    <cellStyle name="常规 3 7 2 2 5" xfId="37868"/>
    <cellStyle name="常规 3 7 2 2 6" xfId="37869"/>
    <cellStyle name="常规 3 7 2 2 7" xfId="37870"/>
    <cellStyle name="常规 3 7 2 3" xfId="9301"/>
    <cellStyle name="常规 3 7 2 3 2" xfId="37871"/>
    <cellStyle name="常规 3 7 2 3 3" xfId="37872"/>
    <cellStyle name="常规 3 7 2 3 3 2" xfId="37873"/>
    <cellStyle name="常规 3 7 2 4" xfId="37874"/>
    <cellStyle name="常规 3 7 2 4 2" xfId="37875"/>
    <cellStyle name="常规 3 7 2 4 3" xfId="37876"/>
    <cellStyle name="常规 3 7 2 4 4" xfId="37877"/>
    <cellStyle name="常规 3 7 2 5" xfId="37878"/>
    <cellStyle name="常规 3 7 2 5 2" xfId="37879"/>
    <cellStyle name="常规 3 7 2 6" xfId="37880"/>
    <cellStyle name="常规 3 7 2 6 2" xfId="37881"/>
    <cellStyle name="常规 3 7 2 7" xfId="37882"/>
    <cellStyle name="常规 3 7 2 8" xfId="37883"/>
    <cellStyle name="常规 3 7 3" xfId="9302"/>
    <cellStyle name="常规 3 7 3 2" xfId="9303"/>
    <cellStyle name="常规 3 7 3 2 2" xfId="37884"/>
    <cellStyle name="常规 3 7 3 2 2 2" xfId="37885"/>
    <cellStyle name="常规 3 7 3 2 3" xfId="37886"/>
    <cellStyle name="常规 3 7 3 2 3 2" xfId="37887"/>
    <cellStyle name="常规 3 7 3 2 4" xfId="37888"/>
    <cellStyle name="常规 3 7 3 3" xfId="9304"/>
    <cellStyle name="常规 3 7 3 3 2" xfId="37889"/>
    <cellStyle name="常规 3 7 3 3 3" xfId="37890"/>
    <cellStyle name="常规 3 7 3 4" xfId="37891"/>
    <cellStyle name="常规 3 7 3 4 2" xfId="37892"/>
    <cellStyle name="常规 3 7 3 5" xfId="37893"/>
    <cellStyle name="常规 3 7 3 6" xfId="37894"/>
    <cellStyle name="常规 3 7 3 7" xfId="37895"/>
    <cellStyle name="常规 3 7 4" xfId="9305"/>
    <cellStyle name="常规 3 7 4 2" xfId="9306"/>
    <cellStyle name="常规 3 7 4 3" xfId="9307"/>
    <cellStyle name="常规 3 7 4 3 2" xfId="37896"/>
    <cellStyle name="常规 3 7 5" xfId="9308"/>
    <cellStyle name="常规 3 7 5 2" xfId="9309"/>
    <cellStyle name="常规 3 7 5 3" xfId="9310"/>
    <cellStyle name="常规 3 7 5 4" xfId="37897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8"/>
    <cellStyle name="常规 3 8 2 2 2 2" xfId="37899"/>
    <cellStyle name="常规 3 8 2 2 3" xfId="37900"/>
    <cellStyle name="常规 3 8 2 2 4" xfId="37901"/>
    <cellStyle name="常规 3 8 2 3" xfId="9328"/>
    <cellStyle name="常规 3 8 2 3 2" xfId="37902"/>
    <cellStyle name="常规 3 8 2 4" xfId="37903"/>
    <cellStyle name="常规 3 8 2 5" xfId="37904"/>
    <cellStyle name="常规 3 8 2 6" xfId="37905"/>
    <cellStyle name="常规 3 8 2 7" xfId="37906"/>
    <cellStyle name="常规 3 8 3" xfId="9329"/>
    <cellStyle name="常规 3 8 3 2" xfId="9330"/>
    <cellStyle name="常规 3 8 3 3" xfId="9331"/>
    <cellStyle name="常规 3 8 3 3 2" xfId="37907"/>
    <cellStyle name="常规 3 8 4" xfId="9332"/>
    <cellStyle name="常规 3 8 4 2" xfId="9333"/>
    <cellStyle name="常规 3 8 4 3" xfId="9334"/>
    <cellStyle name="常规 3 8 4 4" xfId="37908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09"/>
    <cellStyle name="常规 3 9 2 2 2 2" xfId="37910"/>
    <cellStyle name="常规 3 9 2 2 2 2 2" xfId="37911"/>
    <cellStyle name="常规 3 9 2 2 2 3" xfId="37912"/>
    <cellStyle name="常规 3 9 2 2 2 4" xfId="37913"/>
    <cellStyle name="常规 3 9 2 2 3" xfId="37914"/>
    <cellStyle name="常规 3 9 2 2 3 2" xfId="37915"/>
    <cellStyle name="常规 3 9 2 2 3 2 2" xfId="37916"/>
    <cellStyle name="常规 3 9 2 2 4" xfId="37917"/>
    <cellStyle name="常规 3 9 2 2 4 2" xfId="37918"/>
    <cellStyle name="常规 3 9 2 2 5" xfId="37919"/>
    <cellStyle name="常规 3 9 2 3" xfId="9355"/>
    <cellStyle name="常规 3 9 2 3 2" xfId="37920"/>
    <cellStyle name="常规 3 9 2 3 2 2" xfId="37921"/>
    <cellStyle name="常规 3 9 2 3 3" xfId="37922"/>
    <cellStyle name="常规 3 9 2 4" xfId="37923"/>
    <cellStyle name="常规 3 9 2 4 2" xfId="37924"/>
    <cellStyle name="常规 3 9 2 4 2 2" xfId="37925"/>
    <cellStyle name="常规 3 9 2 5" xfId="37926"/>
    <cellStyle name="常规 3 9 2 5 2" xfId="37927"/>
    <cellStyle name="常规 3 9 2 6" xfId="37928"/>
    <cellStyle name="常规 3 9 2 7" xfId="37929"/>
    <cellStyle name="常规 3 9 3" xfId="9356"/>
    <cellStyle name="常规 3 9 3 2" xfId="9357"/>
    <cellStyle name="常规 3 9 3 2 2" xfId="37930"/>
    <cellStyle name="常规 3 9 3 2 2 2" xfId="37931"/>
    <cellStyle name="常规 3 9 3 2 3" xfId="37932"/>
    <cellStyle name="常规 3 9 3 2 4" xfId="37933"/>
    <cellStyle name="常规 3 9 3 3" xfId="9358"/>
    <cellStyle name="常规 3 9 3 3 2" xfId="37934"/>
    <cellStyle name="常规 3 9 3 3 2 2" xfId="37935"/>
    <cellStyle name="常规 3 9 3 4" xfId="37936"/>
    <cellStyle name="常规 3 9 3 4 2" xfId="37937"/>
    <cellStyle name="常规 3 9 3 5" xfId="37938"/>
    <cellStyle name="常规 3 9 4" xfId="9359"/>
    <cellStyle name="常规 3 9 4 2" xfId="9360"/>
    <cellStyle name="常规 3 9 4 2 2" xfId="37939"/>
    <cellStyle name="常规 3 9 4 3" xfId="9361"/>
    <cellStyle name="常规 3 9 4 4" xfId="37940"/>
    <cellStyle name="常规 3 9 4 5" xfId="37941"/>
    <cellStyle name="常规 3 9 5" xfId="9362"/>
    <cellStyle name="常规 3 9 5 2" xfId="9363"/>
    <cellStyle name="常规 3 9 5 2 2" xfId="37942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3"/>
    <cellStyle name="常规 30" xfId="9377"/>
    <cellStyle name="常规 30 2" xfId="9378"/>
    <cellStyle name="常规 30 2 2" xfId="37944"/>
    <cellStyle name="常规 30 3" xfId="9379"/>
    <cellStyle name="常规 31" xfId="13022"/>
    <cellStyle name="常规 31 2" xfId="15197"/>
    <cellStyle name="常规 31 2 2" xfId="37945"/>
    <cellStyle name="常规 31 3" xfId="15198"/>
    <cellStyle name="常规 32" xfId="9380"/>
    <cellStyle name="常规 32 2" xfId="9381"/>
    <cellStyle name="常规 32 2 2" xfId="15199"/>
    <cellStyle name="常规 32 3" xfId="9382"/>
    <cellStyle name="常规 33" xfId="9383"/>
    <cellStyle name="常规 33 2" xfId="9384"/>
    <cellStyle name="常规 33 2 2" xfId="15200"/>
    <cellStyle name="常规 33 2 2 2" xfId="15201"/>
    <cellStyle name="常规 33 2 2 2 2" xfId="15202"/>
    <cellStyle name="常规 33 2 2 2 2 2" xfId="15203"/>
    <cellStyle name="常规 33 2 2 2 3" xfId="15204"/>
    <cellStyle name="常规 33 2 2 3" xfId="15205"/>
    <cellStyle name="常规 33 2 3" xfId="15206"/>
    <cellStyle name="常规 33 3" xfId="9385"/>
    <cellStyle name="常规 34" xfId="15207"/>
    <cellStyle name="常规 34 2" xfId="15208"/>
    <cellStyle name="常规 34 2 2" xfId="15209"/>
    <cellStyle name="常规 34 2 2 2" xfId="15210"/>
    <cellStyle name="常规 34 2 2 2 2" xfId="15211"/>
    <cellStyle name="常规 34 2 2 2 2 2" xfId="15212"/>
    <cellStyle name="常规 34 2 2 2 2 2 2" xfId="15213"/>
    <cellStyle name="常规 34 2 2 2 2 2 2 2" xfId="15214"/>
    <cellStyle name="常规 34 2 2 2 2 2 2 2 2" xfId="15215"/>
    <cellStyle name="常规 34 2 2 2 2 2 2 2 3" xfId="15216"/>
    <cellStyle name="常规 34 2 2 2 2 2 2 2 3 2" xfId="15217"/>
    <cellStyle name="常规 34 2 2 2 2 2 3" xfId="15218"/>
    <cellStyle name="常规 34 2 2 2 2 2 3 5" xfId="15219"/>
    <cellStyle name="常规 34 2 2 2 3" xfId="15220"/>
    <cellStyle name="常规 34 2 2 2 3 2" xfId="15221"/>
    <cellStyle name="常规 34 2 2 2 3 2 2" xfId="15222"/>
    <cellStyle name="常规 34 2 2 2 3 2 2 2" xfId="15223"/>
    <cellStyle name="常规 34 2 2 2 3 2 2 2 2" xfId="15224"/>
    <cellStyle name="常规 34 2 2 2 3 2 3" xfId="15225"/>
    <cellStyle name="常规 34 2 2 2 3 2 3 3" xfId="15226"/>
    <cellStyle name="常规 34 2 2 3" xfId="15227"/>
    <cellStyle name="常规 34 2 3" xfId="15228"/>
    <cellStyle name="常规 34 2 3 2" xfId="15229"/>
    <cellStyle name="常规 34 2 4" xfId="15230"/>
    <cellStyle name="常规 34 2 5" xfId="15231"/>
    <cellStyle name="常规 34 3" xfId="15232"/>
    <cellStyle name="常规 35" xfId="9386"/>
    <cellStyle name="常规 35 2" xfId="15233"/>
    <cellStyle name="常规 35 2 2" xfId="15234"/>
    <cellStyle name="常规 35 2 2 2" xfId="15235"/>
    <cellStyle name="常规 35 2 2 3" xfId="15236"/>
    <cellStyle name="常规 35 2 2 4 2 2" xfId="15237"/>
    <cellStyle name="常规 35 2 3" xfId="15238"/>
    <cellStyle name="常规 35 3" xfId="15239"/>
    <cellStyle name="常规 36" xfId="13021"/>
    <cellStyle name="常规 36 10" xfId="37946"/>
    <cellStyle name="常规 36 10 2" xfId="37947"/>
    <cellStyle name="常规 36 10 2 2" xfId="37948"/>
    <cellStyle name="常规 36 10 3" xfId="37949"/>
    <cellStyle name="常规 36 11" xfId="37950"/>
    <cellStyle name="常规 36 11 2" xfId="37951"/>
    <cellStyle name="常规 36 12" xfId="37952"/>
    <cellStyle name="常规 36 2" xfId="15240"/>
    <cellStyle name="常规 36 2 2" xfId="15241"/>
    <cellStyle name="常规 36 2 2 2" xfId="15242"/>
    <cellStyle name="常规 36 2 2 2 2" xfId="37953"/>
    <cellStyle name="常规 36 2 2 2 2 2" xfId="37954"/>
    <cellStyle name="常规 36 2 2 2 3" xfId="37955"/>
    <cellStyle name="常规 36 2 2 3" xfId="37956"/>
    <cellStyle name="常规 36 2 2 3 2" xfId="37957"/>
    <cellStyle name="常规 36 2 2 3 2 2" xfId="37958"/>
    <cellStyle name="常规 36 2 2 3 3" xfId="37959"/>
    <cellStyle name="常规 36 2 2 4" xfId="37960"/>
    <cellStyle name="常规 36 2 2 4 2" xfId="37961"/>
    <cellStyle name="常规 36 2 2 5" xfId="37962"/>
    <cellStyle name="常规 36 2 2 5 2" xfId="37963"/>
    <cellStyle name="常规 36 2 2 6" xfId="37964"/>
    <cellStyle name="常规 36 2 3" xfId="15243"/>
    <cellStyle name="常规 36 2 3 2" xfId="37965"/>
    <cellStyle name="常规 36 2 3 2 2" xfId="37966"/>
    <cellStyle name="常规 36 2 3 3" xfId="37967"/>
    <cellStyle name="常规 36 2 4" xfId="37968"/>
    <cellStyle name="常规 36 2 4 2" xfId="37969"/>
    <cellStyle name="常规 36 2 4 2 2" xfId="37970"/>
    <cellStyle name="常规 36 2 4 3" xfId="37971"/>
    <cellStyle name="常规 36 2 5" xfId="37972"/>
    <cellStyle name="常规 36 2 5 2" xfId="37973"/>
    <cellStyle name="常规 36 2 6" xfId="37974"/>
    <cellStyle name="常规 36 2 6 2" xfId="37975"/>
    <cellStyle name="常规 36 2 7" xfId="37976"/>
    <cellStyle name="常规 36 3" xfId="15244"/>
    <cellStyle name="常规 36 3 2" xfId="37977"/>
    <cellStyle name="常规 36 3 2 2" xfId="37978"/>
    <cellStyle name="常规 36 3 2 2 2" xfId="37979"/>
    <cellStyle name="常规 36 3 2 3" xfId="37980"/>
    <cellStyle name="常规 36 3 3" xfId="37981"/>
    <cellStyle name="常规 36 3 3 2" xfId="37982"/>
    <cellStyle name="常规 36 3 3 2 2" xfId="37983"/>
    <cellStyle name="常规 36 3 3 3" xfId="37984"/>
    <cellStyle name="常规 36 3 4" xfId="37985"/>
    <cellStyle name="常规 36 3 4 2" xfId="37986"/>
    <cellStyle name="常规 36 3 5" xfId="37987"/>
    <cellStyle name="常规 36 3 5 2" xfId="37988"/>
    <cellStyle name="常规 36 3 6" xfId="37989"/>
    <cellStyle name="常规 36 4" xfId="37990"/>
    <cellStyle name="常规 36 4 2" xfId="37991"/>
    <cellStyle name="常规 36 4 2 2" xfId="37992"/>
    <cellStyle name="常规 36 4 2 2 2" xfId="37993"/>
    <cellStyle name="常规 36 4 2 2 2 2" xfId="37994"/>
    <cellStyle name="常规 36 4 2 2 3" xfId="37995"/>
    <cellStyle name="常规 36 4 2 3" xfId="37996"/>
    <cellStyle name="常规 36 4 2 3 2" xfId="37997"/>
    <cellStyle name="常规 36 4 2 3 2 2" xfId="37998"/>
    <cellStyle name="常规 36 4 2 3 3" xfId="37999"/>
    <cellStyle name="常规 36 4 2 4" xfId="38000"/>
    <cellStyle name="常规 36 4 2 4 2" xfId="38001"/>
    <cellStyle name="常规 36 4 2 5" xfId="38002"/>
    <cellStyle name="常规 36 4 2 5 2" xfId="38003"/>
    <cellStyle name="常规 36 4 2 6" xfId="38004"/>
    <cellStyle name="常规 36 4 3" xfId="38005"/>
    <cellStyle name="常规 36 4 3 2" xfId="38006"/>
    <cellStyle name="常规 36 4 3 2 2" xfId="38007"/>
    <cellStyle name="常规 36 4 3 2 2 2" xfId="38008"/>
    <cellStyle name="常规 36 4 3 2 3" xfId="38009"/>
    <cellStyle name="常规 36 4 3 3" xfId="38010"/>
    <cellStyle name="常规 36 4 3 3 2" xfId="38011"/>
    <cellStyle name="常规 36 4 3 3 2 2" xfId="38012"/>
    <cellStyle name="常规 36 4 3 3 3" xfId="38013"/>
    <cellStyle name="常规 36 4 3 4" xfId="38014"/>
    <cellStyle name="常规 36 4 3 4 2" xfId="38015"/>
    <cellStyle name="常规 36 4 3 5" xfId="38016"/>
    <cellStyle name="常规 36 4 3 5 2" xfId="38017"/>
    <cellStyle name="常规 36 4 3 6" xfId="38018"/>
    <cellStyle name="常规 36 4 4" xfId="38019"/>
    <cellStyle name="常规 36 4 4 2" xfId="38020"/>
    <cellStyle name="常规 36 4 4 2 2" xfId="38021"/>
    <cellStyle name="常规 36 4 4 2 2 2" xfId="38022"/>
    <cellStyle name="常规 36 4 4 2 3" xfId="38023"/>
    <cellStyle name="常规 36 4 4 3" xfId="38024"/>
    <cellStyle name="常规 36 4 4 3 2" xfId="38025"/>
    <cellStyle name="常规 36 4 4 3 2 2" xfId="38026"/>
    <cellStyle name="常规 36 4 4 3 3" xfId="38027"/>
    <cellStyle name="常规 36 4 4 4" xfId="38028"/>
    <cellStyle name="常规 36 4 4 4 2" xfId="38029"/>
    <cellStyle name="常规 36 4 4 5" xfId="38030"/>
    <cellStyle name="常规 36 4 4 5 2" xfId="38031"/>
    <cellStyle name="常规 36 4 4 6" xfId="38032"/>
    <cellStyle name="常规 36 4 5" xfId="38033"/>
    <cellStyle name="常规 36 4 5 2" xfId="38034"/>
    <cellStyle name="常规 36 4 5 2 2" xfId="38035"/>
    <cellStyle name="常规 36 4 5 3" xfId="38036"/>
    <cellStyle name="常规 36 4 6" xfId="38037"/>
    <cellStyle name="常规 36 4 6 2" xfId="38038"/>
    <cellStyle name="常规 36 4 6 2 2" xfId="38039"/>
    <cellStyle name="常规 36 4 6 3" xfId="38040"/>
    <cellStyle name="常规 36 4 7" xfId="38041"/>
    <cellStyle name="常规 36 4 7 2" xfId="38042"/>
    <cellStyle name="常规 36 4 8" xfId="38043"/>
    <cellStyle name="常规 36 4 8 2" xfId="38044"/>
    <cellStyle name="常规 36 4 9" xfId="38045"/>
    <cellStyle name="常规 36 5" xfId="38046"/>
    <cellStyle name="常规 36 5 2" xfId="38047"/>
    <cellStyle name="常规 36 5 2 2" xfId="38048"/>
    <cellStyle name="常规 36 5 2 2 2" xfId="38049"/>
    <cellStyle name="常规 36 5 2 3" xfId="38050"/>
    <cellStyle name="常规 36 5 3" xfId="38051"/>
    <cellStyle name="常规 36 5 3 2" xfId="38052"/>
    <cellStyle name="常规 36 5 3 2 2" xfId="38053"/>
    <cellStyle name="常规 36 5 3 3" xfId="38054"/>
    <cellStyle name="常规 36 5 4" xfId="38055"/>
    <cellStyle name="常规 36 5 4 2" xfId="38056"/>
    <cellStyle name="常规 36 5 5" xfId="38057"/>
    <cellStyle name="常规 36 5 5 2" xfId="38058"/>
    <cellStyle name="常规 36 5 6" xfId="38059"/>
    <cellStyle name="常规 36 6" xfId="38060"/>
    <cellStyle name="常规 36 6 2" xfId="38061"/>
    <cellStyle name="常规 36 6 2 2" xfId="38062"/>
    <cellStyle name="常规 36 6 2 2 2" xfId="38063"/>
    <cellStyle name="常规 36 6 2 3" xfId="38064"/>
    <cellStyle name="常规 36 6 3" xfId="38065"/>
    <cellStyle name="常规 36 6 3 2" xfId="38066"/>
    <cellStyle name="常规 36 6 3 2 2" xfId="38067"/>
    <cellStyle name="常规 36 6 3 3" xfId="38068"/>
    <cellStyle name="常规 36 6 4" xfId="38069"/>
    <cellStyle name="常规 36 6 4 2" xfId="38070"/>
    <cellStyle name="常规 36 6 5" xfId="38071"/>
    <cellStyle name="常规 36 6 5 2" xfId="38072"/>
    <cellStyle name="常规 36 6 6" xfId="38073"/>
    <cellStyle name="常规 36 7" xfId="38074"/>
    <cellStyle name="常规 36 7 2" xfId="38075"/>
    <cellStyle name="常规 36 7 2 2" xfId="38076"/>
    <cellStyle name="常规 36 7 3" xfId="38077"/>
    <cellStyle name="常规 36 8" xfId="38078"/>
    <cellStyle name="常规 36 8 2" xfId="38079"/>
    <cellStyle name="常规 36 8 2 2" xfId="38080"/>
    <cellStyle name="常规 36 8 3" xfId="38081"/>
    <cellStyle name="常规 36 9" xfId="38082"/>
    <cellStyle name="常规 36 9 2" xfId="38083"/>
    <cellStyle name="常规 37" xfId="15245"/>
    <cellStyle name="常规 37 2" xfId="15246"/>
    <cellStyle name="常规 37 2 2" xfId="15247"/>
    <cellStyle name="常规 37 3" xfId="15248"/>
    <cellStyle name="常规 38" xfId="15249"/>
    <cellStyle name="常规 38 2" xfId="15250"/>
    <cellStyle name="常规 38 2 2" xfId="38084"/>
    <cellStyle name="常规 38 3" xfId="38085"/>
    <cellStyle name="常规 39" xfId="15251"/>
    <cellStyle name="常规 39 2" xfId="15252"/>
    <cellStyle name="常规 39 2 2" xfId="38086"/>
    <cellStyle name="常规 39 2 2 2" xfId="38087"/>
    <cellStyle name="常规 39 2 3" xfId="38088"/>
    <cellStyle name="常规 39 3" xfId="15253"/>
    <cellStyle name="常规 39 3 2" xfId="15254"/>
    <cellStyle name="常规 39 3 2 2" xfId="15255"/>
    <cellStyle name="常规 39 3 2 2 2" xfId="15256"/>
    <cellStyle name="常规 39 3 2 2 3" xfId="15257"/>
    <cellStyle name="常规 39 3 2 2 3 2" xfId="15258"/>
    <cellStyle name="常规 39 3 2 4" xfId="15259"/>
    <cellStyle name="常规 39 3 3" xfId="15260"/>
    <cellStyle name="常规 39 4" xfId="38089"/>
    <cellStyle name="常规 4" xfId="9387"/>
    <cellStyle name="常规 4 10" xfId="9388"/>
    <cellStyle name="常规 4 10 2" xfId="9389"/>
    <cellStyle name="常规 4 10 2 2" xfId="38090"/>
    <cellStyle name="常规 4 10 3" xfId="9390"/>
    <cellStyle name="常规 4 10 3 2" xfId="38091"/>
    <cellStyle name="常规 4 11" xfId="9391"/>
    <cellStyle name="常规 4 11 2" xfId="9392"/>
    <cellStyle name="常规 4 11 2 2" xfId="38092"/>
    <cellStyle name="常规 4 11 3" xfId="9393"/>
    <cellStyle name="常规 4 11 4" xfId="38093"/>
    <cellStyle name="常规 4 12" xfId="9394"/>
    <cellStyle name="常规 4 12 2" xfId="38094"/>
    <cellStyle name="常规 4 12 2 2" xfId="38095"/>
    <cellStyle name="常规 4 12 3" xfId="38096"/>
    <cellStyle name="常规 4 13" xfId="9395"/>
    <cellStyle name="常规 4 13 2" xfId="38097"/>
    <cellStyle name="常规 4 13 3" xfId="38098"/>
    <cellStyle name="常规 4 13 4" xfId="38099"/>
    <cellStyle name="常规 4 14" xfId="9396"/>
    <cellStyle name="常规 4 15" xfId="12962"/>
    <cellStyle name="常规 4 15 2" xfId="38100"/>
    <cellStyle name="常规 4 16" xfId="12994"/>
    <cellStyle name="常规 4 17" xfId="13016"/>
    <cellStyle name="常规 4 18" xfId="15558"/>
    <cellStyle name="常规 4 19" xfId="56884"/>
    <cellStyle name="常规 4 2" xfId="9397"/>
    <cellStyle name="常规 4 2 10" xfId="38101"/>
    <cellStyle name="常规 4 2 10 2" xfId="38102"/>
    <cellStyle name="常规 4 2 11" xfId="38103"/>
    <cellStyle name="常规 4 2 11 2" xfId="38104"/>
    <cellStyle name="常规 4 2 11 3" xfId="38105"/>
    <cellStyle name="常规 4 2 12" xfId="38106"/>
    <cellStyle name="常规 4 2 13" xfId="38107"/>
    <cellStyle name="常规 4 2 14" xfId="38108"/>
    <cellStyle name="常规 4 2 2" xfId="9398"/>
    <cellStyle name="常规 4 2 2 10" xfId="38109"/>
    <cellStyle name="常规 4 2 2 2" xfId="15261"/>
    <cellStyle name="常规 4 2 2 2 2" xfId="15262"/>
    <cellStyle name="常规 4 2 2 2 2 2" xfId="38110"/>
    <cellStyle name="常规 4 2 2 2 2 2 2" xfId="38111"/>
    <cellStyle name="常规 4 2 2 2 2 2 2 2" xfId="38112"/>
    <cellStyle name="常规 4 2 2 2 2 2 2 2 2" xfId="38113"/>
    <cellStyle name="常规 4 2 2 2 2 2 2 2 2 2" xfId="38114"/>
    <cellStyle name="常规 4 2 2 2 2 2 2 2 2 3" xfId="38115"/>
    <cellStyle name="常规 4 2 2 2 2 2 2 2 3" xfId="38116"/>
    <cellStyle name="常规 4 2 2 2 2 2 2 2 4" xfId="38117"/>
    <cellStyle name="常规 4 2 2 2 2 2 2 3" xfId="38118"/>
    <cellStyle name="常规 4 2 2 2 2 2 2 3 2" xfId="38119"/>
    <cellStyle name="常规 4 2 2 2 2 2 2 4" xfId="38120"/>
    <cellStyle name="常规 4 2 2 2 2 2 3" xfId="38121"/>
    <cellStyle name="常规 4 2 2 2 2 2 3 2" xfId="38122"/>
    <cellStyle name="常规 4 2 2 2 2 2 3 2 2" xfId="38123"/>
    <cellStyle name="常规 4 2 2 2 2 2 3 2 3" xfId="38124"/>
    <cellStyle name="常规 4 2 2 2 2 2 3 3" xfId="38125"/>
    <cellStyle name="常规 4 2 2 2 2 2 3 4" xfId="38126"/>
    <cellStyle name="常规 4 2 2 2 2 2 4" xfId="38127"/>
    <cellStyle name="常规 4 2 2 2 2 2 5" xfId="38128"/>
    <cellStyle name="常规 4 2 2 2 2 3" xfId="38129"/>
    <cellStyle name="常规 4 2 2 2 2 3 2" xfId="38130"/>
    <cellStyle name="常规 4 2 2 2 2 3 2 2" xfId="38131"/>
    <cellStyle name="常规 4 2 2 2 2 3 2 2 2" xfId="38132"/>
    <cellStyle name="常规 4 2 2 2 2 3 2 2 3" xfId="38133"/>
    <cellStyle name="常规 4 2 2 2 2 3 2 3" xfId="38134"/>
    <cellStyle name="常规 4 2 2 2 2 3 2 3 2" xfId="38135"/>
    <cellStyle name="常规 4 2 2 2 2 3 2 4" xfId="38136"/>
    <cellStyle name="常规 4 2 2 2 2 3 3" xfId="38137"/>
    <cellStyle name="常规 4 2 2 2 2 3 3 2" xfId="38138"/>
    <cellStyle name="常规 4 2 2 2 2 3 3 3" xfId="38139"/>
    <cellStyle name="常规 4 2 2 2 2 3 4" xfId="38140"/>
    <cellStyle name="常规 4 2 2 2 2 4" xfId="38141"/>
    <cellStyle name="常规 4 2 2 2 2 4 2" xfId="38142"/>
    <cellStyle name="常规 4 2 2 2 2 4 2 2" xfId="38143"/>
    <cellStyle name="常规 4 2 2 2 2 4 2 3" xfId="38144"/>
    <cellStyle name="常规 4 2 2 2 2 4 3" xfId="38145"/>
    <cellStyle name="常规 4 2 2 2 2 4 4" xfId="38146"/>
    <cellStyle name="常规 4 2 2 2 2 5" xfId="38147"/>
    <cellStyle name="常规 4 2 2 2 2 5 2" xfId="38148"/>
    <cellStyle name="常规 4 2 2 2 2 5 3" xfId="38149"/>
    <cellStyle name="常规 4 2 2 2 2 6" xfId="38150"/>
    <cellStyle name="常规 4 2 2 2 2 6 2" xfId="38151"/>
    <cellStyle name="常规 4 2 2 2 2 6 3" xfId="38152"/>
    <cellStyle name="常规 4 2 2 2 3" xfId="38153"/>
    <cellStyle name="常规 4 2 2 2 3 2" xfId="38154"/>
    <cellStyle name="常规 4 2 2 2 3 2 2" xfId="38155"/>
    <cellStyle name="常规 4 2 2 2 3 2 2 2" xfId="38156"/>
    <cellStyle name="常规 4 2 2 2 3 2 2 2 2" xfId="38157"/>
    <cellStyle name="常规 4 2 2 2 3 2 2 2 3" xfId="38158"/>
    <cellStyle name="常规 4 2 2 2 3 2 2 3" xfId="38159"/>
    <cellStyle name="常规 4 2 2 2 3 2 2 4" xfId="38160"/>
    <cellStyle name="常规 4 2 2 2 3 2 3" xfId="38161"/>
    <cellStyle name="常规 4 2 2 2 3 2 3 2" xfId="38162"/>
    <cellStyle name="常规 4 2 2 2 3 2 3 3" xfId="38163"/>
    <cellStyle name="常规 4 2 2 2 3 2 4" xfId="38164"/>
    <cellStyle name="常规 4 2 2 2 3 3" xfId="38165"/>
    <cellStyle name="常规 4 2 2 2 3 3 2" xfId="38166"/>
    <cellStyle name="常规 4 2 2 2 3 3 2 2" xfId="38167"/>
    <cellStyle name="常规 4 2 2 2 3 3 2 3" xfId="38168"/>
    <cellStyle name="常规 4 2 2 2 3 3 3" xfId="38169"/>
    <cellStyle name="常规 4 2 2 2 3 3 3 2" xfId="38170"/>
    <cellStyle name="常规 4 2 2 2 3 3 4" xfId="38171"/>
    <cellStyle name="常规 4 2 2 2 3 4" xfId="38172"/>
    <cellStyle name="常规 4 2 2 2 3 4 2" xfId="38173"/>
    <cellStyle name="常规 4 2 2 2 3 4 3" xfId="38174"/>
    <cellStyle name="常规 4 2 2 2 3 5" xfId="38175"/>
    <cellStyle name="常规 4 2 2 2 3 6" xfId="38176"/>
    <cellStyle name="常规 4 2 2 2 4" xfId="38177"/>
    <cellStyle name="常规 4 2 2 2 4 2" xfId="38178"/>
    <cellStyle name="常规 4 2 2 2 4 2 2" xfId="38179"/>
    <cellStyle name="常规 4 2 2 2 4 2 2 2" xfId="38180"/>
    <cellStyle name="常规 4 2 2 2 4 2 2 3" xfId="38181"/>
    <cellStyle name="常规 4 2 2 2 4 2 3" xfId="38182"/>
    <cellStyle name="常规 4 2 2 2 4 2 4" xfId="38183"/>
    <cellStyle name="常规 4 2 2 2 4 3" xfId="38184"/>
    <cellStyle name="常规 4 2 2 2 4 3 2" xfId="38185"/>
    <cellStyle name="常规 4 2 2 2 4 3 3" xfId="38186"/>
    <cellStyle name="常规 4 2 2 2 4 4" xfId="38187"/>
    <cellStyle name="常规 4 2 2 2 5" xfId="38188"/>
    <cellStyle name="常规 4 2 2 2 5 2" xfId="38189"/>
    <cellStyle name="常规 4 2 2 2 5 2 2" xfId="38190"/>
    <cellStyle name="常规 4 2 2 2 5 2 3" xfId="38191"/>
    <cellStyle name="常规 4 2 2 2 5 3" xfId="38192"/>
    <cellStyle name="常规 4 2 2 2 5 4" xfId="38193"/>
    <cellStyle name="常规 4 2 2 2 6" xfId="38194"/>
    <cellStyle name="常规 4 2 2 2 6 2" xfId="38195"/>
    <cellStyle name="常规 4 2 2 2 6 3" xfId="38196"/>
    <cellStyle name="常规 4 2 2 2 7" xfId="38197"/>
    <cellStyle name="常规 4 2 2 2 7 2" xfId="38198"/>
    <cellStyle name="常规 4 2 2 2 8" xfId="38199"/>
    <cellStyle name="常规 4 2 2 2 9" xfId="38200"/>
    <cellStyle name="常规 4 2 2 3" xfId="15263"/>
    <cellStyle name="常规 4 2 2 3 2" xfId="38201"/>
    <cellStyle name="常规 4 2 2 3 2 2" xfId="38202"/>
    <cellStyle name="常规 4 2 2 3 2 2 2" xfId="38203"/>
    <cellStyle name="常规 4 2 2 3 2 2 2 2" xfId="38204"/>
    <cellStyle name="常规 4 2 2 3 2 2 2 2 2" xfId="38205"/>
    <cellStyle name="常规 4 2 2 3 2 2 2 2 3" xfId="38206"/>
    <cellStyle name="常规 4 2 2 3 2 2 2 3" xfId="38207"/>
    <cellStyle name="常规 4 2 2 3 2 2 2 4" xfId="38208"/>
    <cellStyle name="常规 4 2 2 3 2 2 3" xfId="38209"/>
    <cellStyle name="常规 4 2 2 3 2 2 3 2" xfId="38210"/>
    <cellStyle name="常规 4 2 2 3 2 2 4" xfId="38211"/>
    <cellStyle name="常规 4 2 2 3 2 3" xfId="38212"/>
    <cellStyle name="常规 4 2 2 3 2 3 2" xfId="38213"/>
    <cellStyle name="常规 4 2 2 3 2 3 2 2" xfId="38214"/>
    <cellStyle name="常规 4 2 2 3 2 3 2 3" xfId="38215"/>
    <cellStyle name="常规 4 2 2 3 2 3 3" xfId="38216"/>
    <cellStyle name="常规 4 2 2 3 2 3 4" xfId="38217"/>
    <cellStyle name="常规 4 2 2 3 2 4" xfId="38218"/>
    <cellStyle name="常规 4 2 2 3 2 5" xfId="38219"/>
    <cellStyle name="常规 4 2 2 3 3" xfId="38220"/>
    <cellStyle name="常规 4 2 2 3 3 2" xfId="38221"/>
    <cellStyle name="常规 4 2 2 3 3 2 2" xfId="38222"/>
    <cellStyle name="常规 4 2 2 3 3 2 2 2" xfId="38223"/>
    <cellStyle name="常规 4 2 2 3 3 2 2 3" xfId="38224"/>
    <cellStyle name="常规 4 2 2 3 3 2 3" xfId="38225"/>
    <cellStyle name="常规 4 2 2 3 3 2 4" xfId="38226"/>
    <cellStyle name="常规 4 2 2 3 3 3" xfId="38227"/>
    <cellStyle name="常规 4 2 2 3 3 3 2" xfId="38228"/>
    <cellStyle name="常规 4 2 2 3 3 3 3" xfId="38229"/>
    <cellStyle name="常规 4 2 2 3 3 4" xfId="38230"/>
    <cellStyle name="常规 4 2 2 3 4" xfId="38231"/>
    <cellStyle name="常规 4 2 2 3 4 2" xfId="38232"/>
    <cellStyle name="常规 4 2 2 3 4 2 2" xfId="38233"/>
    <cellStyle name="常规 4 2 2 3 4 2 3" xfId="38234"/>
    <cellStyle name="常规 4 2 2 3 4 3" xfId="38235"/>
    <cellStyle name="常规 4 2 2 3 4 4" xfId="38236"/>
    <cellStyle name="常规 4 2 2 3 5" xfId="38237"/>
    <cellStyle name="常规 4 2 2 3 5 2" xfId="38238"/>
    <cellStyle name="常规 4 2 2 3 5 3" xfId="38239"/>
    <cellStyle name="常规 4 2 2 3 6" xfId="38240"/>
    <cellStyle name="常规 4 2 2 3 7" xfId="38241"/>
    <cellStyle name="常规 4 2 2 4" xfId="38242"/>
    <cellStyle name="常规 4 2 2 4 2" xfId="38243"/>
    <cellStyle name="常规 4 2 2 4 2 2" xfId="38244"/>
    <cellStyle name="常规 4 2 2 4 2 2 2" xfId="38245"/>
    <cellStyle name="常规 4 2 2 4 2 2 2 2" xfId="38246"/>
    <cellStyle name="常规 4 2 2 4 2 2 2 3" xfId="38247"/>
    <cellStyle name="常规 4 2 2 4 2 2 3" xfId="38248"/>
    <cellStyle name="常规 4 2 2 4 2 2 4" xfId="38249"/>
    <cellStyle name="常规 4 2 2 4 2 3" xfId="38250"/>
    <cellStyle name="常规 4 2 2 4 2 4" xfId="38251"/>
    <cellStyle name="常规 4 2 2 4 3" xfId="38252"/>
    <cellStyle name="常规 4 2 2 4 3 2" xfId="38253"/>
    <cellStyle name="常规 4 2 2 4 3 2 2" xfId="38254"/>
    <cellStyle name="常规 4 2 2 4 3 2 3" xfId="38255"/>
    <cellStyle name="常规 4 2 2 4 3 3" xfId="38256"/>
    <cellStyle name="常规 4 2 2 4 3 3 2" xfId="38257"/>
    <cellStyle name="常规 4 2 2 4 3 3 3" xfId="38258"/>
    <cellStyle name="常规 4 2 2 4 3 4" xfId="38259"/>
    <cellStyle name="常规 4 2 2 4 4" xfId="38260"/>
    <cellStyle name="常规 4 2 2 4 4 2" xfId="38261"/>
    <cellStyle name="常规 4 2 2 4 4 3" xfId="38262"/>
    <cellStyle name="常规 4 2 2 4 5" xfId="38263"/>
    <cellStyle name="常规 4 2 2 4 5 2" xfId="38264"/>
    <cellStyle name="常规 4 2 2 4 6" xfId="38265"/>
    <cellStyle name="常规 4 2 2 5" xfId="38266"/>
    <cellStyle name="常规 4 2 2 5 2" xfId="38267"/>
    <cellStyle name="常规 4 2 2 5 2 2" xfId="38268"/>
    <cellStyle name="常规 4 2 2 5 2 2 2" xfId="38269"/>
    <cellStyle name="常规 4 2 2 5 2 2 3" xfId="38270"/>
    <cellStyle name="常规 4 2 2 5 2 3" xfId="38271"/>
    <cellStyle name="常规 4 2 2 5 2 4" xfId="38272"/>
    <cellStyle name="常规 4 2 2 5 3" xfId="38273"/>
    <cellStyle name="常规 4 2 2 5 3 2" xfId="38274"/>
    <cellStyle name="常规 4 2 2 5 3 3" xfId="38275"/>
    <cellStyle name="常规 4 2 2 5 4" xfId="38276"/>
    <cellStyle name="常规 4 2 2 6" xfId="38277"/>
    <cellStyle name="常规 4 2 2 6 2" xfId="38278"/>
    <cellStyle name="常规 4 2 2 6 2 2" xfId="38279"/>
    <cellStyle name="常规 4 2 2 6 2 3" xfId="38280"/>
    <cellStyle name="常规 4 2 2 6 3" xfId="38281"/>
    <cellStyle name="常规 4 2 2 6 3 2" xfId="38282"/>
    <cellStyle name="常规 4 2 2 6 3 3" xfId="38283"/>
    <cellStyle name="常规 4 2 2 6 4" xfId="38284"/>
    <cellStyle name="常规 4 2 2 7" xfId="38285"/>
    <cellStyle name="常规 4 2 2 7 2" xfId="38286"/>
    <cellStyle name="常规 4 2 2 7 3" xfId="38287"/>
    <cellStyle name="常规 4 2 2 8" xfId="38288"/>
    <cellStyle name="常规 4 2 2 8 2" xfId="38289"/>
    <cellStyle name="常规 4 2 2 9" xfId="38290"/>
    <cellStyle name="常规 4 2 3" xfId="9399"/>
    <cellStyle name="常规 4 2 3 10" xfId="38291"/>
    <cellStyle name="常规 4 2 3 11" xfId="38292"/>
    <cellStyle name="常规 4 2 3 12" xfId="38293"/>
    <cellStyle name="常规 4 2 3 2" xfId="15264"/>
    <cellStyle name="常规 4 2 3 2 2" xfId="38294"/>
    <cellStyle name="常规 4 2 3 2 2 2" xfId="38295"/>
    <cellStyle name="常规 4 2 3 2 2 2 2" xfId="38296"/>
    <cellStyle name="常规 4 2 3 2 2 2 2 2" xfId="38297"/>
    <cellStyle name="常规 4 2 3 2 2 2 2 2 2" xfId="38298"/>
    <cellStyle name="常规 4 2 3 2 2 2 2 2 3" xfId="38299"/>
    <cellStyle name="常规 4 2 3 2 2 2 2 3" xfId="38300"/>
    <cellStyle name="常规 4 2 3 2 2 2 2 4" xfId="38301"/>
    <cellStyle name="常规 4 2 3 2 2 2 3" xfId="38302"/>
    <cellStyle name="常规 4 2 3 2 2 2 3 2" xfId="38303"/>
    <cellStyle name="常规 4 2 3 2 2 2 4" xfId="38304"/>
    <cellStyle name="常规 4 2 3 2 2 3" xfId="38305"/>
    <cellStyle name="常规 4 2 3 2 2 3 2" xfId="38306"/>
    <cellStyle name="常规 4 2 3 2 2 3 2 2" xfId="38307"/>
    <cellStyle name="常规 4 2 3 2 2 3 2 3" xfId="38308"/>
    <cellStyle name="常规 4 2 3 2 2 3 3" xfId="38309"/>
    <cellStyle name="常规 4 2 3 2 2 3 4" xfId="38310"/>
    <cellStyle name="常规 4 2 3 2 2 4" xfId="38311"/>
    <cellStyle name="常规 4 2 3 2 2 5" xfId="38312"/>
    <cellStyle name="常规 4 2 3 2 3" xfId="38313"/>
    <cellStyle name="常规 4 2 3 2 3 2" xfId="38314"/>
    <cellStyle name="常规 4 2 3 2 3 2 2" xfId="38315"/>
    <cellStyle name="常规 4 2 3 2 3 2 2 2" xfId="38316"/>
    <cellStyle name="常规 4 2 3 2 3 2 2 3" xfId="38317"/>
    <cellStyle name="常规 4 2 3 2 3 2 3" xfId="38318"/>
    <cellStyle name="常规 4 2 3 2 3 2 3 2" xfId="38319"/>
    <cellStyle name="常规 4 2 3 2 3 2 4" xfId="38320"/>
    <cellStyle name="常规 4 2 3 2 3 3" xfId="38321"/>
    <cellStyle name="常规 4 2 3 2 3 3 2" xfId="38322"/>
    <cellStyle name="常规 4 2 3 2 3 3 3" xfId="38323"/>
    <cellStyle name="常规 4 2 3 2 3 4" xfId="38324"/>
    <cellStyle name="常规 4 2 3 2 4" xfId="38325"/>
    <cellStyle name="常规 4 2 3 2 4 2" xfId="38326"/>
    <cellStyle name="常规 4 2 3 2 4 2 2" xfId="38327"/>
    <cellStyle name="常规 4 2 3 2 4 2 3" xfId="38328"/>
    <cellStyle name="常规 4 2 3 2 4 3" xfId="38329"/>
    <cellStyle name="常规 4 2 3 2 4 4" xfId="38330"/>
    <cellStyle name="常规 4 2 3 2 5" xfId="38331"/>
    <cellStyle name="常规 4 2 3 2 5 2" xfId="38332"/>
    <cellStyle name="常规 4 2 3 2 5 3" xfId="38333"/>
    <cellStyle name="常规 4 2 3 2 6" xfId="38334"/>
    <cellStyle name="常规 4 2 3 3" xfId="38335"/>
    <cellStyle name="常规 4 2 3 3 2" xfId="38336"/>
    <cellStyle name="常规 4 2 3 3 2 2" xfId="38337"/>
    <cellStyle name="常规 4 2 3 3 2 2 2" xfId="38338"/>
    <cellStyle name="常规 4 2 3 3 2 2 2 2" xfId="38339"/>
    <cellStyle name="常规 4 2 3 3 2 2 2 3" xfId="38340"/>
    <cellStyle name="常规 4 2 3 3 2 2 3" xfId="38341"/>
    <cellStyle name="常规 4 2 3 3 2 2 4" xfId="38342"/>
    <cellStyle name="常规 4 2 3 3 2 3" xfId="38343"/>
    <cellStyle name="常规 4 2 3 3 2 3 2" xfId="38344"/>
    <cellStyle name="常规 4 2 3 3 2 3 3" xfId="38345"/>
    <cellStyle name="常规 4 2 3 3 2 4" xfId="38346"/>
    <cellStyle name="常规 4 2 3 3 3" xfId="38347"/>
    <cellStyle name="常规 4 2 3 3 3 2" xfId="38348"/>
    <cellStyle name="常规 4 2 3 3 3 2 2" xfId="38349"/>
    <cellStyle name="常规 4 2 3 3 3 2 3" xfId="38350"/>
    <cellStyle name="常规 4 2 3 3 3 3" xfId="38351"/>
    <cellStyle name="常规 4 2 3 3 3 3 2" xfId="38352"/>
    <cellStyle name="常规 4 2 3 3 3 4" xfId="38353"/>
    <cellStyle name="常规 4 2 3 3 4" xfId="38354"/>
    <cellStyle name="常规 4 2 3 3 4 2" xfId="38355"/>
    <cellStyle name="常规 4 2 3 3 4 3" xfId="38356"/>
    <cellStyle name="常规 4 2 3 3 5" xfId="38357"/>
    <cellStyle name="常规 4 2 3 4" xfId="38358"/>
    <cellStyle name="常规 4 2 3 4 2" xfId="38359"/>
    <cellStyle name="常规 4 2 3 4 2 2" xfId="38360"/>
    <cellStyle name="常规 4 2 3 4 2 2 2" xfId="38361"/>
    <cellStyle name="常规 4 2 3 4 2 2 3" xfId="38362"/>
    <cellStyle name="常规 4 2 3 4 2 3" xfId="38363"/>
    <cellStyle name="常规 4 2 3 4 2 4" xfId="38364"/>
    <cellStyle name="常规 4 2 3 4 3" xfId="38365"/>
    <cellStyle name="常规 4 2 3 4 3 2" xfId="38366"/>
    <cellStyle name="常规 4 2 3 4 3 3" xfId="38367"/>
    <cellStyle name="常规 4 2 3 4 4" xfId="38368"/>
    <cellStyle name="常规 4 2 3 5" xfId="38369"/>
    <cellStyle name="常规 4 2 3 5 2" xfId="38370"/>
    <cellStyle name="常规 4 2 3 5 2 2" xfId="38371"/>
    <cellStyle name="常规 4 2 3 5 2 3" xfId="38372"/>
    <cellStyle name="常规 4 2 3 5 3" xfId="38373"/>
    <cellStyle name="常规 4 2 3 5 4" xfId="38374"/>
    <cellStyle name="常规 4 2 3 6" xfId="38375"/>
    <cellStyle name="常规 4 2 3 6 2" xfId="38376"/>
    <cellStyle name="常规 4 2 3 6 3" xfId="38377"/>
    <cellStyle name="常规 4 2 3 7" xfId="38378"/>
    <cellStyle name="常规 4 2 3 7 2" xfId="38379"/>
    <cellStyle name="常规 4 2 3 8" xfId="38380"/>
    <cellStyle name="常规 4 2 3 9" xfId="38381"/>
    <cellStyle name="常规 4 2 4" xfId="9400"/>
    <cellStyle name="常规 4 2 4 2" xfId="38382"/>
    <cellStyle name="常规 4 2 4 2 2" xfId="38383"/>
    <cellStyle name="常规 4 2 4 2 2 2" xfId="38384"/>
    <cellStyle name="常规 4 2 4 2 2 2 2" xfId="38385"/>
    <cellStyle name="常规 4 2 4 2 2 2 2 2" xfId="38386"/>
    <cellStyle name="常规 4 2 4 2 2 2 2 3" xfId="38387"/>
    <cellStyle name="常规 4 2 4 2 2 2 3" xfId="38388"/>
    <cellStyle name="常规 4 2 4 2 2 2 4" xfId="38389"/>
    <cellStyle name="常规 4 2 4 2 2 3" xfId="38390"/>
    <cellStyle name="常规 4 2 4 2 2 3 2" xfId="38391"/>
    <cellStyle name="常规 4 2 4 2 2 4" xfId="38392"/>
    <cellStyle name="常规 4 2 4 2 3" xfId="38393"/>
    <cellStyle name="常规 4 2 4 2 3 2" xfId="38394"/>
    <cellStyle name="常规 4 2 4 2 3 2 2" xfId="38395"/>
    <cellStyle name="常规 4 2 4 2 3 2 3" xfId="38396"/>
    <cellStyle name="常规 4 2 4 2 3 3" xfId="38397"/>
    <cellStyle name="常规 4 2 4 2 3 4" xfId="38398"/>
    <cellStyle name="常规 4 2 4 2 4" xfId="38399"/>
    <cellStyle name="常规 4 2 4 2 5" xfId="38400"/>
    <cellStyle name="常规 4 2 4 3" xfId="38401"/>
    <cellStyle name="常规 4 2 4 3 2" xfId="38402"/>
    <cellStyle name="常规 4 2 4 3 2 2" xfId="38403"/>
    <cellStyle name="常规 4 2 4 3 2 2 2" xfId="38404"/>
    <cellStyle name="常规 4 2 4 3 2 2 3" xfId="38405"/>
    <cellStyle name="常规 4 2 4 3 2 3" xfId="38406"/>
    <cellStyle name="常规 4 2 4 3 2 4" xfId="38407"/>
    <cellStyle name="常规 4 2 4 3 3" xfId="38408"/>
    <cellStyle name="常规 4 2 4 3 3 2" xfId="38409"/>
    <cellStyle name="常规 4 2 4 3 3 3" xfId="38410"/>
    <cellStyle name="常规 4 2 4 3 4" xfId="38411"/>
    <cellStyle name="常规 4 2 4 4" xfId="38412"/>
    <cellStyle name="常规 4 2 4 4 2" xfId="38413"/>
    <cellStyle name="常规 4 2 4 4 2 2" xfId="38414"/>
    <cellStyle name="常规 4 2 4 4 2 3" xfId="38415"/>
    <cellStyle name="常规 4 2 4 4 3" xfId="38416"/>
    <cellStyle name="常规 4 2 4 4 4" xfId="38417"/>
    <cellStyle name="常规 4 2 4 5" xfId="38418"/>
    <cellStyle name="常规 4 2 4 5 2" xfId="38419"/>
    <cellStyle name="常规 4 2 4 5 3" xfId="38420"/>
    <cellStyle name="常规 4 2 4 6" xfId="38421"/>
    <cellStyle name="常规 4 2 4 7" xfId="38422"/>
    <cellStyle name="常规 4 2 5" xfId="9401"/>
    <cellStyle name="常规 4 2 5 2" xfId="38423"/>
    <cellStyle name="常规 4 2 5 2 2" xfId="38424"/>
    <cellStyle name="常规 4 2 5 2 2 2" xfId="38425"/>
    <cellStyle name="常规 4 2 5 2 2 2 2" xfId="38426"/>
    <cellStyle name="常规 4 2 5 2 2 2 3" xfId="38427"/>
    <cellStyle name="常规 4 2 5 2 2 3" xfId="38428"/>
    <cellStyle name="常规 4 2 5 2 2 4" xfId="38429"/>
    <cellStyle name="常规 4 2 5 2 3" xfId="38430"/>
    <cellStyle name="常规 4 2 5 2 4" xfId="38431"/>
    <cellStyle name="常规 4 2 5 3" xfId="38432"/>
    <cellStyle name="常规 4 2 5 3 2" xfId="38433"/>
    <cellStyle name="常规 4 2 5 3 2 2" xfId="38434"/>
    <cellStyle name="常规 4 2 5 3 2 3" xfId="38435"/>
    <cellStyle name="常规 4 2 5 3 3" xfId="38436"/>
    <cellStyle name="常规 4 2 5 3 3 2" xfId="38437"/>
    <cellStyle name="常规 4 2 5 3 3 3" xfId="38438"/>
    <cellStyle name="常规 4 2 5 3 4" xfId="38439"/>
    <cellStyle name="常规 4 2 5 4" xfId="38440"/>
    <cellStyle name="常规 4 2 5 4 2" xfId="38441"/>
    <cellStyle name="常规 4 2 5 4 3" xfId="38442"/>
    <cellStyle name="常规 4 2 5 5" xfId="38443"/>
    <cellStyle name="常规 4 2 5 5 2" xfId="38444"/>
    <cellStyle name="常规 4 2 6" xfId="12963"/>
    <cellStyle name="常规 4 2 6 2" xfId="38445"/>
    <cellStyle name="常规 4 2 6 2 2" xfId="38446"/>
    <cellStyle name="常规 4 2 6 2 2 2" xfId="38447"/>
    <cellStyle name="常规 4 2 6 2 2 3" xfId="38448"/>
    <cellStyle name="常规 4 2 6 2 3" xfId="38449"/>
    <cellStyle name="常规 4 2 6 2 4" xfId="38450"/>
    <cellStyle name="常规 4 2 6 3" xfId="38451"/>
    <cellStyle name="常规 4 2 6 3 2" xfId="38452"/>
    <cellStyle name="常规 4 2 6 3 3" xfId="38453"/>
    <cellStyle name="常规 4 2 6 4" xfId="38454"/>
    <cellStyle name="常规 4 2 6 4 2" xfId="38455"/>
    <cellStyle name="常规 4 2 7" xfId="12995"/>
    <cellStyle name="常规 4 2 7 2" xfId="38456"/>
    <cellStyle name="常规 4 2 7 2 2" xfId="38457"/>
    <cellStyle name="常规 4 2 7 2 3" xfId="38458"/>
    <cellStyle name="常规 4 2 7 3" xfId="38459"/>
    <cellStyle name="常规 4 2 7 3 2" xfId="38460"/>
    <cellStyle name="常规 4 2 7 3 3" xfId="38461"/>
    <cellStyle name="常规 4 2 7 4" xfId="38462"/>
    <cellStyle name="常规 4 2 8" xfId="38463"/>
    <cellStyle name="常规 4 2 8 2" xfId="38464"/>
    <cellStyle name="常规 4 2 8 2 2" xfId="38465"/>
    <cellStyle name="常规 4 2 8 3" xfId="38466"/>
    <cellStyle name="常规 4 2 8 4" xfId="38467"/>
    <cellStyle name="常规 4 2 9" xfId="38468"/>
    <cellStyle name="常规 4 2 9 2" xfId="38469"/>
    <cellStyle name="常规 4 2 9 2 2" xfId="38470"/>
    <cellStyle name="常规 4 2 9 3" xfId="38471"/>
    <cellStyle name="常规 4 3" xfId="9402"/>
    <cellStyle name="常规 4 3 10" xfId="38472"/>
    <cellStyle name="常规 4 3 10 2" xfId="38473"/>
    <cellStyle name="常规 4 3 11" xfId="38474"/>
    <cellStyle name="常规 4 3 12" xfId="38475"/>
    <cellStyle name="常规 4 3 13" xfId="38476"/>
    <cellStyle name="常规 4 3 13 2" xfId="38477"/>
    <cellStyle name="常规 4 3 14" xfId="38478"/>
    <cellStyle name="常规 4 3 15" xfId="38479"/>
    <cellStyle name="常规 4 3 16" xfId="38480"/>
    <cellStyle name="常规 4 3 2" xfId="9403"/>
    <cellStyle name="常规 4 3 2 2" xfId="38481"/>
    <cellStyle name="常规 4 3 2 2 2" xfId="38482"/>
    <cellStyle name="常规 4 3 2 2 2 2" xfId="38483"/>
    <cellStyle name="常规 4 3 2 2 2 2 2" xfId="38484"/>
    <cellStyle name="常规 4 3 2 2 2 2 2 2" xfId="38485"/>
    <cellStyle name="常规 4 3 2 2 2 2 2 2 2" xfId="38486"/>
    <cellStyle name="常规 4 3 2 2 2 2 2 2 3" xfId="38487"/>
    <cellStyle name="常规 4 3 2 2 2 2 2 3" xfId="38488"/>
    <cellStyle name="常规 4 3 2 2 2 2 2 4" xfId="38489"/>
    <cellStyle name="常规 4 3 2 2 2 2 3" xfId="38490"/>
    <cellStyle name="常规 4 3 2 2 2 2 4" xfId="38491"/>
    <cellStyle name="常规 4 3 2 2 2 3" xfId="38492"/>
    <cellStyle name="常规 4 3 2 2 2 3 2" xfId="38493"/>
    <cellStyle name="常规 4 3 2 2 2 3 2 2" xfId="38494"/>
    <cellStyle name="常规 4 3 2 2 2 3 2 3" xfId="38495"/>
    <cellStyle name="常规 4 3 2 2 2 3 3" xfId="38496"/>
    <cellStyle name="常规 4 3 2 2 2 3 4" xfId="38497"/>
    <cellStyle name="常规 4 3 2 2 2 4" xfId="38498"/>
    <cellStyle name="常规 4 3 2 2 2 5" xfId="38499"/>
    <cellStyle name="常规 4 3 2 2 3" xfId="38500"/>
    <cellStyle name="常规 4 3 2 2 3 2" xfId="38501"/>
    <cellStyle name="常规 4 3 2 2 3 2 2" xfId="38502"/>
    <cellStyle name="常规 4 3 2 2 3 2 2 2" xfId="38503"/>
    <cellStyle name="常规 4 3 2 2 3 2 2 3" xfId="38504"/>
    <cellStyle name="常规 4 3 2 2 3 2 3" xfId="38505"/>
    <cellStyle name="常规 4 3 2 2 3 2 4" xfId="38506"/>
    <cellStyle name="常规 4 3 2 2 3 3" xfId="38507"/>
    <cellStyle name="常规 4 3 2 2 3 3 2" xfId="38508"/>
    <cellStyle name="常规 4 3 2 2 3 3 3" xfId="38509"/>
    <cellStyle name="常规 4 3 2 2 3 4" xfId="38510"/>
    <cellStyle name="常规 4 3 2 2 4" xfId="38511"/>
    <cellStyle name="常规 4 3 2 2 4 2" xfId="38512"/>
    <cellStyle name="常规 4 3 2 2 4 2 2" xfId="38513"/>
    <cellStyle name="常规 4 3 2 2 4 2 3" xfId="38514"/>
    <cellStyle name="常规 4 3 2 2 4 3" xfId="38515"/>
    <cellStyle name="常规 4 3 2 2 4 4" xfId="38516"/>
    <cellStyle name="常规 4 3 2 2 5" xfId="38517"/>
    <cellStyle name="常规 4 3 2 2 5 2" xfId="38518"/>
    <cellStyle name="常规 4 3 2 2 5 3" xfId="38519"/>
    <cellStyle name="常规 4 3 2 2 6" xfId="38520"/>
    <cellStyle name="常规 4 3 2 2 7" xfId="38521"/>
    <cellStyle name="常规 4 3 2 3" xfId="38522"/>
    <cellStyle name="常规 4 3 2 3 2" xfId="38523"/>
    <cellStyle name="常规 4 3 2 3 2 2" xfId="38524"/>
    <cellStyle name="常规 4 3 2 3 2 2 2" xfId="38525"/>
    <cellStyle name="常规 4 3 2 3 2 2 2 2" xfId="38526"/>
    <cellStyle name="常规 4 3 2 3 2 2 2 3" xfId="38527"/>
    <cellStyle name="常规 4 3 2 3 2 2 3" xfId="38528"/>
    <cellStyle name="常规 4 3 2 3 2 2 4" xfId="38529"/>
    <cellStyle name="常规 4 3 2 3 2 3" xfId="38530"/>
    <cellStyle name="常规 4 3 2 3 2 3 2" xfId="38531"/>
    <cellStyle name="常规 4 3 2 3 2 3 3" xfId="38532"/>
    <cellStyle name="常规 4 3 2 3 2 4" xfId="38533"/>
    <cellStyle name="常规 4 3 2 3 3" xfId="38534"/>
    <cellStyle name="常规 4 3 2 3 3 2" xfId="38535"/>
    <cellStyle name="常规 4 3 2 3 3 2 2" xfId="38536"/>
    <cellStyle name="常规 4 3 2 3 3 2 3" xfId="38537"/>
    <cellStyle name="常规 4 3 2 3 3 3" xfId="38538"/>
    <cellStyle name="常规 4 3 2 3 3 4" xfId="38539"/>
    <cellStyle name="常规 4 3 2 3 4" xfId="38540"/>
    <cellStyle name="常规 4 3 2 3 4 2" xfId="38541"/>
    <cellStyle name="常规 4 3 2 3 4 3" xfId="38542"/>
    <cellStyle name="常规 4 3 2 3 5" xfId="38543"/>
    <cellStyle name="常规 4 3 2 4" xfId="38544"/>
    <cellStyle name="常规 4 3 2 4 2" xfId="38545"/>
    <cellStyle name="常规 4 3 2 4 2 2" xfId="38546"/>
    <cellStyle name="常规 4 3 2 4 2 2 2" xfId="38547"/>
    <cellStyle name="常规 4 3 2 4 2 2 3" xfId="38548"/>
    <cellStyle name="常规 4 3 2 4 2 3" xfId="38549"/>
    <cellStyle name="常规 4 3 2 4 2 4" xfId="38550"/>
    <cellStyle name="常规 4 3 2 4 3" xfId="38551"/>
    <cellStyle name="常规 4 3 2 4 3 2" xfId="38552"/>
    <cellStyle name="常规 4 3 2 4 3 3" xfId="38553"/>
    <cellStyle name="常规 4 3 2 4 4" xfId="38554"/>
    <cellStyle name="常规 4 3 2 5" xfId="38555"/>
    <cellStyle name="常规 4 3 2 5 2" xfId="38556"/>
    <cellStyle name="常规 4 3 2 5 2 2" xfId="38557"/>
    <cellStyle name="常规 4 3 2 5 2 3" xfId="38558"/>
    <cellStyle name="常规 4 3 2 5 3" xfId="38559"/>
    <cellStyle name="常规 4 3 2 5 4" xfId="38560"/>
    <cellStyle name="常规 4 3 2 6" xfId="38561"/>
    <cellStyle name="常规 4 3 2 6 2" xfId="38562"/>
    <cellStyle name="常规 4 3 2 6 3" xfId="38563"/>
    <cellStyle name="常规 4 3 2 7" xfId="38564"/>
    <cellStyle name="常规 4 3 2 7 2" xfId="38565"/>
    <cellStyle name="常规 4 3 2 8" xfId="38566"/>
    <cellStyle name="常规 4 3 2 9" xfId="38567"/>
    <cellStyle name="常规 4 3 3" xfId="9404"/>
    <cellStyle name="常规 4 3 3 2" xfId="38568"/>
    <cellStyle name="常规 4 3 3 2 2" xfId="38569"/>
    <cellStyle name="常规 4 3 3 2 2 2" xfId="38570"/>
    <cellStyle name="常规 4 3 3 2 2 2 2" xfId="38571"/>
    <cellStyle name="常规 4 3 3 2 2 2 2 2" xfId="38572"/>
    <cellStyle name="常规 4 3 3 2 2 2 2 3" xfId="38573"/>
    <cellStyle name="常规 4 3 3 2 2 2 3" xfId="38574"/>
    <cellStyle name="常规 4 3 3 2 2 2 4" xfId="38575"/>
    <cellStyle name="常规 4 3 3 2 2 3" xfId="38576"/>
    <cellStyle name="常规 4 3 3 2 2 4" xfId="38577"/>
    <cellStyle name="常规 4 3 3 2 3" xfId="38578"/>
    <cellStyle name="常规 4 3 3 2 3 2" xfId="38579"/>
    <cellStyle name="常规 4 3 3 2 3 2 2" xfId="38580"/>
    <cellStyle name="常规 4 3 3 2 3 2 3" xfId="38581"/>
    <cellStyle name="常规 4 3 3 2 3 3" xfId="38582"/>
    <cellStyle name="常规 4 3 3 2 3 4" xfId="38583"/>
    <cellStyle name="常规 4 3 3 2 4" xfId="38584"/>
    <cellStyle name="常规 4 3 3 2 5" xfId="38585"/>
    <cellStyle name="常规 4 3 3 3" xfId="38586"/>
    <cellStyle name="常规 4 3 3 3 2" xfId="38587"/>
    <cellStyle name="常规 4 3 3 3 2 2" xfId="38588"/>
    <cellStyle name="常规 4 3 3 3 2 2 2" xfId="38589"/>
    <cellStyle name="常规 4 3 3 3 2 2 3" xfId="38590"/>
    <cellStyle name="常规 4 3 3 3 2 3" xfId="38591"/>
    <cellStyle name="常规 4 3 3 3 2 4" xfId="38592"/>
    <cellStyle name="常规 4 3 3 3 3" xfId="38593"/>
    <cellStyle name="常规 4 3 3 3 3 2" xfId="38594"/>
    <cellStyle name="常规 4 3 3 3 3 3" xfId="38595"/>
    <cellStyle name="常规 4 3 3 3 4" xfId="38596"/>
    <cellStyle name="常规 4 3 3 4" xfId="38597"/>
    <cellStyle name="常规 4 3 3 4 2" xfId="38598"/>
    <cellStyle name="常规 4 3 3 4 2 2" xfId="38599"/>
    <cellStyle name="常规 4 3 3 4 2 3" xfId="38600"/>
    <cellStyle name="常规 4 3 3 4 3" xfId="38601"/>
    <cellStyle name="常规 4 3 3 4 4" xfId="38602"/>
    <cellStyle name="常规 4 3 3 5" xfId="38603"/>
    <cellStyle name="常规 4 3 3 5 2" xfId="38604"/>
    <cellStyle name="常规 4 3 3 5 3" xfId="38605"/>
    <cellStyle name="常规 4 3 3 6" xfId="38606"/>
    <cellStyle name="常规 4 3 3 6 2" xfId="38607"/>
    <cellStyle name="常规 4 3 3 7" xfId="38608"/>
    <cellStyle name="常规 4 3 4" xfId="9405"/>
    <cellStyle name="常规 4 3 4 2" xfId="38609"/>
    <cellStyle name="常规 4 3 4 2 2" xfId="38610"/>
    <cellStyle name="常规 4 3 4 2 2 2" xfId="38611"/>
    <cellStyle name="常规 4 3 4 2 2 2 2" xfId="38612"/>
    <cellStyle name="常规 4 3 4 2 2 2 3" xfId="38613"/>
    <cellStyle name="常规 4 3 4 2 2 3" xfId="38614"/>
    <cellStyle name="常规 4 3 4 2 2 4" xfId="38615"/>
    <cellStyle name="常规 4 3 4 2 3" xfId="38616"/>
    <cellStyle name="常规 4 3 4 2 4" xfId="38617"/>
    <cellStyle name="常规 4 3 4 3" xfId="38618"/>
    <cellStyle name="常规 4 3 4 3 2" xfId="38619"/>
    <cellStyle name="常规 4 3 4 3 2 2" xfId="38620"/>
    <cellStyle name="常规 4 3 4 3 2 3" xfId="38621"/>
    <cellStyle name="常规 4 3 4 3 3" xfId="38622"/>
    <cellStyle name="常规 4 3 4 3 3 2" xfId="38623"/>
    <cellStyle name="常规 4 3 4 3 3 3" xfId="38624"/>
    <cellStyle name="常规 4 3 4 3 4" xfId="38625"/>
    <cellStyle name="常规 4 3 4 4" xfId="38626"/>
    <cellStyle name="常规 4 3 4 4 2" xfId="38627"/>
    <cellStyle name="常规 4 3 4 4 3" xfId="38628"/>
    <cellStyle name="常规 4 3 4 5" xfId="38629"/>
    <cellStyle name="常规 4 3 4 5 2" xfId="38630"/>
    <cellStyle name="常规 4 3 4 6" xfId="38631"/>
    <cellStyle name="常规 4 3 5" xfId="9406"/>
    <cellStyle name="常规 4 3 5 2" xfId="38632"/>
    <cellStyle name="常规 4 3 5 2 2" xfId="38633"/>
    <cellStyle name="常规 4 3 5 2 2 2" xfId="38634"/>
    <cellStyle name="常规 4 3 5 2 2 3" xfId="38635"/>
    <cellStyle name="常规 4 3 5 2 3" xfId="38636"/>
    <cellStyle name="常规 4 3 5 2 4" xfId="38637"/>
    <cellStyle name="常规 4 3 5 3" xfId="38638"/>
    <cellStyle name="常规 4 3 5 3 2" xfId="38639"/>
    <cellStyle name="常规 4 3 5 3 3" xfId="38640"/>
    <cellStyle name="常规 4 3 5 4" xfId="38641"/>
    <cellStyle name="常规 4 3 6" xfId="38642"/>
    <cellStyle name="常规 4 3 6 2" xfId="38643"/>
    <cellStyle name="常规 4 3 6 2 2" xfId="38644"/>
    <cellStyle name="常规 4 3 6 2 3" xfId="38645"/>
    <cellStyle name="常规 4 3 6 3" xfId="38646"/>
    <cellStyle name="常规 4 3 6 3 2" xfId="38647"/>
    <cellStyle name="常规 4 3 6 3 3" xfId="38648"/>
    <cellStyle name="常规 4 3 6 4" xfId="38649"/>
    <cellStyle name="常规 4 3 7" xfId="38650"/>
    <cellStyle name="常规 4 3 7 2" xfId="38651"/>
    <cellStyle name="常规 4 3 7 3" xfId="38652"/>
    <cellStyle name="常规 4 3 8" xfId="38653"/>
    <cellStyle name="常规 4 3 8 2" xfId="38654"/>
    <cellStyle name="常规 4 3 9" xfId="38655"/>
    <cellStyle name="常规 4 3 9 2" xfId="38656"/>
    <cellStyle name="常规 4 4" xfId="9407"/>
    <cellStyle name="常规 4 4 10" xfId="38657"/>
    <cellStyle name="常规 4 4 11" xfId="38658"/>
    <cellStyle name="常规 4 4 12" xfId="38659"/>
    <cellStyle name="常规 4 4 13" xfId="38660"/>
    <cellStyle name="常规 4 4 14" xfId="38661"/>
    <cellStyle name="常规 4 4 15" xfId="38662"/>
    <cellStyle name="常规 4 4 2" xfId="9408"/>
    <cellStyle name="常规 4 4 2 2" xfId="38663"/>
    <cellStyle name="常规 4 4 2 2 2" xfId="38664"/>
    <cellStyle name="常规 4 4 2 2 2 2" xfId="38665"/>
    <cellStyle name="常规 4 4 2 2 2 2 2" xfId="38666"/>
    <cellStyle name="常规 4 4 2 2 2 2 2 2" xfId="38667"/>
    <cellStyle name="常规 4 4 2 2 2 2 2 2 2" xfId="38668"/>
    <cellStyle name="常规 4 4 2 2 2 2 2 3" xfId="38669"/>
    <cellStyle name="常规 4 4 2 2 2 2 3" xfId="38670"/>
    <cellStyle name="常规 4 4 2 2 2 2 4" xfId="38671"/>
    <cellStyle name="常规 4 4 2 2 2 3" xfId="38672"/>
    <cellStyle name="常规 4 4 2 2 2 3 2" xfId="38673"/>
    <cellStyle name="常规 4 4 2 2 2 3 3" xfId="38674"/>
    <cellStyle name="常规 4 4 2 2 2 3 3 2" xfId="38675"/>
    <cellStyle name="常规 4 4 2 2 2 3 4" xfId="38676"/>
    <cellStyle name="常规 4 4 2 2 2 4" xfId="38677"/>
    <cellStyle name="常规 4 4 2 2 2 4 2" xfId="38678"/>
    <cellStyle name="常规 4 4 2 2 2 5" xfId="38679"/>
    <cellStyle name="常规 4 4 2 2 2 5 2" xfId="38680"/>
    <cellStyle name="常规 4 4 2 2 3" xfId="38681"/>
    <cellStyle name="常规 4 4 2 2 3 2" xfId="38682"/>
    <cellStyle name="常规 4 4 2 2 3 2 2" xfId="38683"/>
    <cellStyle name="常规 4 4 2 2 3 2 2 2" xfId="38684"/>
    <cellStyle name="常规 4 4 2 2 3 2 3" xfId="38685"/>
    <cellStyle name="常规 4 4 2 2 3 2 3 2" xfId="38686"/>
    <cellStyle name="常规 4 4 2 2 3 3" xfId="38687"/>
    <cellStyle name="常规 4 4 2 2 3 3 2" xfId="38688"/>
    <cellStyle name="常规 4 4 2 2 3 3 3" xfId="38689"/>
    <cellStyle name="常规 4 4 2 2 3 4" xfId="38690"/>
    <cellStyle name="常规 4 4 2 2 3 4 2" xfId="38691"/>
    <cellStyle name="常规 4 4 2 2 4" xfId="38692"/>
    <cellStyle name="常规 4 4 2 2 4 2" xfId="38693"/>
    <cellStyle name="常规 4 4 2 2 4 3" xfId="38694"/>
    <cellStyle name="常规 4 4 2 2 4 3 2" xfId="38695"/>
    <cellStyle name="常规 4 4 2 2 4 4" xfId="38696"/>
    <cellStyle name="常规 4 4 2 2 5" xfId="38697"/>
    <cellStyle name="常规 4 4 2 2 5 2" xfId="38698"/>
    <cellStyle name="常规 4 4 2 2 6" xfId="38699"/>
    <cellStyle name="常规 4 4 2 2 6 2" xfId="38700"/>
    <cellStyle name="常规 4 4 2 2 7" xfId="38701"/>
    <cellStyle name="常规 4 4 2 2 8" xfId="38702"/>
    <cellStyle name="常规 4 4 2 3" xfId="38703"/>
    <cellStyle name="常规 4 4 2 3 2" xfId="38704"/>
    <cellStyle name="常规 4 4 2 3 2 2" xfId="38705"/>
    <cellStyle name="常规 4 4 2 3 2 2 2" xfId="38706"/>
    <cellStyle name="常规 4 4 2 3 2 2 2 2" xfId="38707"/>
    <cellStyle name="常规 4 4 2 3 2 2 3" xfId="38708"/>
    <cellStyle name="常规 4 4 2 3 2 3" xfId="38709"/>
    <cellStyle name="常规 4 4 2 3 2 4" xfId="38710"/>
    <cellStyle name="常规 4 4 2 3 3" xfId="38711"/>
    <cellStyle name="常规 4 4 2 3 3 2" xfId="38712"/>
    <cellStyle name="常规 4 4 2 3 3 3" xfId="38713"/>
    <cellStyle name="常规 4 4 2 3 3 3 2" xfId="38714"/>
    <cellStyle name="常规 4 4 2 3 3 4" xfId="38715"/>
    <cellStyle name="常规 4 4 2 3 4" xfId="38716"/>
    <cellStyle name="常规 4 4 2 3 4 2" xfId="38717"/>
    <cellStyle name="常规 4 4 2 3 5" xfId="38718"/>
    <cellStyle name="常规 4 4 2 3 5 2" xfId="38719"/>
    <cellStyle name="常规 4 4 2 3 6" xfId="38720"/>
    <cellStyle name="常规 4 4 2 4" xfId="38721"/>
    <cellStyle name="常规 4 4 2 4 2" xfId="38722"/>
    <cellStyle name="常规 4 4 2 4 2 2" xfId="38723"/>
    <cellStyle name="常规 4 4 2 4 2 2 2" xfId="38724"/>
    <cellStyle name="常规 4 4 2 4 2 2 3" xfId="38725"/>
    <cellStyle name="常规 4 4 2 4 2 3" xfId="38726"/>
    <cellStyle name="常规 4 4 2 4 3" xfId="38727"/>
    <cellStyle name="常规 4 4 2 4 3 2" xfId="38728"/>
    <cellStyle name="常规 4 4 2 4 3 3" xfId="38729"/>
    <cellStyle name="常规 4 4 2 4 3 3 2" xfId="38730"/>
    <cellStyle name="常规 4 4 2 4 3 4" xfId="38731"/>
    <cellStyle name="常规 4 4 2 4 4" xfId="38732"/>
    <cellStyle name="常规 4 4 2 4 4 2" xfId="38733"/>
    <cellStyle name="常规 4 4 2 4 5" xfId="38734"/>
    <cellStyle name="常规 4 4 2 4 5 2" xfId="38735"/>
    <cellStyle name="常规 4 4 2 5" xfId="38736"/>
    <cellStyle name="常规 4 4 2 5 2" xfId="38737"/>
    <cellStyle name="常规 4 4 2 5 3" xfId="38738"/>
    <cellStyle name="常规 4 4 2 5 3 2" xfId="38739"/>
    <cellStyle name="常规 4 4 2 5 4" xfId="38740"/>
    <cellStyle name="常规 4 4 2 6" xfId="38741"/>
    <cellStyle name="常规 4 4 2 6 2" xfId="38742"/>
    <cellStyle name="常规 4 4 2 6 3" xfId="38743"/>
    <cellStyle name="常规 4 4 2 6 3 2" xfId="38744"/>
    <cellStyle name="常规 4 4 2 7" xfId="38745"/>
    <cellStyle name="常规 4 4 2 7 2" xfId="38746"/>
    <cellStyle name="常规 4 4 2 7 3" xfId="38747"/>
    <cellStyle name="常规 4 4 2 8" xfId="38748"/>
    <cellStyle name="常规 4 4 2 8 2" xfId="38749"/>
    <cellStyle name="常规 4 4 2 9" xfId="38750"/>
    <cellStyle name="常规 4 4 3" xfId="9409"/>
    <cellStyle name="常规 4 4 3 2" xfId="38751"/>
    <cellStyle name="常规 4 4 3 2 2" xfId="38752"/>
    <cellStyle name="常规 4 4 3 2 2 2" xfId="38753"/>
    <cellStyle name="常规 4 4 3 2 2 2 2" xfId="38754"/>
    <cellStyle name="常规 4 4 3 2 2 2 2 2" xfId="38755"/>
    <cellStyle name="常规 4 4 3 2 2 2 3" xfId="38756"/>
    <cellStyle name="常规 4 4 3 2 2 3" xfId="38757"/>
    <cellStyle name="常规 4 4 3 2 2 4" xfId="38758"/>
    <cellStyle name="常规 4 4 3 2 3" xfId="38759"/>
    <cellStyle name="常规 4 4 3 2 3 2" xfId="38760"/>
    <cellStyle name="常规 4 4 3 2 3 3" xfId="38761"/>
    <cellStyle name="常规 4 4 3 2 3 3 2" xfId="38762"/>
    <cellStyle name="常规 4 4 3 2 3 4" xfId="38763"/>
    <cellStyle name="常规 4 4 3 2 4" xfId="38764"/>
    <cellStyle name="常规 4 4 3 2 4 2" xfId="38765"/>
    <cellStyle name="常规 4 4 3 2 5" xfId="38766"/>
    <cellStyle name="常规 4 4 3 2 5 2" xfId="38767"/>
    <cellStyle name="常规 4 4 3 3" xfId="38768"/>
    <cellStyle name="常规 4 4 3 3 2" xfId="38769"/>
    <cellStyle name="常规 4 4 3 3 2 2" xfId="38770"/>
    <cellStyle name="常规 4 4 3 3 2 2 2" xfId="38771"/>
    <cellStyle name="常规 4 4 3 3 2 3" xfId="38772"/>
    <cellStyle name="常规 4 4 3 3 2 3 2" xfId="38773"/>
    <cellStyle name="常规 4 4 3 3 3" xfId="38774"/>
    <cellStyle name="常规 4 4 3 3 3 2" xfId="38775"/>
    <cellStyle name="常规 4 4 3 3 3 3" xfId="38776"/>
    <cellStyle name="常规 4 4 3 3 4" xfId="38777"/>
    <cellStyle name="常规 4 4 3 3 4 2" xfId="38778"/>
    <cellStyle name="常规 4 4 3 4" xfId="38779"/>
    <cellStyle name="常规 4 4 3 4 2" xfId="38780"/>
    <cellStyle name="常规 4 4 3 4 3" xfId="38781"/>
    <cellStyle name="常规 4 4 3 4 3 2" xfId="38782"/>
    <cellStyle name="常规 4 4 3 4 4" xfId="38783"/>
    <cellStyle name="常规 4 4 3 5" xfId="38784"/>
    <cellStyle name="常规 4 4 3 5 2" xfId="38785"/>
    <cellStyle name="常规 4 4 3 6" xfId="38786"/>
    <cellStyle name="常规 4 4 3 6 2" xfId="38787"/>
    <cellStyle name="常规 4 4 3 7" xfId="38788"/>
    <cellStyle name="常规 4 4 3 8" xfId="38789"/>
    <cellStyle name="常规 4 4 4" xfId="9410"/>
    <cellStyle name="常规 4 4 4 2" xfId="38790"/>
    <cellStyle name="常规 4 4 4 2 2" xfId="38791"/>
    <cellStyle name="常规 4 4 4 2 2 2" xfId="38792"/>
    <cellStyle name="常规 4 4 4 2 2 2 2" xfId="38793"/>
    <cellStyle name="常规 4 4 4 2 2 3" xfId="38794"/>
    <cellStyle name="常规 4 4 4 2 3" xfId="38795"/>
    <cellStyle name="常规 4 4 4 2 4" xfId="38796"/>
    <cellStyle name="常规 4 4 4 3" xfId="38797"/>
    <cellStyle name="常规 4 4 4 3 2" xfId="38798"/>
    <cellStyle name="常规 4 4 4 3 3" xfId="38799"/>
    <cellStyle name="常规 4 4 4 3 3 2" xfId="38800"/>
    <cellStyle name="常规 4 4 4 3 4" xfId="38801"/>
    <cellStyle name="常规 4 4 4 4" xfId="38802"/>
    <cellStyle name="常规 4 4 4 4 2" xfId="38803"/>
    <cellStyle name="常规 4 4 4 5" xfId="38804"/>
    <cellStyle name="常规 4 4 4 5 2" xfId="38805"/>
    <cellStyle name="常规 4 4 4 6" xfId="38806"/>
    <cellStyle name="常规 4 4 5" xfId="9411"/>
    <cellStyle name="常规 4 4 5 2" xfId="38807"/>
    <cellStyle name="常规 4 4 5 2 2" xfId="38808"/>
    <cellStyle name="常规 4 4 5 2 2 2" xfId="38809"/>
    <cellStyle name="常规 4 4 5 2 2 3" xfId="38810"/>
    <cellStyle name="常规 4 4 5 2 3" xfId="38811"/>
    <cellStyle name="常规 4 4 5 3" xfId="38812"/>
    <cellStyle name="常规 4 4 5 3 2" xfId="38813"/>
    <cellStyle name="常规 4 4 5 3 3" xfId="38814"/>
    <cellStyle name="常规 4 4 5 3 3 2" xfId="38815"/>
    <cellStyle name="常规 4 4 5 3 4" xfId="38816"/>
    <cellStyle name="常规 4 4 5 4" xfId="38817"/>
    <cellStyle name="常规 4 4 5 4 2" xfId="38818"/>
    <cellStyle name="常规 4 4 5 5" xfId="38819"/>
    <cellStyle name="常规 4 4 5 5 2" xfId="38820"/>
    <cellStyle name="常规 4 4 5 6" xfId="38821"/>
    <cellStyle name="常规 4 4 6" xfId="38822"/>
    <cellStyle name="常规 4 4 6 2" xfId="38823"/>
    <cellStyle name="常规 4 4 6 3" xfId="38824"/>
    <cellStyle name="常规 4 4 6 3 2" xfId="38825"/>
    <cellStyle name="常规 4 4 6 4" xfId="38826"/>
    <cellStyle name="常规 4 4 7" xfId="38827"/>
    <cellStyle name="常规 4 4 7 2" xfId="38828"/>
    <cellStyle name="常规 4 4 7 3" xfId="38829"/>
    <cellStyle name="常规 4 4 7 3 2" xfId="38830"/>
    <cellStyle name="常规 4 4 8" xfId="38831"/>
    <cellStyle name="常规 4 4 8 2" xfId="38832"/>
    <cellStyle name="常规 4 4 8 3" xfId="38833"/>
    <cellStyle name="常规 4 4 9" xfId="38834"/>
    <cellStyle name="常规 4 4 9 2" xfId="38835"/>
    <cellStyle name="常规 4 5" xfId="9412"/>
    <cellStyle name="常规 4 5 2" xfId="9413"/>
    <cellStyle name="常规 4 5 2 2" xfId="38836"/>
    <cellStyle name="常规 4 5 2 2 2" xfId="38837"/>
    <cellStyle name="常规 4 5 2 2 2 2" xfId="38838"/>
    <cellStyle name="常规 4 5 2 2 2 2 2" xfId="38839"/>
    <cellStyle name="常规 4 5 2 2 2 2 3" xfId="38840"/>
    <cellStyle name="常规 4 5 2 2 2 3" xfId="38841"/>
    <cellStyle name="常规 4 5 2 2 2 4" xfId="38842"/>
    <cellStyle name="常规 4 5 2 2 3" xfId="38843"/>
    <cellStyle name="常规 4 5 2 2 4" xfId="38844"/>
    <cellStyle name="常规 4 5 2 3" xfId="38845"/>
    <cellStyle name="常规 4 5 2 3 2" xfId="38846"/>
    <cellStyle name="常规 4 5 2 3 2 2" xfId="38847"/>
    <cellStyle name="常规 4 5 2 3 2 3" xfId="38848"/>
    <cellStyle name="常规 4 5 2 3 3" xfId="38849"/>
    <cellStyle name="常规 4 5 2 3 3 2" xfId="38850"/>
    <cellStyle name="常规 4 5 2 3 3 3" xfId="38851"/>
    <cellStyle name="常规 4 5 2 3 4" xfId="38852"/>
    <cellStyle name="常规 4 5 2 4" xfId="38853"/>
    <cellStyle name="常规 4 5 2 4 2" xfId="38854"/>
    <cellStyle name="常规 4 5 2 4 3" xfId="38855"/>
    <cellStyle name="常规 4 5 2 5" xfId="38856"/>
    <cellStyle name="常规 4 5 2 5 2" xfId="38857"/>
    <cellStyle name="常规 4 5 2 6" xfId="38858"/>
    <cellStyle name="常规 4 5 3" xfId="9414"/>
    <cellStyle name="常规 4 5 3 2" xfId="38859"/>
    <cellStyle name="常规 4 5 3 2 2" xfId="38860"/>
    <cellStyle name="常规 4 5 3 2 2 2" xfId="38861"/>
    <cellStyle name="常规 4 5 3 2 2 3" xfId="38862"/>
    <cellStyle name="常规 4 5 3 2 3" xfId="38863"/>
    <cellStyle name="常规 4 5 3 2 3 2" xfId="38864"/>
    <cellStyle name="常规 4 5 3 2 3 3" xfId="38865"/>
    <cellStyle name="常规 4 5 3 2 4" xfId="38866"/>
    <cellStyle name="常规 4 5 3 3" xfId="38867"/>
    <cellStyle name="常规 4 5 3 3 2" xfId="38868"/>
    <cellStyle name="常规 4 5 3 3 3" xfId="38869"/>
    <cellStyle name="常规 4 5 3 4" xfId="38870"/>
    <cellStyle name="常规 4 5 3 4 2" xfId="38871"/>
    <cellStyle name="常规 4 5 4" xfId="9415"/>
    <cellStyle name="常规 4 5 4 2" xfId="38872"/>
    <cellStyle name="常规 4 5 4 2 2" xfId="38873"/>
    <cellStyle name="常规 4 5 4 2 3" xfId="38874"/>
    <cellStyle name="常规 4 5 4 3" xfId="38875"/>
    <cellStyle name="常规 4 5 4 3 2" xfId="38876"/>
    <cellStyle name="常规 4 5 4 3 3" xfId="38877"/>
    <cellStyle name="常规 4 5 4 4" xfId="38878"/>
    <cellStyle name="常规 4 5 5" xfId="9416"/>
    <cellStyle name="常规 4 5 5 2" xfId="38879"/>
    <cellStyle name="常规 4 5 5 3" xfId="38880"/>
    <cellStyle name="常规 4 5 6" xfId="38881"/>
    <cellStyle name="常规 4 5 6 2" xfId="38882"/>
    <cellStyle name="常规 4 5 7" xfId="38883"/>
    <cellStyle name="常规 4 5 7 2" xfId="38884"/>
    <cellStyle name="常规 4 6" xfId="9417"/>
    <cellStyle name="常规 4 6 2" xfId="9418"/>
    <cellStyle name="常规 4 6 2 2" xfId="38885"/>
    <cellStyle name="常规 4 6 2 2 2" xfId="38886"/>
    <cellStyle name="常规 4 6 2 2 2 2" xfId="38887"/>
    <cellStyle name="常规 4 6 2 2 2 3" xfId="38888"/>
    <cellStyle name="常规 4 6 2 2 3" xfId="38889"/>
    <cellStyle name="常规 4 6 2 2 4" xfId="38890"/>
    <cellStyle name="常规 4 6 2 3" xfId="38891"/>
    <cellStyle name="常规 4 6 2 4" xfId="38892"/>
    <cellStyle name="常规 4 6 3" xfId="9419"/>
    <cellStyle name="常规 4 6 3 2" xfId="38893"/>
    <cellStyle name="常规 4 6 3 2 2" xfId="38894"/>
    <cellStyle name="常规 4 6 3 2 3" xfId="38895"/>
    <cellStyle name="常规 4 6 3 3" xfId="38896"/>
    <cellStyle name="常规 4 6 3 3 2" xfId="38897"/>
    <cellStyle name="常规 4 6 3 3 3" xfId="38898"/>
    <cellStyle name="常规 4 6 3 4" xfId="38899"/>
    <cellStyle name="常规 4 6 4" xfId="9420"/>
    <cellStyle name="常规 4 6 4 2" xfId="38900"/>
    <cellStyle name="常规 4 6 4 3" xfId="38901"/>
    <cellStyle name="常规 4 6 5" xfId="9421"/>
    <cellStyle name="常规 4 6 5 2" xfId="38902"/>
    <cellStyle name="常规 4 6 6" xfId="38903"/>
    <cellStyle name="常规 4 7" xfId="9422"/>
    <cellStyle name="常规 4 7 2" xfId="9423"/>
    <cellStyle name="常规 4 7 2 2" xfId="38904"/>
    <cellStyle name="常规 4 7 2 2 2" xfId="38905"/>
    <cellStyle name="常规 4 7 2 2 3" xfId="38906"/>
    <cellStyle name="常规 4 7 2 3" xfId="38907"/>
    <cellStyle name="常规 4 7 2 4" xfId="38908"/>
    <cellStyle name="常规 4 7 2 5" xfId="38909"/>
    <cellStyle name="常规 4 7 3" xfId="9424"/>
    <cellStyle name="常规 4 7 3 2" xfId="38910"/>
    <cellStyle name="常规 4 7 4" xfId="9425"/>
    <cellStyle name="常规 4 7 5" xfId="9426"/>
    <cellStyle name="常规 4 7 6" xfId="38911"/>
    <cellStyle name="常规 4 8" xfId="9427"/>
    <cellStyle name="常规 4 8 2" xfId="9428"/>
    <cellStyle name="常规 4 8 2 2" xfId="38912"/>
    <cellStyle name="常规 4 8 2 2 2" xfId="38913"/>
    <cellStyle name="常规 4 8 2 2 3" xfId="38914"/>
    <cellStyle name="常规 4 8 2 3" xfId="38915"/>
    <cellStyle name="常规 4 8 3" xfId="9429"/>
    <cellStyle name="常规 4 8 3 2" xfId="38916"/>
    <cellStyle name="常规 4 8 3 3" xfId="38917"/>
    <cellStyle name="常规 4 8 3 3 2" xfId="38918"/>
    <cellStyle name="常规 4 8 3 4" xfId="38919"/>
    <cellStyle name="常规 4 8 4" xfId="9430"/>
    <cellStyle name="常规 4 8 4 2" xfId="38920"/>
    <cellStyle name="常规 4 8 5" xfId="9431"/>
    <cellStyle name="常规 4 8 5 2" xfId="38921"/>
    <cellStyle name="常规 4 9" xfId="9432"/>
    <cellStyle name="常规 4 9 2" xfId="9433"/>
    <cellStyle name="常规 4 9 2 2" xfId="38922"/>
    <cellStyle name="常规 4 9 3" xfId="9434"/>
    <cellStyle name="常规 4 9 3 2" xfId="38923"/>
    <cellStyle name="常规 4 9 4" xfId="9435"/>
    <cellStyle name="常规 4 9 5" xfId="9436"/>
    <cellStyle name="常规 4_北美" xfId="38924"/>
    <cellStyle name="常规 40" xfId="15265"/>
    <cellStyle name="常规 40 2" xfId="15266"/>
    <cellStyle name="常规 40 2 2" xfId="38925"/>
    <cellStyle name="常规 40 2 2 2" xfId="38926"/>
    <cellStyle name="常规 40 2 3" xfId="38927"/>
    <cellStyle name="常规 40 3" xfId="38928"/>
    <cellStyle name="常规 40 3 2" xfId="38929"/>
    <cellStyle name="常规 40 4" xfId="38930"/>
    <cellStyle name="常规 41" xfId="15267"/>
    <cellStyle name="常规 41 2" xfId="15268"/>
    <cellStyle name="常规 41 2 2" xfId="38931"/>
    <cellStyle name="常规 41 2 2 2" xfId="38932"/>
    <cellStyle name="常规 41 2 3" xfId="38933"/>
    <cellStyle name="常规 41 3" xfId="38934"/>
    <cellStyle name="常规 41 3 2" xfId="38935"/>
    <cellStyle name="常规 41 4" xfId="38936"/>
    <cellStyle name="常规 42" xfId="9437"/>
    <cellStyle name="常规 42 10" xfId="38937"/>
    <cellStyle name="常规 42 10 2" xfId="38938"/>
    <cellStyle name="常规 42 10 2 2" xfId="38939"/>
    <cellStyle name="常规 42 10 3" xfId="38940"/>
    <cellStyle name="常规 42 11" xfId="38941"/>
    <cellStyle name="常规 42 11 2" xfId="38942"/>
    <cellStyle name="常规 42 12" xfId="38943"/>
    <cellStyle name="常规 42 12 2" xfId="38944"/>
    <cellStyle name="常规 42 12 2 2" xfId="38945"/>
    <cellStyle name="常规 42 12 3" xfId="38946"/>
    <cellStyle name="常规 42 13" xfId="38947"/>
    <cellStyle name="常规 42 13 2" xfId="38948"/>
    <cellStyle name="常规 42 14" xfId="38949"/>
    <cellStyle name="常规 42 15" xfId="38950"/>
    <cellStyle name="常规 42 2" xfId="15269"/>
    <cellStyle name="常规 42 2 2" xfId="15270"/>
    <cellStyle name="常规 42 2 2 2" xfId="38951"/>
    <cellStyle name="常规 42 2 2 2 2" xfId="38952"/>
    <cellStyle name="常规 42 2 2 2 2 2" xfId="38953"/>
    <cellStyle name="常规 42 2 2 2 3" xfId="38954"/>
    <cellStyle name="常规 42 2 2 3" xfId="38955"/>
    <cellStyle name="常规 42 2 2 3 2" xfId="38956"/>
    <cellStyle name="常规 42 2 2 3 2 2" xfId="38957"/>
    <cellStyle name="常规 42 2 2 3 3" xfId="38958"/>
    <cellStyle name="常规 42 2 2 4" xfId="38959"/>
    <cellStyle name="常规 42 2 2 4 2" xfId="38960"/>
    <cellStyle name="常规 42 2 2 5" xfId="38961"/>
    <cellStyle name="常规 42 2 2 5 2" xfId="38962"/>
    <cellStyle name="常规 42 2 2 6" xfId="38963"/>
    <cellStyle name="常规 42 2 3" xfId="38964"/>
    <cellStyle name="常规 42 2 3 2" xfId="38965"/>
    <cellStyle name="常规 42 2 3 2 2" xfId="38966"/>
    <cellStyle name="常规 42 2 3 3" xfId="38967"/>
    <cellStyle name="常规 42 2 4" xfId="38968"/>
    <cellStyle name="常规 42 2 4 2" xfId="38969"/>
    <cellStyle name="常规 42 2 4 2 2" xfId="38970"/>
    <cellStyle name="常规 42 2 4 3" xfId="38971"/>
    <cellStyle name="常规 42 2 5" xfId="38972"/>
    <cellStyle name="常规 42 2 5 2" xfId="38973"/>
    <cellStyle name="常规 42 2 6" xfId="38974"/>
    <cellStyle name="常规 42 2 6 2" xfId="38975"/>
    <cellStyle name="常规 42 2 6 2 2" xfId="38976"/>
    <cellStyle name="常规 42 2 6 3" xfId="38977"/>
    <cellStyle name="常规 42 2 7" xfId="38978"/>
    <cellStyle name="常规 42 2 7 2" xfId="38979"/>
    <cellStyle name="常规 42 2 8" xfId="38980"/>
    <cellStyle name="常规 42 3" xfId="38981"/>
    <cellStyle name="常规 42 3 2" xfId="38982"/>
    <cellStyle name="常规 42 3 2 2" xfId="38983"/>
    <cellStyle name="常规 42 3 2 2 2" xfId="38984"/>
    <cellStyle name="常规 42 3 2 2 2 2" xfId="38985"/>
    <cellStyle name="常规 42 3 2 2 2 2 2" xfId="38986"/>
    <cellStyle name="常规 42 3 2 2 2 3" xfId="38987"/>
    <cellStyle name="常规 42 3 2 2 3" xfId="38988"/>
    <cellStyle name="常规 42 3 2 2 3 2" xfId="38989"/>
    <cellStyle name="常规 42 3 2 2 3 2 2" xfId="38990"/>
    <cellStyle name="常规 42 3 2 2 3 3" xfId="38991"/>
    <cellStyle name="常规 42 3 2 2 4" xfId="38992"/>
    <cellStyle name="常规 42 3 2 2 4 2" xfId="38993"/>
    <cellStyle name="常规 42 3 2 2 5" xfId="38994"/>
    <cellStyle name="常规 42 3 2 2 5 2" xfId="38995"/>
    <cellStyle name="常规 42 3 2 2 6" xfId="38996"/>
    <cellStyle name="常规 42 3 2 3" xfId="38997"/>
    <cellStyle name="常规 42 3 2 3 2" xfId="38998"/>
    <cellStyle name="常规 42 3 2 3 2 2" xfId="38999"/>
    <cellStyle name="常规 42 3 2 3 2 2 2" xfId="39000"/>
    <cellStyle name="常规 42 3 2 3 2 3" xfId="39001"/>
    <cellStyle name="常规 42 3 2 3 3" xfId="39002"/>
    <cellStyle name="常规 42 3 2 3 3 2" xfId="39003"/>
    <cellStyle name="常规 42 3 2 3 3 2 2" xfId="39004"/>
    <cellStyle name="常规 42 3 2 3 3 3" xfId="39005"/>
    <cellStyle name="常规 42 3 2 3 4" xfId="39006"/>
    <cellStyle name="常规 42 3 2 3 4 2" xfId="39007"/>
    <cellStyle name="常规 42 3 2 3 5" xfId="39008"/>
    <cellStyle name="常规 42 3 2 3 5 2" xfId="39009"/>
    <cellStyle name="常规 42 3 2 3 6" xfId="39010"/>
    <cellStyle name="常规 42 3 2 4" xfId="39011"/>
    <cellStyle name="常规 42 3 2 4 2" xfId="39012"/>
    <cellStyle name="常规 42 3 2 4 2 2" xfId="39013"/>
    <cellStyle name="常规 42 3 2 4 3" xfId="39014"/>
    <cellStyle name="常规 42 3 2 5" xfId="39015"/>
    <cellStyle name="常规 42 3 2 5 2" xfId="39016"/>
    <cellStyle name="常规 42 3 2 5 2 2" xfId="39017"/>
    <cellStyle name="常规 42 3 2 5 3" xfId="39018"/>
    <cellStyle name="常规 42 3 2 6" xfId="39019"/>
    <cellStyle name="常规 42 3 2 6 2" xfId="39020"/>
    <cellStyle name="常规 42 3 2 7" xfId="39021"/>
    <cellStyle name="常规 42 3 2 7 2" xfId="39022"/>
    <cellStyle name="常规 42 3 2 8" xfId="39023"/>
    <cellStyle name="常规 42 3 3" xfId="39024"/>
    <cellStyle name="常规 42 3 3 2" xfId="39025"/>
    <cellStyle name="常规 42 3 3 2 2" xfId="39026"/>
    <cellStyle name="常规 42 3 3 3" xfId="39027"/>
    <cellStyle name="常规 42 3 4" xfId="39028"/>
    <cellStyle name="常规 42 3 4 2" xfId="39029"/>
    <cellStyle name="常规 42 3 4 2 2" xfId="39030"/>
    <cellStyle name="常规 42 3 4 3" xfId="39031"/>
    <cellStyle name="常规 42 3 5" xfId="39032"/>
    <cellStyle name="常规 42 3 5 2" xfId="39033"/>
    <cellStyle name="常规 42 3 6" xfId="39034"/>
    <cellStyle name="常规 42 3 6 2" xfId="39035"/>
    <cellStyle name="常规 42 3 7" xfId="39036"/>
    <cellStyle name="常规 42 4" xfId="39037"/>
    <cellStyle name="常规 42 4 10" xfId="39038"/>
    <cellStyle name="常规 42 4 2" xfId="39039"/>
    <cellStyle name="常规 42 4 2 10" xfId="39040"/>
    <cellStyle name="常规 42 4 2 2" xfId="39041"/>
    <cellStyle name="常规 42 4 2 2 2" xfId="39042"/>
    <cellStyle name="常规 42 4 2 2 2 2" xfId="39043"/>
    <cellStyle name="常规 42 4 2 2 2 2 2" xfId="39044"/>
    <cellStyle name="常规 42 4 2 2 2 3" xfId="39045"/>
    <cellStyle name="常规 42 4 2 2 3" xfId="39046"/>
    <cellStyle name="常规 42 4 2 2 3 2" xfId="39047"/>
    <cellStyle name="常规 42 4 2 2 3 2 2" xfId="39048"/>
    <cellStyle name="常规 42 4 2 2 3 3" xfId="39049"/>
    <cellStyle name="常规 42 4 2 2 4" xfId="39050"/>
    <cellStyle name="常规 42 4 2 2 4 2" xfId="39051"/>
    <cellStyle name="常规 42 4 2 2 5" xfId="39052"/>
    <cellStyle name="常规 42 4 2 2 5 2" xfId="39053"/>
    <cellStyle name="常规 42 4 2 2 6" xfId="39054"/>
    <cellStyle name="常规 42 4 2 3" xfId="39055"/>
    <cellStyle name="常规 42 4 2 3 2" xfId="39056"/>
    <cellStyle name="常规 42 4 2 3 2 2" xfId="39057"/>
    <cellStyle name="常规 42 4 2 3 2 2 2" xfId="39058"/>
    <cellStyle name="常规 42 4 2 3 2 3" xfId="39059"/>
    <cellStyle name="常规 42 4 2 3 3" xfId="39060"/>
    <cellStyle name="常规 42 4 2 3 3 2" xfId="39061"/>
    <cellStyle name="常规 42 4 2 3 3 2 2" xfId="39062"/>
    <cellStyle name="常规 42 4 2 3 3 3" xfId="39063"/>
    <cellStyle name="常规 42 4 2 3 4" xfId="39064"/>
    <cellStyle name="常规 42 4 2 3 4 2" xfId="39065"/>
    <cellStyle name="常规 42 4 2 3 5" xfId="39066"/>
    <cellStyle name="常规 42 4 2 3 5 2" xfId="39067"/>
    <cellStyle name="常规 42 4 2 3 6" xfId="39068"/>
    <cellStyle name="常规 42 4 2 4" xfId="39069"/>
    <cellStyle name="常规 42 4 2 4 2" xfId="39070"/>
    <cellStyle name="常规 42 4 2 4 2 2" xfId="39071"/>
    <cellStyle name="常规 42 4 2 4 2 2 2" xfId="39072"/>
    <cellStyle name="常规 42 4 2 4 2 3" xfId="39073"/>
    <cellStyle name="常规 42 4 2 4 3" xfId="39074"/>
    <cellStyle name="常规 42 4 2 4 3 2" xfId="39075"/>
    <cellStyle name="常规 42 4 2 4 3 2 2" xfId="39076"/>
    <cellStyle name="常规 42 4 2 4 3 3" xfId="39077"/>
    <cellStyle name="常规 42 4 2 4 4" xfId="39078"/>
    <cellStyle name="常规 42 4 2 4 4 2" xfId="39079"/>
    <cellStyle name="常规 42 4 2 4 5" xfId="39080"/>
    <cellStyle name="常规 42 4 2 4 5 2" xfId="39081"/>
    <cellStyle name="常规 42 4 2 4 6" xfId="39082"/>
    <cellStyle name="常规 42 4 2 5" xfId="39083"/>
    <cellStyle name="常规 42 4 2 6" xfId="39084"/>
    <cellStyle name="常规 42 4 2 6 2" xfId="39085"/>
    <cellStyle name="常规 42 4 2 6 2 2" xfId="39086"/>
    <cellStyle name="常规 42 4 2 6 3" xfId="39087"/>
    <cellStyle name="常规 42 4 2 7" xfId="39088"/>
    <cellStyle name="常规 42 4 2 7 2" xfId="39089"/>
    <cellStyle name="常规 42 4 2 7 2 2" xfId="39090"/>
    <cellStyle name="常规 42 4 2 7 3" xfId="39091"/>
    <cellStyle name="常规 42 4 2 8" xfId="39092"/>
    <cellStyle name="常规 42 4 2 8 2" xfId="39093"/>
    <cellStyle name="常规 42 4 2 9" xfId="39094"/>
    <cellStyle name="常规 42 4 2 9 2" xfId="39095"/>
    <cellStyle name="常规 42 4 3" xfId="39096"/>
    <cellStyle name="常规 42 4 3 10" xfId="39097"/>
    <cellStyle name="常规 42 4 3 2" xfId="39098"/>
    <cellStyle name="常规 42 4 3 2 2" xfId="39099"/>
    <cellStyle name="常规 42 4 3 2 2 2" xfId="39100"/>
    <cellStyle name="常规 42 4 3 2 2 2 2" xfId="39101"/>
    <cellStyle name="常规 42 4 3 2 2 2 2 2" xfId="39102"/>
    <cellStyle name="常规 42 4 3 2 2 2 3" xfId="39103"/>
    <cellStyle name="常规 42 4 3 2 2 3" xfId="39104"/>
    <cellStyle name="常规 42 4 3 2 2 3 2" xfId="39105"/>
    <cellStyle name="常规 42 4 3 2 2 3 2 2" xfId="39106"/>
    <cellStyle name="常规 42 4 3 2 2 3 3" xfId="39107"/>
    <cellStyle name="常规 42 4 3 2 2 4" xfId="39108"/>
    <cellStyle name="常规 42 4 3 2 2 4 2" xfId="39109"/>
    <cellStyle name="常规 42 4 3 2 2 5" xfId="39110"/>
    <cellStyle name="常规 42 4 3 2 2 5 2" xfId="39111"/>
    <cellStyle name="常规 42 4 3 2 2 6" xfId="39112"/>
    <cellStyle name="常规 42 4 3 2 3" xfId="39113"/>
    <cellStyle name="常规 42 4 3 2 3 2" xfId="39114"/>
    <cellStyle name="常规 42 4 3 2 3 2 2" xfId="39115"/>
    <cellStyle name="常规 42 4 3 2 3 3" xfId="39116"/>
    <cellStyle name="常规 42 4 3 2 4" xfId="39117"/>
    <cellStyle name="常规 42 4 3 2 4 2" xfId="39118"/>
    <cellStyle name="常规 42 4 3 2 4 2 2" xfId="39119"/>
    <cellStyle name="常规 42 4 3 2 4 3" xfId="39120"/>
    <cellStyle name="常规 42 4 3 2 5" xfId="39121"/>
    <cellStyle name="常规 42 4 3 2 5 2" xfId="39122"/>
    <cellStyle name="常规 42 4 3 2 6" xfId="39123"/>
    <cellStyle name="常规 42 4 3 2 6 2" xfId="39124"/>
    <cellStyle name="常规 42 4 3 2 7" xfId="39125"/>
    <cellStyle name="常规 42 4 3 3" xfId="39126"/>
    <cellStyle name="常规 42 4 3 3 2" xfId="39127"/>
    <cellStyle name="常规 42 4 3 3 2 2" xfId="39128"/>
    <cellStyle name="常规 42 4 3 3 2 2 2" xfId="39129"/>
    <cellStyle name="常规 42 4 3 3 2 3" xfId="39130"/>
    <cellStyle name="常规 42 4 3 3 3" xfId="39131"/>
    <cellStyle name="常规 42 4 3 3 3 2" xfId="39132"/>
    <cellStyle name="常规 42 4 3 3 3 2 2" xfId="39133"/>
    <cellStyle name="常规 42 4 3 3 3 3" xfId="39134"/>
    <cellStyle name="常规 42 4 3 3 4" xfId="39135"/>
    <cellStyle name="常规 42 4 3 3 4 2" xfId="39136"/>
    <cellStyle name="常规 42 4 3 3 5" xfId="39137"/>
    <cellStyle name="常规 42 4 3 3 5 2" xfId="39138"/>
    <cellStyle name="常规 42 4 3 3 6" xfId="39139"/>
    <cellStyle name="常规 42 4 3 4" xfId="39140"/>
    <cellStyle name="常规 42 4 3 4 2" xfId="39141"/>
    <cellStyle name="常规 42 4 3 4 2 2" xfId="39142"/>
    <cellStyle name="常规 42 4 3 4 2 2 2" xfId="39143"/>
    <cellStyle name="常规 42 4 3 4 2 3" xfId="39144"/>
    <cellStyle name="常规 42 4 3 4 3" xfId="39145"/>
    <cellStyle name="常规 42 4 3 4 3 2" xfId="39146"/>
    <cellStyle name="常规 42 4 3 4 3 2 2" xfId="39147"/>
    <cellStyle name="常规 42 4 3 4 3 3" xfId="39148"/>
    <cellStyle name="常规 42 4 3 4 4" xfId="39149"/>
    <cellStyle name="常规 42 4 3 4 4 2" xfId="39150"/>
    <cellStyle name="常规 42 4 3 4 5" xfId="39151"/>
    <cellStyle name="常规 42 4 3 4 5 2" xfId="39152"/>
    <cellStyle name="常规 42 4 3 4 6" xfId="39153"/>
    <cellStyle name="常规 42 4 3 5" xfId="39154"/>
    <cellStyle name="常规 42 4 3 5 2" xfId="39155"/>
    <cellStyle name="常规 42 4 3 5 2 2" xfId="39156"/>
    <cellStyle name="常规 42 4 3 5 2 2 2" xfId="39157"/>
    <cellStyle name="常规 42 4 3 5 2 3" xfId="39158"/>
    <cellStyle name="常规 42 4 3 5 3" xfId="39159"/>
    <cellStyle name="常规 42 4 3 5 3 2" xfId="39160"/>
    <cellStyle name="常规 42 4 3 5 3 2 2" xfId="39161"/>
    <cellStyle name="常规 42 4 3 5 3 3" xfId="39162"/>
    <cellStyle name="常规 42 4 3 5 4" xfId="39163"/>
    <cellStyle name="常规 42 4 3 5 4 2" xfId="39164"/>
    <cellStyle name="常规 42 4 3 5 5" xfId="39165"/>
    <cellStyle name="常规 42 4 3 5 5 2" xfId="39166"/>
    <cellStyle name="常规 42 4 3 5 6" xfId="39167"/>
    <cellStyle name="常规 42 4 3 6" xfId="39168"/>
    <cellStyle name="常规 42 4 3 6 2" xfId="39169"/>
    <cellStyle name="常规 42 4 3 6 2 2" xfId="39170"/>
    <cellStyle name="常规 42 4 3 6 3" xfId="39171"/>
    <cellStyle name="常规 42 4 3 7" xfId="39172"/>
    <cellStyle name="常规 42 4 3 7 2" xfId="39173"/>
    <cellStyle name="常规 42 4 3 7 2 2" xfId="39174"/>
    <cellStyle name="常规 42 4 3 7 3" xfId="39175"/>
    <cellStyle name="常规 42 4 3 8" xfId="39176"/>
    <cellStyle name="常规 42 4 3 8 2" xfId="39177"/>
    <cellStyle name="常规 42 4 3 9" xfId="39178"/>
    <cellStyle name="常规 42 4 3 9 2" xfId="39179"/>
    <cellStyle name="常规 42 4 4" xfId="39180"/>
    <cellStyle name="常规 42 4 4 2" xfId="39181"/>
    <cellStyle name="常规 42 4 4 2 2" xfId="39182"/>
    <cellStyle name="常规 42 4 4 2 2 2" xfId="39183"/>
    <cellStyle name="常规 42 4 4 2 3" xfId="39184"/>
    <cellStyle name="常规 42 4 4 3" xfId="39185"/>
    <cellStyle name="常规 42 4 4 3 2" xfId="39186"/>
    <cellStyle name="常规 42 4 4 3 2 2" xfId="39187"/>
    <cellStyle name="常规 42 4 4 3 3" xfId="39188"/>
    <cellStyle name="常规 42 4 4 4" xfId="39189"/>
    <cellStyle name="常规 42 4 4 4 2" xfId="39190"/>
    <cellStyle name="常规 42 4 4 5" xfId="39191"/>
    <cellStyle name="常规 42 4 4 5 2" xfId="39192"/>
    <cellStyle name="常规 42 4 4 6" xfId="39193"/>
    <cellStyle name="常规 42 4 5" xfId="39194"/>
    <cellStyle name="常规 42 4 5 2" xfId="39195"/>
    <cellStyle name="常规 42 4 5 2 2" xfId="39196"/>
    <cellStyle name="常规 42 4 5 2 2 2" xfId="39197"/>
    <cellStyle name="常规 42 4 5 2 3" xfId="39198"/>
    <cellStyle name="常规 42 4 5 3" xfId="39199"/>
    <cellStyle name="常规 42 4 5 3 2" xfId="39200"/>
    <cellStyle name="常规 42 4 5 3 2 2" xfId="39201"/>
    <cellStyle name="常规 42 4 5 3 3" xfId="39202"/>
    <cellStyle name="常规 42 4 5 4" xfId="39203"/>
    <cellStyle name="常规 42 4 5 4 2" xfId="39204"/>
    <cellStyle name="常规 42 4 5 5" xfId="39205"/>
    <cellStyle name="常规 42 4 5 5 2" xfId="39206"/>
    <cellStyle name="常规 42 4 5 6" xfId="39207"/>
    <cellStyle name="常规 42 4 6" xfId="39208"/>
    <cellStyle name="常规 42 4 6 2" xfId="39209"/>
    <cellStyle name="常规 42 4 6 2 2" xfId="39210"/>
    <cellStyle name="常规 42 4 6 3" xfId="39211"/>
    <cellStyle name="常规 42 4 7" xfId="39212"/>
    <cellStyle name="常规 42 4 7 2" xfId="39213"/>
    <cellStyle name="常规 42 4 7 2 2" xfId="39214"/>
    <cellStyle name="常规 42 4 7 3" xfId="39215"/>
    <cellStyle name="常规 42 4 8" xfId="39216"/>
    <cellStyle name="常规 42 4 8 2" xfId="39217"/>
    <cellStyle name="常规 42 4 9" xfId="39218"/>
    <cellStyle name="常规 42 4 9 2" xfId="39219"/>
    <cellStyle name="常规 42 5" xfId="39220"/>
    <cellStyle name="常规 42 5 2" xfId="39221"/>
    <cellStyle name="常规 42 5 2 2" xfId="39222"/>
    <cellStyle name="常规 42 5 2 2 2" xfId="39223"/>
    <cellStyle name="常规 42 5 2 3" xfId="39224"/>
    <cellStyle name="常规 42 5 3" xfId="39225"/>
    <cellStyle name="常规 42 5 3 2" xfId="39226"/>
    <cellStyle name="常规 42 5 3 2 2" xfId="39227"/>
    <cellStyle name="常规 42 5 3 3" xfId="39228"/>
    <cellStyle name="常规 42 5 4" xfId="39229"/>
    <cellStyle name="常规 42 5 4 2" xfId="39230"/>
    <cellStyle name="常规 42 5 5" xfId="39231"/>
    <cellStyle name="常规 42 5 5 2" xfId="39232"/>
    <cellStyle name="常规 42 5 6" xfId="39233"/>
    <cellStyle name="常规 42 6" xfId="39234"/>
    <cellStyle name="常规 42 6 10" xfId="39235"/>
    <cellStyle name="常规 42 6 2" xfId="39236"/>
    <cellStyle name="常规 42 6 2 2" xfId="39237"/>
    <cellStyle name="常规 42 6 2 2 2" xfId="39238"/>
    <cellStyle name="常规 42 6 2 2 2 2" xfId="39239"/>
    <cellStyle name="常规 42 6 2 2 2 2 2" xfId="39240"/>
    <cellStyle name="常规 42 6 2 2 2 3" xfId="39241"/>
    <cellStyle name="常规 42 6 2 2 3" xfId="39242"/>
    <cellStyle name="常规 42 6 2 2 3 2" xfId="39243"/>
    <cellStyle name="常规 42 6 2 2 3 2 2" xfId="39244"/>
    <cellStyle name="常规 42 6 2 2 3 3" xfId="39245"/>
    <cellStyle name="常规 42 6 2 2 4" xfId="39246"/>
    <cellStyle name="常规 42 6 2 2 4 2" xfId="39247"/>
    <cellStyle name="常规 42 6 2 2 5" xfId="39248"/>
    <cellStyle name="常规 42 6 2 2 5 2" xfId="39249"/>
    <cellStyle name="常规 42 6 2 2 6" xfId="39250"/>
    <cellStyle name="常规 42 6 2 3" xfId="39251"/>
    <cellStyle name="常规 42 6 2 3 2" xfId="39252"/>
    <cellStyle name="常规 42 6 2 3 2 2" xfId="39253"/>
    <cellStyle name="常规 42 6 2 3 3" xfId="39254"/>
    <cellStyle name="常规 42 6 2 4" xfId="39255"/>
    <cellStyle name="常规 42 6 2 4 2" xfId="39256"/>
    <cellStyle name="常规 42 6 2 4 2 2" xfId="39257"/>
    <cellStyle name="常规 42 6 2 4 3" xfId="39258"/>
    <cellStyle name="常规 42 6 2 5" xfId="39259"/>
    <cellStyle name="常规 42 6 2 5 2" xfId="39260"/>
    <cellStyle name="常规 42 6 2 6" xfId="39261"/>
    <cellStyle name="常规 42 6 2 6 2" xfId="39262"/>
    <cellStyle name="常规 42 6 2 7" xfId="39263"/>
    <cellStyle name="常规 42 6 3" xfId="39264"/>
    <cellStyle name="常规 42 6 3 2" xfId="39265"/>
    <cellStyle name="常规 42 6 3 2 2" xfId="39266"/>
    <cellStyle name="常规 42 6 3 2 2 2" xfId="39267"/>
    <cellStyle name="常规 42 6 3 2 3" xfId="39268"/>
    <cellStyle name="常规 42 6 3 3" xfId="39269"/>
    <cellStyle name="常规 42 6 3 3 2" xfId="39270"/>
    <cellStyle name="常规 42 6 3 3 2 2" xfId="39271"/>
    <cellStyle name="常规 42 6 3 3 3" xfId="39272"/>
    <cellStyle name="常规 42 6 3 4" xfId="39273"/>
    <cellStyle name="常规 42 6 3 4 2" xfId="39274"/>
    <cellStyle name="常规 42 6 3 5" xfId="39275"/>
    <cellStyle name="常规 42 6 3 5 2" xfId="39276"/>
    <cellStyle name="常规 42 6 3 6" xfId="39277"/>
    <cellStyle name="常规 42 6 4" xfId="39278"/>
    <cellStyle name="常规 42 6 4 2" xfId="39279"/>
    <cellStyle name="常规 42 6 4 2 2" xfId="39280"/>
    <cellStyle name="常规 42 6 4 2 2 2" xfId="39281"/>
    <cellStyle name="常规 42 6 4 2 3" xfId="39282"/>
    <cellStyle name="常规 42 6 4 3" xfId="39283"/>
    <cellStyle name="常规 42 6 4 3 2" xfId="39284"/>
    <cellStyle name="常规 42 6 4 3 2 2" xfId="39285"/>
    <cellStyle name="常规 42 6 4 3 3" xfId="39286"/>
    <cellStyle name="常规 42 6 4 4" xfId="39287"/>
    <cellStyle name="常规 42 6 4 4 2" xfId="39288"/>
    <cellStyle name="常规 42 6 4 5" xfId="39289"/>
    <cellStyle name="常规 42 6 4 5 2" xfId="39290"/>
    <cellStyle name="常规 42 6 4 6" xfId="39291"/>
    <cellStyle name="常规 42 6 5" xfId="39292"/>
    <cellStyle name="常规 42 6 5 2" xfId="39293"/>
    <cellStyle name="常规 42 6 5 2 2" xfId="39294"/>
    <cellStyle name="常规 42 6 5 2 2 2" xfId="39295"/>
    <cellStyle name="常规 42 6 5 2 3" xfId="39296"/>
    <cellStyle name="常规 42 6 5 3" xfId="39297"/>
    <cellStyle name="常规 42 6 5 3 2" xfId="39298"/>
    <cellStyle name="常规 42 6 5 3 2 2" xfId="39299"/>
    <cellStyle name="常规 42 6 5 3 3" xfId="39300"/>
    <cellStyle name="常规 42 6 5 4" xfId="39301"/>
    <cellStyle name="常规 42 6 5 4 2" xfId="39302"/>
    <cellStyle name="常规 42 6 5 5" xfId="39303"/>
    <cellStyle name="常规 42 6 5 5 2" xfId="39304"/>
    <cellStyle name="常规 42 6 5 6" xfId="39305"/>
    <cellStyle name="常规 42 6 6" xfId="39306"/>
    <cellStyle name="常规 42 6 6 2" xfId="39307"/>
    <cellStyle name="常规 42 6 6 2 2" xfId="39308"/>
    <cellStyle name="常规 42 6 6 3" xfId="39309"/>
    <cellStyle name="常规 42 6 7" xfId="39310"/>
    <cellStyle name="常规 42 6 7 2" xfId="39311"/>
    <cellStyle name="常规 42 6 7 2 2" xfId="39312"/>
    <cellStyle name="常规 42 6 7 3" xfId="39313"/>
    <cellStyle name="常规 42 6 8" xfId="39314"/>
    <cellStyle name="常规 42 6 8 2" xfId="39315"/>
    <cellStyle name="常规 42 6 9" xfId="39316"/>
    <cellStyle name="常规 42 6 9 2" xfId="39317"/>
    <cellStyle name="常规 42 7" xfId="39318"/>
    <cellStyle name="常规 42 7 2" xfId="39319"/>
    <cellStyle name="常规 42 7 2 2" xfId="39320"/>
    <cellStyle name="常规 42 7 2 2 2" xfId="39321"/>
    <cellStyle name="常规 42 7 2 3" xfId="39322"/>
    <cellStyle name="常规 42 7 3" xfId="39323"/>
    <cellStyle name="常规 42 7 3 2" xfId="39324"/>
    <cellStyle name="常规 42 7 3 2 2" xfId="39325"/>
    <cellStyle name="常规 42 7 3 3" xfId="39326"/>
    <cellStyle name="常规 42 7 4" xfId="39327"/>
    <cellStyle name="常规 42 7 4 2" xfId="39328"/>
    <cellStyle name="常规 42 7 5" xfId="39329"/>
    <cellStyle name="常规 42 7 5 2" xfId="39330"/>
    <cellStyle name="常规 42 7 6" xfId="39331"/>
    <cellStyle name="常规 42 8" xfId="39332"/>
    <cellStyle name="常规 42 8 2" xfId="39333"/>
    <cellStyle name="常规 42 8 2 2" xfId="39334"/>
    <cellStyle name="常规 42 8 2 2 2" xfId="39335"/>
    <cellStyle name="常规 42 8 2 2 2 2" xfId="39336"/>
    <cellStyle name="常规 42 8 2 2 3" xfId="39337"/>
    <cellStyle name="常规 42 8 2 3" xfId="39338"/>
    <cellStyle name="常规 42 8 2 3 2" xfId="39339"/>
    <cellStyle name="常规 42 8 2 3 2 2" xfId="39340"/>
    <cellStyle name="常规 42 8 2 3 3" xfId="39341"/>
    <cellStyle name="常规 42 8 2 4" xfId="39342"/>
    <cellStyle name="常规 42 8 2 4 2" xfId="39343"/>
    <cellStyle name="常规 42 8 2 5" xfId="39344"/>
    <cellStyle name="常规 42 8 2 5 2" xfId="39345"/>
    <cellStyle name="常规 42 8 2 6" xfId="39346"/>
    <cellStyle name="常规 42 8 3" xfId="39347"/>
    <cellStyle name="常规 42 8 3 2" xfId="39348"/>
    <cellStyle name="常规 42 8 3 2 2" xfId="39349"/>
    <cellStyle name="常规 42 8 3 2 2 2" xfId="39350"/>
    <cellStyle name="常规 42 8 3 2 3" xfId="39351"/>
    <cellStyle name="常规 42 8 3 3" xfId="39352"/>
    <cellStyle name="常规 42 8 3 3 2" xfId="39353"/>
    <cellStyle name="常规 42 8 3 3 2 2" xfId="39354"/>
    <cellStyle name="常规 42 8 3 3 3" xfId="39355"/>
    <cellStyle name="常规 42 8 3 4" xfId="39356"/>
    <cellStyle name="常规 42 8 3 4 2" xfId="39357"/>
    <cellStyle name="常规 42 8 3 5" xfId="39358"/>
    <cellStyle name="常规 42 8 3 5 2" xfId="39359"/>
    <cellStyle name="常规 42 8 3 6" xfId="39360"/>
    <cellStyle name="常规 42 8 4" xfId="39361"/>
    <cellStyle name="常规 42 8 4 2" xfId="39362"/>
    <cellStyle name="常规 42 8 4 2 2" xfId="39363"/>
    <cellStyle name="常规 42 8 4 2 2 2" xfId="39364"/>
    <cellStyle name="常规 42 8 4 2 3" xfId="39365"/>
    <cellStyle name="常规 42 8 4 3" xfId="39366"/>
    <cellStyle name="常规 42 8 4 3 2" xfId="39367"/>
    <cellStyle name="常规 42 8 4 3 2 2" xfId="39368"/>
    <cellStyle name="常规 42 8 4 3 3" xfId="39369"/>
    <cellStyle name="常规 42 8 4 4" xfId="39370"/>
    <cellStyle name="常规 42 8 4 4 2" xfId="39371"/>
    <cellStyle name="常规 42 8 4 5" xfId="39372"/>
    <cellStyle name="常规 42 8 4 5 2" xfId="39373"/>
    <cellStyle name="常规 42 8 4 6" xfId="39374"/>
    <cellStyle name="常规 42 8 5" xfId="39375"/>
    <cellStyle name="常规 42 8 5 2" xfId="39376"/>
    <cellStyle name="常规 42 8 5 2 2" xfId="39377"/>
    <cellStyle name="常规 42 8 5 3" xfId="39378"/>
    <cellStyle name="常规 42 8 6" xfId="39379"/>
    <cellStyle name="常规 42 8 6 2" xfId="39380"/>
    <cellStyle name="常规 42 8 6 2 2" xfId="39381"/>
    <cellStyle name="常规 42 8 6 3" xfId="39382"/>
    <cellStyle name="常规 42 8 7" xfId="39383"/>
    <cellStyle name="常规 42 8 7 2" xfId="39384"/>
    <cellStyle name="常规 42 8 8" xfId="39385"/>
    <cellStyle name="常规 42 8 8 2" xfId="39386"/>
    <cellStyle name="常规 42 8 9" xfId="39387"/>
    <cellStyle name="常规 42 9" xfId="39388"/>
    <cellStyle name="常规 42 9 2" xfId="39389"/>
    <cellStyle name="常规 42 9 2 2" xfId="39390"/>
    <cellStyle name="常规 42 9 3" xfId="39391"/>
    <cellStyle name="常规 43" xfId="9438"/>
    <cellStyle name="常规 43 2" xfId="15271"/>
    <cellStyle name="常规 43 2 2" xfId="39392"/>
    <cellStyle name="常规 43 2 2 2" xfId="39393"/>
    <cellStyle name="常规 43 2 3" xfId="39394"/>
    <cellStyle name="常规 43 3" xfId="39395"/>
    <cellStyle name="常规 43 3 2" xfId="39396"/>
    <cellStyle name="常规 43 4" xfId="39397"/>
    <cellStyle name="常规 43 5" xfId="39398"/>
    <cellStyle name="常规 44" xfId="15272"/>
    <cellStyle name="常规 44 2" xfId="15273"/>
    <cellStyle name="常规 44 2 2" xfId="39399"/>
    <cellStyle name="常规 44 2 2 2" xfId="39400"/>
    <cellStyle name="常规 44 2 3" xfId="39401"/>
    <cellStyle name="常规 44 3" xfId="15274"/>
    <cellStyle name="常规 44 3 2" xfId="39402"/>
    <cellStyle name="常规 44 4" xfId="39403"/>
    <cellStyle name="常规 45" xfId="15275"/>
    <cellStyle name="常规 45 2" xfId="15276"/>
    <cellStyle name="常规 45 2 2" xfId="39404"/>
    <cellStyle name="常规 45 2 2 2" xfId="39405"/>
    <cellStyle name="常规 45 2 3" xfId="39406"/>
    <cellStyle name="常规 45 3" xfId="39407"/>
    <cellStyle name="常规 45 3 2" xfId="39408"/>
    <cellStyle name="常规 45 4" xfId="39409"/>
    <cellStyle name="常规 46" xfId="15277"/>
    <cellStyle name="常规 46 2" xfId="15278"/>
    <cellStyle name="常规 46 2 2" xfId="39410"/>
    <cellStyle name="常规 46 2 2 2" xfId="39411"/>
    <cellStyle name="常规 46 2 3" xfId="39412"/>
    <cellStyle name="常规 46 3" xfId="39413"/>
    <cellStyle name="常规 46 3 2" xfId="39414"/>
    <cellStyle name="常规 46 4" xfId="39415"/>
    <cellStyle name="常规 47" xfId="15279"/>
    <cellStyle name="常规 47 2" xfId="15280"/>
    <cellStyle name="常规 47 3" xfId="15281"/>
    <cellStyle name="常规 48" xfId="15282"/>
    <cellStyle name="常规 48 10" xfId="39416"/>
    <cellStyle name="常规 48 10 2" xfId="39417"/>
    <cellStyle name="常规 48 11" xfId="39418"/>
    <cellStyle name="常规 48 2" xfId="15283"/>
    <cellStyle name="常规 48 2 2" xfId="39419"/>
    <cellStyle name="常规 48 2 2 2" xfId="39420"/>
    <cellStyle name="常规 48 2 2 2 2" xfId="39421"/>
    <cellStyle name="常规 48 2 2 2 2 2" xfId="39422"/>
    <cellStyle name="常规 48 2 2 2 2 2 2" xfId="39423"/>
    <cellStyle name="常规 48 2 2 2 2 3" xfId="39424"/>
    <cellStyle name="常规 48 2 2 2 3" xfId="39425"/>
    <cellStyle name="常规 48 2 2 2 3 2" xfId="39426"/>
    <cellStyle name="常规 48 2 2 2 4" xfId="39427"/>
    <cellStyle name="常规 48 2 2 3" xfId="39428"/>
    <cellStyle name="常规 48 2 2 3 2" xfId="39429"/>
    <cellStyle name="常规 48 2 2 3 2 2" xfId="39430"/>
    <cellStyle name="常规 48 2 2 3 2 2 2" xfId="39431"/>
    <cellStyle name="常规 48 2 2 3 2 3" xfId="39432"/>
    <cellStyle name="常规 48 2 2 3 3" xfId="39433"/>
    <cellStyle name="常规 48 2 2 3 3 2" xfId="39434"/>
    <cellStyle name="常规 48 2 2 3 4" xfId="39435"/>
    <cellStyle name="常规 48 2 2 4" xfId="39436"/>
    <cellStyle name="常规 48 2 2 4 2" xfId="39437"/>
    <cellStyle name="常规 48 2 2 4 2 2" xfId="39438"/>
    <cellStyle name="常规 48 2 2 4 2 2 2" xfId="39439"/>
    <cellStyle name="常规 48 2 2 4 2 3" xfId="39440"/>
    <cellStyle name="常规 48 2 2 4 3" xfId="39441"/>
    <cellStyle name="常规 48 2 2 4 3 2" xfId="39442"/>
    <cellStyle name="常规 48 2 2 4 4" xfId="39443"/>
    <cellStyle name="常规 48 2 2 5" xfId="39444"/>
    <cellStyle name="常规 48 2 2 5 2" xfId="39445"/>
    <cellStyle name="常规 48 2 2 5 2 2" xfId="39446"/>
    <cellStyle name="常规 48 2 2 5 3" xfId="39447"/>
    <cellStyle name="常规 48 2 2 6" xfId="39448"/>
    <cellStyle name="常规 48 2 2 6 2" xfId="39449"/>
    <cellStyle name="常规 48 2 2 6 2 2" xfId="39450"/>
    <cellStyle name="常规 48 2 2 6 3" xfId="39451"/>
    <cellStyle name="常规 48 2 2 7" xfId="39452"/>
    <cellStyle name="常规 48 2 2 7 2" xfId="39453"/>
    <cellStyle name="常规 48 2 2 8" xfId="39454"/>
    <cellStyle name="常规 48 2 3" xfId="39455"/>
    <cellStyle name="常规 48 2 3 2" xfId="39456"/>
    <cellStyle name="常规 48 2 3 2 2" xfId="39457"/>
    <cellStyle name="常规 48 2 3 2 2 2" xfId="39458"/>
    <cellStyle name="常规 48 2 3 2 3" xfId="39459"/>
    <cellStyle name="常规 48 2 3 3" xfId="39460"/>
    <cellStyle name="常规 48 2 3 3 2" xfId="39461"/>
    <cellStyle name="常规 48 2 3 4" xfId="39462"/>
    <cellStyle name="常规 48 2 4" xfId="39463"/>
    <cellStyle name="常规 48 2 4 2" xfId="39464"/>
    <cellStyle name="常规 48 2 4 2 2" xfId="39465"/>
    <cellStyle name="常规 48 2 4 2 2 2" xfId="39466"/>
    <cellStyle name="常规 48 2 4 2 3" xfId="39467"/>
    <cellStyle name="常规 48 2 4 3" xfId="39468"/>
    <cellStyle name="常规 48 2 4 3 2" xfId="39469"/>
    <cellStyle name="常规 48 2 4 4" xfId="39470"/>
    <cellStyle name="常规 48 2 5" xfId="39471"/>
    <cellStyle name="常规 48 2 5 2" xfId="39472"/>
    <cellStyle name="常规 48 2 5 2 2" xfId="39473"/>
    <cellStyle name="常规 48 2 5 2 2 2" xfId="39474"/>
    <cellStyle name="常规 48 2 5 2 3" xfId="39475"/>
    <cellStyle name="常规 48 2 5 3" xfId="39476"/>
    <cellStyle name="常规 48 2 5 3 2" xfId="39477"/>
    <cellStyle name="常规 48 2 5 4" xfId="39478"/>
    <cellStyle name="常规 48 2 6" xfId="39479"/>
    <cellStyle name="常规 48 2 6 2" xfId="39480"/>
    <cellStyle name="常规 48 2 6 2 2" xfId="39481"/>
    <cellStyle name="常规 48 2 6 3" xfId="39482"/>
    <cellStyle name="常规 48 2 7" xfId="39483"/>
    <cellStyle name="常规 48 2 7 2" xfId="39484"/>
    <cellStyle name="常规 48 2 7 2 2" xfId="39485"/>
    <cellStyle name="常规 48 2 7 3" xfId="39486"/>
    <cellStyle name="常规 48 2 8" xfId="39487"/>
    <cellStyle name="常规 48 2 8 2" xfId="39488"/>
    <cellStyle name="常规 48 2 9" xfId="39489"/>
    <cellStyle name="常规 48 3" xfId="39490"/>
    <cellStyle name="常规 48 3 2" xfId="39491"/>
    <cellStyle name="常规 48 3 2 2" xfId="39492"/>
    <cellStyle name="常规 48 3 2 2 2" xfId="39493"/>
    <cellStyle name="常规 48 3 2 2 2 2" xfId="39494"/>
    <cellStyle name="常规 48 3 2 2 2 2 2" xfId="39495"/>
    <cellStyle name="常规 48 3 2 2 2 3" xfId="39496"/>
    <cellStyle name="常规 48 3 2 2 3" xfId="39497"/>
    <cellStyle name="常规 48 3 2 2 3 2" xfId="39498"/>
    <cellStyle name="常规 48 3 2 2 4" xfId="39499"/>
    <cellStyle name="常规 48 3 2 3" xfId="39500"/>
    <cellStyle name="常规 48 3 2 3 2" xfId="39501"/>
    <cellStyle name="常规 48 3 2 3 2 2" xfId="39502"/>
    <cellStyle name="常规 48 3 2 3 2 2 2" xfId="39503"/>
    <cellStyle name="常规 48 3 2 3 2 3" xfId="39504"/>
    <cellStyle name="常规 48 3 2 3 3" xfId="39505"/>
    <cellStyle name="常规 48 3 2 3 3 2" xfId="39506"/>
    <cellStyle name="常规 48 3 2 3 4" xfId="39507"/>
    <cellStyle name="常规 48 3 2 4" xfId="39508"/>
    <cellStyle name="常规 48 3 2 4 2" xfId="39509"/>
    <cellStyle name="常规 48 3 2 4 2 2" xfId="39510"/>
    <cellStyle name="常规 48 3 2 4 2 2 2" xfId="39511"/>
    <cellStyle name="常规 48 3 2 4 2 3" xfId="39512"/>
    <cellStyle name="常规 48 3 2 4 3" xfId="39513"/>
    <cellStyle name="常规 48 3 2 4 3 2" xfId="39514"/>
    <cellStyle name="常规 48 3 2 4 4" xfId="39515"/>
    <cellStyle name="常规 48 3 2 5" xfId="39516"/>
    <cellStyle name="常规 48 3 2 5 2" xfId="39517"/>
    <cellStyle name="常规 48 3 2 5 2 2" xfId="39518"/>
    <cellStyle name="常规 48 3 2 5 3" xfId="39519"/>
    <cellStyle name="常规 48 3 2 6" xfId="39520"/>
    <cellStyle name="常规 48 3 2 6 2" xfId="39521"/>
    <cellStyle name="常规 48 3 2 6 2 2" xfId="39522"/>
    <cellStyle name="常规 48 3 2 6 3" xfId="39523"/>
    <cellStyle name="常规 48 3 2 7" xfId="39524"/>
    <cellStyle name="常规 48 3 2 7 2" xfId="39525"/>
    <cellStyle name="常规 48 3 2 8" xfId="39526"/>
    <cellStyle name="常规 48 3 3" xfId="39527"/>
    <cellStyle name="常规 48 3 3 2" xfId="39528"/>
    <cellStyle name="常规 48 3 3 2 2" xfId="39529"/>
    <cellStyle name="常规 48 3 3 2 2 2" xfId="39530"/>
    <cellStyle name="常规 48 3 3 2 3" xfId="39531"/>
    <cellStyle name="常规 48 3 3 3" xfId="39532"/>
    <cellStyle name="常规 48 3 3 3 2" xfId="39533"/>
    <cellStyle name="常规 48 3 3 4" xfId="39534"/>
    <cellStyle name="常规 48 3 4" xfId="39535"/>
    <cellStyle name="常规 48 3 4 2" xfId="39536"/>
    <cellStyle name="常规 48 3 4 2 2" xfId="39537"/>
    <cellStyle name="常规 48 3 4 2 2 2" xfId="39538"/>
    <cellStyle name="常规 48 3 4 2 3" xfId="39539"/>
    <cellStyle name="常规 48 3 4 3" xfId="39540"/>
    <cellStyle name="常规 48 3 4 3 2" xfId="39541"/>
    <cellStyle name="常规 48 3 4 4" xfId="39542"/>
    <cellStyle name="常规 48 3 5" xfId="39543"/>
    <cellStyle name="常规 48 3 5 2" xfId="39544"/>
    <cellStyle name="常规 48 3 5 2 2" xfId="39545"/>
    <cellStyle name="常规 48 3 5 2 2 2" xfId="39546"/>
    <cellStyle name="常规 48 3 5 2 3" xfId="39547"/>
    <cellStyle name="常规 48 3 5 3" xfId="39548"/>
    <cellStyle name="常规 48 3 5 3 2" xfId="39549"/>
    <cellStyle name="常规 48 3 5 4" xfId="39550"/>
    <cellStyle name="常规 48 3 6" xfId="39551"/>
    <cellStyle name="常规 48 3 6 2" xfId="39552"/>
    <cellStyle name="常规 48 3 6 2 2" xfId="39553"/>
    <cellStyle name="常规 48 3 6 3" xfId="39554"/>
    <cellStyle name="常规 48 3 7" xfId="39555"/>
    <cellStyle name="常规 48 3 7 2" xfId="39556"/>
    <cellStyle name="常规 48 3 7 2 2" xfId="39557"/>
    <cellStyle name="常规 48 3 7 3" xfId="39558"/>
    <cellStyle name="常规 48 3 8" xfId="39559"/>
    <cellStyle name="常规 48 3 8 2" xfId="39560"/>
    <cellStyle name="常规 48 3 9" xfId="39561"/>
    <cellStyle name="常规 48 4" xfId="39562"/>
    <cellStyle name="常规 48 4 2" xfId="39563"/>
    <cellStyle name="常规 48 4 2 2" xfId="39564"/>
    <cellStyle name="常规 48 4 2 2 2" xfId="39565"/>
    <cellStyle name="常规 48 4 2 2 2 2" xfId="39566"/>
    <cellStyle name="常规 48 4 2 2 3" xfId="39567"/>
    <cellStyle name="常规 48 4 2 3" xfId="39568"/>
    <cellStyle name="常规 48 4 2 3 2" xfId="39569"/>
    <cellStyle name="常规 48 4 2 4" xfId="39570"/>
    <cellStyle name="常规 48 4 3" xfId="39571"/>
    <cellStyle name="常规 48 4 3 2" xfId="39572"/>
    <cellStyle name="常规 48 4 3 2 2" xfId="39573"/>
    <cellStyle name="常规 48 4 3 2 2 2" xfId="39574"/>
    <cellStyle name="常规 48 4 3 2 3" xfId="39575"/>
    <cellStyle name="常规 48 4 3 3" xfId="39576"/>
    <cellStyle name="常规 48 4 3 3 2" xfId="39577"/>
    <cellStyle name="常规 48 4 3 4" xfId="39578"/>
    <cellStyle name="常规 48 4 4" xfId="39579"/>
    <cellStyle name="常规 48 4 4 2" xfId="39580"/>
    <cellStyle name="常规 48 4 4 2 2" xfId="39581"/>
    <cellStyle name="常规 48 4 4 2 2 2" xfId="39582"/>
    <cellStyle name="常规 48 4 4 2 3" xfId="39583"/>
    <cellStyle name="常规 48 4 4 3" xfId="39584"/>
    <cellStyle name="常规 48 4 4 3 2" xfId="39585"/>
    <cellStyle name="常规 48 4 4 4" xfId="39586"/>
    <cellStyle name="常规 48 4 5" xfId="39587"/>
    <cellStyle name="常规 48 4 5 2" xfId="39588"/>
    <cellStyle name="常规 48 4 5 2 2" xfId="39589"/>
    <cellStyle name="常规 48 4 5 3" xfId="39590"/>
    <cellStyle name="常规 48 4 6" xfId="39591"/>
    <cellStyle name="常规 48 4 6 2" xfId="39592"/>
    <cellStyle name="常规 48 4 6 2 2" xfId="39593"/>
    <cellStyle name="常规 48 4 6 3" xfId="39594"/>
    <cellStyle name="常规 48 4 7" xfId="39595"/>
    <cellStyle name="常规 48 4 7 2" xfId="39596"/>
    <cellStyle name="常规 48 4 8" xfId="39597"/>
    <cellStyle name="常规 48 5" xfId="39598"/>
    <cellStyle name="常规 48 5 2" xfId="39599"/>
    <cellStyle name="常规 48 5 2 2" xfId="39600"/>
    <cellStyle name="常规 48 5 2 2 2" xfId="39601"/>
    <cellStyle name="常规 48 5 2 3" xfId="39602"/>
    <cellStyle name="常规 48 5 3" xfId="39603"/>
    <cellStyle name="常规 48 5 3 2" xfId="39604"/>
    <cellStyle name="常规 48 5 4" xfId="39605"/>
    <cellStyle name="常规 48 6" xfId="39606"/>
    <cellStyle name="常规 48 6 2" xfId="39607"/>
    <cellStyle name="常规 48 6 2 2" xfId="39608"/>
    <cellStyle name="常规 48 6 2 2 2" xfId="39609"/>
    <cellStyle name="常规 48 6 2 3" xfId="39610"/>
    <cellStyle name="常规 48 6 3" xfId="39611"/>
    <cellStyle name="常规 48 6 3 2" xfId="39612"/>
    <cellStyle name="常规 48 6 4" xfId="39613"/>
    <cellStyle name="常规 48 7" xfId="39614"/>
    <cellStyle name="常规 48 7 2" xfId="39615"/>
    <cellStyle name="常规 48 7 2 2" xfId="39616"/>
    <cellStyle name="常规 48 7 2 2 2" xfId="39617"/>
    <cellStyle name="常规 48 7 2 3" xfId="39618"/>
    <cellStyle name="常规 48 7 3" xfId="39619"/>
    <cellStyle name="常规 48 7 3 2" xfId="39620"/>
    <cellStyle name="常规 48 7 4" xfId="39621"/>
    <cellStyle name="常规 48 8" xfId="39622"/>
    <cellStyle name="常规 48 8 2" xfId="39623"/>
    <cellStyle name="常规 48 8 2 2" xfId="39624"/>
    <cellStyle name="常规 48 8 3" xfId="39625"/>
    <cellStyle name="常规 48 9" xfId="39626"/>
    <cellStyle name="常规 48 9 2" xfId="39627"/>
    <cellStyle name="常规 48 9 2 2" xfId="39628"/>
    <cellStyle name="常规 48 9 3" xfId="39629"/>
    <cellStyle name="常规 49" xfId="15284"/>
    <cellStyle name="常规 49 10" xfId="39630"/>
    <cellStyle name="常规 49 10 2" xfId="39631"/>
    <cellStyle name="常规 49 11" xfId="39632"/>
    <cellStyle name="常规 49 2" xfId="15285"/>
    <cellStyle name="常规 49 2 2" xfId="39633"/>
    <cellStyle name="常规 49 2 2 2" xfId="39634"/>
    <cellStyle name="常规 49 2 2 2 2" xfId="39635"/>
    <cellStyle name="常规 49 2 2 2 2 2" xfId="39636"/>
    <cellStyle name="常规 49 2 2 2 2 2 2" xfId="39637"/>
    <cellStyle name="常规 49 2 2 2 2 3" xfId="39638"/>
    <cellStyle name="常规 49 2 2 2 3" xfId="39639"/>
    <cellStyle name="常规 49 2 2 2 3 2" xfId="39640"/>
    <cellStyle name="常规 49 2 2 2 4" xfId="39641"/>
    <cellStyle name="常规 49 2 2 3" xfId="39642"/>
    <cellStyle name="常规 49 2 2 3 2" xfId="39643"/>
    <cellStyle name="常规 49 2 2 3 2 2" xfId="39644"/>
    <cellStyle name="常规 49 2 2 3 2 2 2" xfId="39645"/>
    <cellStyle name="常规 49 2 2 3 2 3" xfId="39646"/>
    <cellStyle name="常规 49 2 2 3 3" xfId="39647"/>
    <cellStyle name="常规 49 2 2 3 3 2" xfId="39648"/>
    <cellStyle name="常规 49 2 2 3 4" xfId="39649"/>
    <cellStyle name="常规 49 2 2 4" xfId="39650"/>
    <cellStyle name="常规 49 2 2 4 2" xfId="39651"/>
    <cellStyle name="常规 49 2 2 4 2 2" xfId="39652"/>
    <cellStyle name="常规 49 2 2 4 2 2 2" xfId="39653"/>
    <cellStyle name="常规 49 2 2 4 2 3" xfId="39654"/>
    <cellStyle name="常规 49 2 2 4 3" xfId="39655"/>
    <cellStyle name="常规 49 2 2 4 3 2" xfId="39656"/>
    <cellStyle name="常规 49 2 2 4 4" xfId="39657"/>
    <cellStyle name="常规 49 2 2 5" xfId="39658"/>
    <cellStyle name="常规 49 2 2 5 2" xfId="39659"/>
    <cellStyle name="常规 49 2 2 5 2 2" xfId="39660"/>
    <cellStyle name="常规 49 2 2 5 3" xfId="39661"/>
    <cellStyle name="常规 49 2 2 6" xfId="39662"/>
    <cellStyle name="常规 49 2 2 6 2" xfId="39663"/>
    <cellStyle name="常规 49 2 2 6 2 2" xfId="39664"/>
    <cellStyle name="常规 49 2 2 6 3" xfId="39665"/>
    <cellStyle name="常规 49 2 2 7" xfId="39666"/>
    <cellStyle name="常规 49 2 2 7 2" xfId="39667"/>
    <cellStyle name="常规 49 2 2 8" xfId="39668"/>
    <cellStyle name="常规 49 2 3" xfId="39669"/>
    <cellStyle name="常规 49 2 3 2" xfId="39670"/>
    <cellStyle name="常规 49 2 3 2 2" xfId="39671"/>
    <cellStyle name="常规 49 2 3 2 2 2" xfId="39672"/>
    <cellStyle name="常规 49 2 3 2 3" xfId="39673"/>
    <cellStyle name="常规 49 2 3 3" xfId="39674"/>
    <cellStyle name="常规 49 2 3 3 2" xfId="39675"/>
    <cellStyle name="常规 49 2 3 4" xfId="39676"/>
    <cellStyle name="常规 49 2 4" xfId="39677"/>
    <cellStyle name="常规 49 2 4 2" xfId="39678"/>
    <cellStyle name="常规 49 2 4 2 2" xfId="39679"/>
    <cellStyle name="常规 49 2 4 2 2 2" xfId="39680"/>
    <cellStyle name="常规 49 2 4 2 3" xfId="39681"/>
    <cellStyle name="常规 49 2 4 3" xfId="39682"/>
    <cellStyle name="常规 49 2 4 3 2" xfId="39683"/>
    <cellStyle name="常规 49 2 4 4" xfId="39684"/>
    <cellStyle name="常规 49 2 5" xfId="39685"/>
    <cellStyle name="常规 49 2 5 2" xfId="39686"/>
    <cellStyle name="常规 49 2 5 2 2" xfId="39687"/>
    <cellStyle name="常规 49 2 5 2 2 2" xfId="39688"/>
    <cellStyle name="常规 49 2 5 2 3" xfId="39689"/>
    <cellStyle name="常规 49 2 5 3" xfId="39690"/>
    <cellStyle name="常规 49 2 5 3 2" xfId="39691"/>
    <cellStyle name="常规 49 2 5 4" xfId="39692"/>
    <cellStyle name="常规 49 2 6" xfId="39693"/>
    <cellStyle name="常规 49 2 6 2" xfId="39694"/>
    <cellStyle name="常规 49 2 6 2 2" xfId="39695"/>
    <cellStyle name="常规 49 2 6 3" xfId="39696"/>
    <cellStyle name="常规 49 2 7" xfId="39697"/>
    <cellStyle name="常规 49 2 7 2" xfId="39698"/>
    <cellStyle name="常规 49 2 7 2 2" xfId="39699"/>
    <cellStyle name="常规 49 2 7 3" xfId="39700"/>
    <cellStyle name="常规 49 2 8" xfId="39701"/>
    <cellStyle name="常规 49 2 8 2" xfId="39702"/>
    <cellStyle name="常规 49 2 9" xfId="39703"/>
    <cellStyle name="常规 49 3" xfId="15286"/>
    <cellStyle name="常规 49 3 2" xfId="39704"/>
    <cellStyle name="常规 49 3 2 2" xfId="39705"/>
    <cellStyle name="常规 49 3 2 2 2" xfId="39706"/>
    <cellStyle name="常规 49 3 2 2 2 2" xfId="39707"/>
    <cellStyle name="常规 49 3 2 2 2 2 2" xfId="39708"/>
    <cellStyle name="常规 49 3 2 2 2 3" xfId="39709"/>
    <cellStyle name="常规 49 3 2 2 3" xfId="39710"/>
    <cellStyle name="常规 49 3 2 2 3 2" xfId="39711"/>
    <cellStyle name="常规 49 3 2 2 4" xfId="39712"/>
    <cellStyle name="常规 49 3 2 3" xfId="39713"/>
    <cellStyle name="常规 49 3 2 3 2" xfId="39714"/>
    <cellStyle name="常规 49 3 2 3 2 2" xfId="39715"/>
    <cellStyle name="常规 49 3 2 3 2 2 2" xfId="39716"/>
    <cellStyle name="常规 49 3 2 3 2 3" xfId="39717"/>
    <cellStyle name="常规 49 3 2 3 3" xfId="39718"/>
    <cellStyle name="常规 49 3 2 3 3 2" xfId="39719"/>
    <cellStyle name="常规 49 3 2 3 4" xfId="39720"/>
    <cellStyle name="常规 49 3 2 4" xfId="39721"/>
    <cellStyle name="常规 49 3 2 4 2" xfId="39722"/>
    <cellStyle name="常规 49 3 2 4 2 2" xfId="39723"/>
    <cellStyle name="常规 49 3 2 4 2 2 2" xfId="39724"/>
    <cellStyle name="常规 49 3 2 4 2 3" xfId="39725"/>
    <cellStyle name="常规 49 3 2 4 3" xfId="39726"/>
    <cellStyle name="常规 49 3 2 4 3 2" xfId="39727"/>
    <cellStyle name="常规 49 3 2 4 4" xfId="39728"/>
    <cellStyle name="常规 49 3 2 5" xfId="39729"/>
    <cellStyle name="常规 49 3 2 5 2" xfId="39730"/>
    <cellStyle name="常规 49 3 2 5 2 2" xfId="39731"/>
    <cellStyle name="常规 49 3 2 5 3" xfId="39732"/>
    <cellStyle name="常规 49 3 2 6" xfId="39733"/>
    <cellStyle name="常规 49 3 2 6 2" xfId="39734"/>
    <cellStyle name="常规 49 3 2 6 2 2" xfId="39735"/>
    <cellStyle name="常规 49 3 2 6 3" xfId="39736"/>
    <cellStyle name="常规 49 3 2 7" xfId="39737"/>
    <cellStyle name="常规 49 3 2 7 2" xfId="39738"/>
    <cellStyle name="常规 49 3 2 8" xfId="39739"/>
    <cellStyle name="常规 49 3 3" xfId="39740"/>
    <cellStyle name="常规 49 3 3 2" xfId="39741"/>
    <cellStyle name="常规 49 3 3 2 2" xfId="39742"/>
    <cellStyle name="常规 49 3 3 2 2 2" xfId="39743"/>
    <cellStyle name="常规 49 3 3 2 3" xfId="39744"/>
    <cellStyle name="常规 49 3 3 3" xfId="39745"/>
    <cellStyle name="常规 49 3 3 3 2" xfId="39746"/>
    <cellStyle name="常规 49 3 3 4" xfId="39747"/>
    <cellStyle name="常规 49 3 4" xfId="39748"/>
    <cellStyle name="常规 49 3 4 2" xfId="39749"/>
    <cellStyle name="常规 49 3 4 2 2" xfId="39750"/>
    <cellStyle name="常规 49 3 4 2 2 2" xfId="39751"/>
    <cellStyle name="常规 49 3 4 2 3" xfId="39752"/>
    <cellStyle name="常规 49 3 4 3" xfId="39753"/>
    <cellStyle name="常规 49 3 4 3 2" xfId="39754"/>
    <cellStyle name="常规 49 3 4 4" xfId="39755"/>
    <cellStyle name="常规 49 3 5" xfId="39756"/>
    <cellStyle name="常规 49 3 5 2" xfId="39757"/>
    <cellStyle name="常规 49 3 5 2 2" xfId="39758"/>
    <cellStyle name="常规 49 3 5 2 2 2" xfId="39759"/>
    <cellStyle name="常规 49 3 5 2 3" xfId="39760"/>
    <cellStyle name="常规 49 3 5 3" xfId="39761"/>
    <cellStyle name="常规 49 3 5 3 2" xfId="39762"/>
    <cellStyle name="常规 49 3 5 4" xfId="39763"/>
    <cellStyle name="常规 49 3 6" xfId="39764"/>
    <cellStyle name="常规 49 3 6 2" xfId="39765"/>
    <cellStyle name="常规 49 3 6 2 2" xfId="39766"/>
    <cellStyle name="常规 49 3 6 3" xfId="39767"/>
    <cellStyle name="常规 49 3 7" xfId="39768"/>
    <cellStyle name="常规 49 3 7 2" xfId="39769"/>
    <cellStyle name="常规 49 3 7 2 2" xfId="39770"/>
    <cellStyle name="常规 49 3 7 3" xfId="39771"/>
    <cellStyle name="常规 49 3 8" xfId="39772"/>
    <cellStyle name="常规 49 3 8 2" xfId="39773"/>
    <cellStyle name="常规 49 3 9" xfId="39774"/>
    <cellStyle name="常规 49 4" xfId="39775"/>
    <cellStyle name="常规 49 4 2" xfId="39776"/>
    <cellStyle name="常规 49 4 2 2" xfId="39777"/>
    <cellStyle name="常规 49 4 2 2 2" xfId="39778"/>
    <cellStyle name="常规 49 4 2 2 2 2" xfId="39779"/>
    <cellStyle name="常规 49 4 2 2 3" xfId="39780"/>
    <cellStyle name="常规 49 4 2 3" xfId="39781"/>
    <cellStyle name="常规 49 4 2 3 2" xfId="39782"/>
    <cellStyle name="常规 49 4 2 4" xfId="39783"/>
    <cellStyle name="常规 49 4 3" xfId="39784"/>
    <cellStyle name="常规 49 4 3 2" xfId="39785"/>
    <cellStyle name="常规 49 4 3 2 2" xfId="39786"/>
    <cellStyle name="常规 49 4 3 2 2 2" xfId="39787"/>
    <cellStyle name="常规 49 4 3 2 3" xfId="39788"/>
    <cellStyle name="常规 49 4 3 3" xfId="39789"/>
    <cellStyle name="常规 49 4 3 3 2" xfId="39790"/>
    <cellStyle name="常规 49 4 3 4" xfId="39791"/>
    <cellStyle name="常规 49 4 4" xfId="39792"/>
    <cellStyle name="常规 49 4 4 2" xfId="39793"/>
    <cellStyle name="常规 49 4 4 2 2" xfId="39794"/>
    <cellStyle name="常规 49 4 4 2 2 2" xfId="39795"/>
    <cellStyle name="常规 49 4 4 2 3" xfId="39796"/>
    <cellStyle name="常规 49 4 4 3" xfId="39797"/>
    <cellStyle name="常规 49 4 4 3 2" xfId="39798"/>
    <cellStyle name="常规 49 4 4 4" xfId="39799"/>
    <cellStyle name="常规 49 4 5" xfId="39800"/>
    <cellStyle name="常规 49 4 5 2" xfId="39801"/>
    <cellStyle name="常规 49 4 5 2 2" xfId="39802"/>
    <cellStyle name="常规 49 4 5 3" xfId="39803"/>
    <cellStyle name="常规 49 4 6" xfId="39804"/>
    <cellStyle name="常规 49 4 6 2" xfId="39805"/>
    <cellStyle name="常规 49 4 6 2 2" xfId="39806"/>
    <cellStyle name="常规 49 4 6 3" xfId="39807"/>
    <cellStyle name="常规 49 4 7" xfId="39808"/>
    <cellStyle name="常规 49 4 7 2" xfId="39809"/>
    <cellStyle name="常规 49 4 8" xfId="39810"/>
    <cellStyle name="常规 49 5" xfId="39811"/>
    <cellStyle name="常规 49 5 2" xfId="39812"/>
    <cellStyle name="常规 49 5 2 2" xfId="39813"/>
    <cellStyle name="常规 49 5 2 2 2" xfId="39814"/>
    <cellStyle name="常规 49 5 2 3" xfId="39815"/>
    <cellStyle name="常规 49 5 3" xfId="39816"/>
    <cellStyle name="常规 49 5 3 2" xfId="39817"/>
    <cellStyle name="常规 49 5 4" xfId="39818"/>
    <cellStyle name="常规 49 6" xfId="39819"/>
    <cellStyle name="常规 49 6 2" xfId="39820"/>
    <cellStyle name="常规 49 6 2 2" xfId="39821"/>
    <cellStyle name="常规 49 6 2 2 2" xfId="39822"/>
    <cellStyle name="常规 49 6 2 3" xfId="39823"/>
    <cellStyle name="常规 49 6 3" xfId="39824"/>
    <cellStyle name="常规 49 6 3 2" xfId="39825"/>
    <cellStyle name="常规 49 6 4" xfId="39826"/>
    <cellStyle name="常规 49 7" xfId="39827"/>
    <cellStyle name="常规 49 7 2" xfId="39828"/>
    <cellStyle name="常规 49 7 2 2" xfId="39829"/>
    <cellStyle name="常规 49 7 2 2 2" xfId="39830"/>
    <cellStyle name="常规 49 7 2 3" xfId="39831"/>
    <cellStyle name="常规 49 7 3" xfId="39832"/>
    <cellStyle name="常规 49 7 3 2" xfId="39833"/>
    <cellStyle name="常规 49 7 4" xfId="39834"/>
    <cellStyle name="常规 49 8" xfId="39835"/>
    <cellStyle name="常规 49 8 2" xfId="39836"/>
    <cellStyle name="常规 49 8 2 2" xfId="39837"/>
    <cellStyle name="常规 49 8 3" xfId="39838"/>
    <cellStyle name="常规 49 9" xfId="39839"/>
    <cellStyle name="常规 49 9 2" xfId="39840"/>
    <cellStyle name="常规 49 9 2 2" xfId="39841"/>
    <cellStyle name="常规 49 9 3" xfId="39842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3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4"/>
    <cellStyle name="常规 5 2 2 2 11" xfId="39845"/>
    <cellStyle name="常规 5 2 2 2 2" xfId="9640"/>
    <cellStyle name="常规 5 2 2 2 2 2" xfId="39846"/>
    <cellStyle name="常规 5 2 2 2 2 2 2" xfId="39847"/>
    <cellStyle name="常规 5 2 2 2 2 2 2 2" xfId="39848"/>
    <cellStyle name="常规 5 2 2 2 2 2 2 2 2" xfId="39849"/>
    <cellStyle name="常规 5 2 2 2 2 2 2 2 3" xfId="39850"/>
    <cellStyle name="常规 5 2 2 2 2 2 2 3" xfId="39851"/>
    <cellStyle name="常规 5 2 2 2 2 2 2 4" xfId="39852"/>
    <cellStyle name="常规 5 2 2 2 2 2 3" xfId="39853"/>
    <cellStyle name="常规 5 2 2 2 2 2 4" xfId="39854"/>
    <cellStyle name="常规 5 2 2 2 2 3" xfId="39855"/>
    <cellStyle name="常规 5 2 2 2 2 3 2" xfId="39856"/>
    <cellStyle name="常规 5 2 2 2 2 3 2 2" xfId="39857"/>
    <cellStyle name="常规 5 2 2 2 2 3 2 3" xfId="39858"/>
    <cellStyle name="常规 5 2 2 2 2 3 3" xfId="39859"/>
    <cellStyle name="常规 5 2 2 2 2 3 4" xfId="39860"/>
    <cellStyle name="常规 5 2 2 2 2 4" xfId="39861"/>
    <cellStyle name="常规 5 2 2 2 2 5" xfId="39862"/>
    <cellStyle name="常规 5 2 2 2 2 6" xfId="39863"/>
    <cellStyle name="常规 5 2 2 2 3" xfId="9641"/>
    <cellStyle name="常规 5 2 2 2 3 2" xfId="39864"/>
    <cellStyle name="常规 5 2 2 2 3 2 2" xfId="39865"/>
    <cellStyle name="常规 5 2 2 2 3 2 2 2" xfId="39866"/>
    <cellStyle name="常规 5 2 2 2 3 2 2 3" xfId="39867"/>
    <cellStyle name="常规 5 2 2 2 3 2 3" xfId="39868"/>
    <cellStyle name="常规 5 2 2 2 3 2 4" xfId="39869"/>
    <cellStyle name="常规 5 2 2 2 3 3" xfId="39870"/>
    <cellStyle name="常规 5 2 2 2 3 3 2" xfId="39871"/>
    <cellStyle name="常规 5 2 2 2 3 3 3" xfId="39872"/>
    <cellStyle name="常规 5 2 2 2 3 4" xfId="39873"/>
    <cellStyle name="常规 5 2 2 2 4" xfId="39874"/>
    <cellStyle name="常规 5 2 2 2 4 2" xfId="39875"/>
    <cellStyle name="常规 5 2 2 2 4 2 2" xfId="39876"/>
    <cellStyle name="常规 5 2 2 2 4 2 3" xfId="39877"/>
    <cellStyle name="常规 5 2 2 2 4 3" xfId="39878"/>
    <cellStyle name="常规 5 2 2 2 4 4" xfId="39879"/>
    <cellStyle name="常规 5 2 2 2 5" xfId="39880"/>
    <cellStyle name="常规 5 2 2 2 5 2" xfId="39881"/>
    <cellStyle name="常规 5 2 2 2 5 2 2" xfId="39882"/>
    <cellStyle name="常规 5 2 2 2 6" xfId="39883"/>
    <cellStyle name="常规 5 2 2 2 7" xfId="39884"/>
    <cellStyle name="常规 5 2 2 2 8" xfId="39885"/>
    <cellStyle name="常规 5 2 2 2 9" xfId="39886"/>
    <cellStyle name="常规 5 2 2 3" xfId="9642"/>
    <cellStyle name="常规 5 2 2 3 2" xfId="9643"/>
    <cellStyle name="常规 5 2 2 3 2 2" xfId="39887"/>
    <cellStyle name="常规 5 2 2 3 2 2 2" xfId="39888"/>
    <cellStyle name="常规 5 2 2 3 2 2 2 2" xfId="39889"/>
    <cellStyle name="常规 5 2 2 3 2 2 2 3" xfId="39890"/>
    <cellStyle name="常规 5 2 2 3 2 2 3" xfId="39891"/>
    <cellStyle name="常规 5 2 2 3 2 2 4" xfId="39892"/>
    <cellStyle name="常规 5 2 2 3 2 3" xfId="39893"/>
    <cellStyle name="常规 5 2 2 3 2 3 2" xfId="39894"/>
    <cellStyle name="常规 5 2 2 3 2 3 3" xfId="39895"/>
    <cellStyle name="常规 5 2 2 3 2 4" xfId="39896"/>
    <cellStyle name="常规 5 2 2 3 2 5" xfId="39897"/>
    <cellStyle name="常规 5 2 2 3 3" xfId="9644"/>
    <cellStyle name="常规 5 2 2 3 3 2" xfId="39898"/>
    <cellStyle name="常规 5 2 2 3 3 2 2" xfId="39899"/>
    <cellStyle name="常规 5 2 2 3 3 2 3" xfId="39900"/>
    <cellStyle name="常规 5 2 2 3 3 3" xfId="39901"/>
    <cellStyle name="常规 5 2 2 3 3 4" xfId="39902"/>
    <cellStyle name="常规 5 2 2 3 4" xfId="39903"/>
    <cellStyle name="常规 5 2 2 3 4 2" xfId="39904"/>
    <cellStyle name="常规 5 2 2 3 4 3" xfId="39905"/>
    <cellStyle name="常规 5 2 2 3 5" xfId="39906"/>
    <cellStyle name="常规 5 2 2 3 6" xfId="39907"/>
    <cellStyle name="常规 5 2 2 3 7" xfId="39908"/>
    <cellStyle name="常规 5 2 2 3 8" xfId="39909"/>
    <cellStyle name="常规 5 2 2 4" xfId="9645"/>
    <cellStyle name="常规 5 2 2 4 2" xfId="9646"/>
    <cellStyle name="常规 5 2 2 4 2 2" xfId="39910"/>
    <cellStyle name="常规 5 2 2 4 2 2 2" xfId="39911"/>
    <cellStyle name="常规 5 2 2 4 2 2 3" xfId="39912"/>
    <cellStyle name="常规 5 2 2 4 2 3" xfId="39913"/>
    <cellStyle name="常规 5 2 2 4 2 4" xfId="39914"/>
    <cellStyle name="常规 5 2 2 4 3" xfId="9647"/>
    <cellStyle name="常规 5 2 2 4 3 2" xfId="39915"/>
    <cellStyle name="常规 5 2 2 4 3 3" xfId="39916"/>
    <cellStyle name="常规 5 2 2 4 4" xfId="39917"/>
    <cellStyle name="常规 5 2 2 4 5" xfId="39918"/>
    <cellStyle name="常规 5 2 2 5" xfId="9648"/>
    <cellStyle name="常规 5 2 2 5 2" xfId="9649"/>
    <cellStyle name="常规 5 2 2 5 2 2" xfId="39919"/>
    <cellStyle name="常规 5 2 2 5 2 3" xfId="39920"/>
    <cellStyle name="常规 5 2 2 5 3" xfId="9650"/>
    <cellStyle name="常规 5 2 2 5 4" xfId="39921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2"/>
    <cellStyle name="常规 5 2 3 11" xfId="39923"/>
    <cellStyle name="常规 5 2 3 2" xfId="9664"/>
    <cellStyle name="常规 5 2 3 2 2" xfId="9665"/>
    <cellStyle name="常规 5 2 3 2 2 2" xfId="39924"/>
    <cellStyle name="常规 5 2 3 2 2 2 2" xfId="39925"/>
    <cellStyle name="常规 5 2 3 2 2 2 2 2" xfId="39926"/>
    <cellStyle name="常规 5 2 3 2 2 2 2 3" xfId="39927"/>
    <cellStyle name="常规 5 2 3 2 2 2 3" xfId="39928"/>
    <cellStyle name="常规 5 2 3 2 2 2 4" xfId="39929"/>
    <cellStyle name="常规 5 2 3 2 2 3" xfId="39930"/>
    <cellStyle name="常规 5 2 3 2 2 3 2" xfId="39931"/>
    <cellStyle name="常规 5 2 3 2 2 4" xfId="39932"/>
    <cellStyle name="常规 5 2 3 2 3" xfId="9666"/>
    <cellStyle name="常规 5 2 3 2 3 2" xfId="39933"/>
    <cellStyle name="常规 5 2 3 2 3 2 2" xfId="39934"/>
    <cellStyle name="常规 5 2 3 2 3 2 3" xfId="39935"/>
    <cellStyle name="常规 5 2 3 2 3 3" xfId="39936"/>
    <cellStyle name="常规 5 2 3 2 3 4" xfId="39937"/>
    <cellStyle name="常规 5 2 3 2 4" xfId="39938"/>
    <cellStyle name="常规 5 2 3 2 5" xfId="39939"/>
    <cellStyle name="常规 5 2 3 2 6" xfId="39940"/>
    <cellStyle name="常规 5 2 3 3" xfId="9667"/>
    <cellStyle name="常规 5 2 3 3 2" xfId="39941"/>
    <cellStyle name="常规 5 2 3 3 2 2" xfId="39942"/>
    <cellStyle name="常规 5 2 3 3 2 2 2" xfId="39943"/>
    <cellStyle name="常规 5 2 3 3 2 2 3" xfId="39944"/>
    <cellStyle name="常规 5 2 3 3 2 3" xfId="39945"/>
    <cellStyle name="常规 5 2 3 3 2 4" xfId="39946"/>
    <cellStyle name="常规 5 2 3 3 3" xfId="39947"/>
    <cellStyle name="常规 5 2 3 3 3 2" xfId="39948"/>
    <cellStyle name="常规 5 2 3 3 3 3" xfId="39949"/>
    <cellStyle name="常规 5 2 3 3 4" xfId="39950"/>
    <cellStyle name="常规 5 2 3 4" xfId="9668"/>
    <cellStyle name="常规 5 2 3 4 2" xfId="39951"/>
    <cellStyle name="常规 5 2 3 4 2 2" xfId="39952"/>
    <cellStyle name="常规 5 2 3 4 2 3" xfId="39953"/>
    <cellStyle name="常规 5 2 3 4 3" xfId="39954"/>
    <cellStyle name="常规 5 2 3 4 4" xfId="39955"/>
    <cellStyle name="常规 5 2 3 5" xfId="39956"/>
    <cellStyle name="常规 5 2 3 5 2" xfId="39957"/>
    <cellStyle name="常规 5 2 3 5 3" xfId="39958"/>
    <cellStyle name="常规 5 2 3 6" xfId="39959"/>
    <cellStyle name="常规 5 2 3 6 2" xfId="39960"/>
    <cellStyle name="常规 5 2 3 7" xfId="39961"/>
    <cellStyle name="常规 5 2 3 8" xfId="39962"/>
    <cellStyle name="常规 5 2 3 9" xfId="39963"/>
    <cellStyle name="常规 5 2 4" xfId="9669"/>
    <cellStyle name="常规 5 2 4 2" xfId="9670"/>
    <cellStyle name="常规 5 2 4 2 2" xfId="39964"/>
    <cellStyle name="常规 5 2 4 2 2 2" xfId="39965"/>
    <cellStyle name="常规 5 2 4 2 2 2 2" xfId="39966"/>
    <cellStyle name="常规 5 2 4 2 2 2 3" xfId="39967"/>
    <cellStyle name="常规 5 2 4 2 2 3" xfId="39968"/>
    <cellStyle name="常规 5 2 4 2 2 4" xfId="39969"/>
    <cellStyle name="常规 5 2 4 2 3" xfId="39970"/>
    <cellStyle name="常规 5 2 4 2 3 2" xfId="39971"/>
    <cellStyle name="常规 5 2 4 2 4" xfId="39972"/>
    <cellStyle name="常规 5 2 4 2 5" xfId="39973"/>
    <cellStyle name="常规 5 2 4 3" xfId="9671"/>
    <cellStyle name="常规 5 2 4 3 2" xfId="39974"/>
    <cellStyle name="常规 5 2 4 3 2 2" xfId="39975"/>
    <cellStyle name="常规 5 2 4 3 2 3" xfId="39976"/>
    <cellStyle name="常规 5 2 4 3 3" xfId="39977"/>
    <cellStyle name="常规 5 2 4 3 3 2" xfId="39978"/>
    <cellStyle name="常规 5 2 4 3 3 3" xfId="39979"/>
    <cellStyle name="常规 5 2 4 3 4" xfId="39980"/>
    <cellStyle name="常规 5 2 4 4" xfId="39981"/>
    <cellStyle name="常规 5 2 4 4 2" xfId="39982"/>
    <cellStyle name="常规 5 2 4 4 3" xfId="39983"/>
    <cellStyle name="常规 5 2 4 5" xfId="39984"/>
    <cellStyle name="常规 5 2 4 5 2" xfId="39985"/>
    <cellStyle name="常规 5 2 4 6" xfId="39986"/>
    <cellStyle name="常规 5 2 4 7" xfId="39987"/>
    <cellStyle name="常规 5 2 4 8" xfId="39988"/>
    <cellStyle name="常规 5 2 5" xfId="9672"/>
    <cellStyle name="常规 5 2 5 2" xfId="9673"/>
    <cellStyle name="常规 5 2 5 2 2" xfId="39989"/>
    <cellStyle name="常规 5 2 5 2 2 2" xfId="39990"/>
    <cellStyle name="常规 5 2 5 2 2 3" xfId="39991"/>
    <cellStyle name="常规 5 2 5 2 3" xfId="39992"/>
    <cellStyle name="常规 5 2 5 2 4" xfId="39993"/>
    <cellStyle name="常规 5 2 5 3" xfId="9674"/>
    <cellStyle name="常规 5 2 5 3 2" xfId="39994"/>
    <cellStyle name="常规 5 2 5 3 3" xfId="39995"/>
    <cellStyle name="常规 5 2 5 4" xfId="39996"/>
    <cellStyle name="常规 5 2 5 5" xfId="39997"/>
    <cellStyle name="常规 5 2 6" xfId="9675"/>
    <cellStyle name="常规 5 2 6 2" xfId="9676"/>
    <cellStyle name="常规 5 2 6 2 2" xfId="39998"/>
    <cellStyle name="常规 5 2 6 2 3" xfId="39999"/>
    <cellStyle name="常规 5 2 6 3" xfId="9677"/>
    <cellStyle name="常规 5 2 6 3 2" xfId="40000"/>
    <cellStyle name="常规 5 2 6 3 3" xfId="40001"/>
    <cellStyle name="常规 5 2 6 4" xfId="40002"/>
    <cellStyle name="常规 5 2 6 5" xfId="40003"/>
    <cellStyle name="常规 5 2 7" xfId="9678"/>
    <cellStyle name="常规 5 2 7 2" xfId="9679"/>
    <cellStyle name="常规 5 2 7 2 2" xfId="40004"/>
    <cellStyle name="常规 5 2 7 3" xfId="9680"/>
    <cellStyle name="常规 5 2 8" xfId="9681"/>
    <cellStyle name="常规 5 2 8 2" xfId="9682"/>
    <cellStyle name="常规 5 2 8 2 2" xfId="40005"/>
    <cellStyle name="常规 5 2 8 3" xfId="9683"/>
    <cellStyle name="常规 5 2 9" xfId="9684"/>
    <cellStyle name="常规 5 2 9 2" xfId="9685"/>
    <cellStyle name="常规 5 2 9 3" xfId="9686"/>
    <cellStyle name="常规 5 2 9 3 2" xfId="40006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7"/>
    <cellStyle name="常规 5 3 11" xfId="9719"/>
    <cellStyle name="常规 5 3 11 2" xfId="40008"/>
    <cellStyle name="常规 5 3 12" xfId="40009"/>
    <cellStyle name="常规 5 3 13" xfId="40010"/>
    <cellStyle name="常规 5 3 14" xfId="40011"/>
    <cellStyle name="常规 5 3 15" xfId="40012"/>
    <cellStyle name="常规 5 3 2" xfId="9720"/>
    <cellStyle name="常规 5 3 2 10" xfId="40013"/>
    <cellStyle name="常规 5 3 2 11" xfId="40014"/>
    <cellStyle name="常规 5 3 2 12" xfId="40015"/>
    <cellStyle name="常规 5 3 2 2" xfId="9721"/>
    <cellStyle name="常规 5 3 2 2 2" xfId="40016"/>
    <cellStyle name="常规 5 3 2 2 2 2" xfId="40017"/>
    <cellStyle name="常规 5 3 2 2 2 2 2" xfId="40018"/>
    <cellStyle name="常规 5 3 2 2 2 2 2 2" xfId="40019"/>
    <cellStyle name="常规 5 3 2 2 2 2 2 3" xfId="40020"/>
    <cellStyle name="常规 5 3 2 2 2 2 3" xfId="40021"/>
    <cellStyle name="常规 5 3 2 2 2 2 4" xfId="40022"/>
    <cellStyle name="常规 5 3 2 2 2 3" xfId="40023"/>
    <cellStyle name="常规 5 3 2 2 2 4" xfId="40024"/>
    <cellStyle name="常规 5 3 2 2 2 5" xfId="40025"/>
    <cellStyle name="常规 5 3 2 2 3" xfId="40026"/>
    <cellStyle name="常规 5 3 2 2 3 2" xfId="40027"/>
    <cellStyle name="常规 5 3 2 2 3 2 2" xfId="40028"/>
    <cellStyle name="常规 5 3 2 2 3 2 3" xfId="40029"/>
    <cellStyle name="常规 5 3 2 2 3 3" xfId="40030"/>
    <cellStyle name="常规 5 3 2 2 3 4" xfId="40031"/>
    <cellStyle name="常规 5 3 2 2 4" xfId="40032"/>
    <cellStyle name="常规 5 3 2 2 4 2" xfId="40033"/>
    <cellStyle name="常规 5 3 2 2 5" xfId="40034"/>
    <cellStyle name="常规 5 3 2 2 6" xfId="40035"/>
    <cellStyle name="常规 5 3 2 2 7" xfId="40036"/>
    <cellStyle name="常规 5 3 2 2 8" xfId="40037"/>
    <cellStyle name="常规 5 3 2 2 9" xfId="40038"/>
    <cellStyle name="常规 5 3 2 3" xfId="9722"/>
    <cellStyle name="常规 5 3 2 3 2" xfId="40039"/>
    <cellStyle name="常规 5 3 2 3 2 2" xfId="40040"/>
    <cellStyle name="常规 5 3 2 3 2 2 2" xfId="40041"/>
    <cellStyle name="常规 5 3 2 3 2 2 3" xfId="40042"/>
    <cellStyle name="常规 5 3 2 3 2 3" xfId="40043"/>
    <cellStyle name="常规 5 3 2 3 2 4" xfId="40044"/>
    <cellStyle name="常规 5 3 2 3 2 5" xfId="40045"/>
    <cellStyle name="常规 5 3 2 3 3" xfId="40046"/>
    <cellStyle name="常规 5 3 2 3 3 2" xfId="40047"/>
    <cellStyle name="常规 5 3 2 3 3 3" xfId="40048"/>
    <cellStyle name="常规 5 3 2 3 4" xfId="40049"/>
    <cellStyle name="常规 5 3 2 3 5" xfId="40050"/>
    <cellStyle name="常规 5 3 2 3 6" xfId="40051"/>
    <cellStyle name="常规 5 3 2 3 7" xfId="40052"/>
    <cellStyle name="常规 5 3 2 4" xfId="40053"/>
    <cellStyle name="常规 5 3 2 4 2" xfId="40054"/>
    <cellStyle name="常规 5 3 2 4 2 2" xfId="40055"/>
    <cellStyle name="常规 5 3 2 4 2 3" xfId="40056"/>
    <cellStyle name="常规 5 3 2 4 3" xfId="40057"/>
    <cellStyle name="常规 5 3 2 4 4" xfId="40058"/>
    <cellStyle name="常规 5 3 2 4 5" xfId="40059"/>
    <cellStyle name="常规 5 3 2 5" xfId="40060"/>
    <cellStyle name="常规 5 3 2 5 2" xfId="40061"/>
    <cellStyle name="常规 5 3 2 5 2 2" xfId="40062"/>
    <cellStyle name="常规 5 3 2 6" xfId="40063"/>
    <cellStyle name="常规 5 3 2 6 2" xfId="40064"/>
    <cellStyle name="常规 5 3 2 7" xfId="40065"/>
    <cellStyle name="常规 5 3 2 8" xfId="40066"/>
    <cellStyle name="常规 5 3 2 9" xfId="40067"/>
    <cellStyle name="常规 5 3 3" xfId="9723"/>
    <cellStyle name="常规 5 3 3 2" xfId="9724"/>
    <cellStyle name="常规 5 3 3 2 2" xfId="40068"/>
    <cellStyle name="常规 5 3 3 2 2 2" xfId="40069"/>
    <cellStyle name="常规 5 3 3 2 2 2 2" xfId="40070"/>
    <cellStyle name="常规 5 3 3 2 2 2 3" xfId="40071"/>
    <cellStyle name="常规 5 3 3 2 2 3" xfId="40072"/>
    <cellStyle name="常规 5 3 3 2 2 4" xfId="40073"/>
    <cellStyle name="常规 5 3 3 2 3" xfId="40074"/>
    <cellStyle name="常规 5 3 3 2 3 2" xfId="40075"/>
    <cellStyle name="常规 5 3 3 2 3 3" xfId="40076"/>
    <cellStyle name="常规 5 3 3 2 4" xfId="40077"/>
    <cellStyle name="常规 5 3 3 2 5" xfId="40078"/>
    <cellStyle name="常规 5 3 3 3" xfId="9725"/>
    <cellStyle name="常规 5 3 3 3 2" xfId="40079"/>
    <cellStyle name="常规 5 3 3 3 2 2" xfId="40080"/>
    <cellStyle name="常规 5 3 3 3 2 3" xfId="40081"/>
    <cellStyle name="常规 5 3 3 3 3" xfId="40082"/>
    <cellStyle name="常规 5 3 3 3 4" xfId="40083"/>
    <cellStyle name="常规 5 3 3 4" xfId="40084"/>
    <cellStyle name="常规 5 3 3 4 2" xfId="40085"/>
    <cellStyle name="常规 5 3 3 4 3" xfId="40086"/>
    <cellStyle name="常规 5 3 3 5" xfId="40087"/>
    <cellStyle name="常规 5 3 3 6" xfId="40088"/>
    <cellStyle name="常规 5 3 3 7" xfId="40089"/>
    <cellStyle name="常规 5 3 3 8" xfId="40090"/>
    <cellStyle name="常规 5 3 3 9" xfId="40091"/>
    <cellStyle name="常规 5 3 4" xfId="9726"/>
    <cellStyle name="常规 5 3 4 2" xfId="9727"/>
    <cellStyle name="常规 5 3 4 2 2" xfId="40092"/>
    <cellStyle name="常规 5 3 4 2 2 2" xfId="40093"/>
    <cellStyle name="常规 5 3 4 2 2 3" xfId="40094"/>
    <cellStyle name="常规 5 3 4 2 3" xfId="40095"/>
    <cellStyle name="常规 5 3 4 2 4" xfId="40096"/>
    <cellStyle name="常规 5 3 4 2 5" xfId="40097"/>
    <cellStyle name="常规 5 3 4 3" xfId="9728"/>
    <cellStyle name="常规 5 3 4 3 2" xfId="40098"/>
    <cellStyle name="常规 5 3 4 3 3" xfId="40099"/>
    <cellStyle name="常规 5 3 4 4" xfId="40100"/>
    <cellStyle name="常规 5 3 4 5" xfId="40101"/>
    <cellStyle name="常规 5 3 4 6" xfId="40102"/>
    <cellStyle name="常规 5 3 4 7" xfId="40103"/>
    <cellStyle name="常规 5 3 5" xfId="9729"/>
    <cellStyle name="常规 5 3 5 2" xfId="9730"/>
    <cellStyle name="常规 5 3 5 2 2" xfId="40104"/>
    <cellStyle name="常规 5 3 5 2 3" xfId="40105"/>
    <cellStyle name="常规 5 3 5 3" xfId="9731"/>
    <cellStyle name="常规 5 3 5 4" xfId="40106"/>
    <cellStyle name="常规 5 3 5 5" xfId="40107"/>
    <cellStyle name="常规 5 3 6" xfId="9732"/>
    <cellStyle name="常规 5 3 6 2" xfId="9733"/>
    <cellStyle name="常规 5 3 6 2 2" xfId="40108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09"/>
    <cellStyle name="常规 5 3 9 3" xfId="9743"/>
    <cellStyle name="常规 5 3 9 4" xfId="40110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7"/>
    <cellStyle name="常规 5 4" xfId="9753"/>
    <cellStyle name="常规 5 4 10" xfId="9754"/>
    <cellStyle name="常规 5 4 11" xfId="9755"/>
    <cellStyle name="常规 5 4 12" xfId="40111"/>
    <cellStyle name="常规 5 4 2" xfId="9756"/>
    <cellStyle name="常规 5 4 2 2" xfId="9757"/>
    <cellStyle name="常规 5 4 2 2 2" xfId="40112"/>
    <cellStyle name="常规 5 4 2 2 2 2" xfId="40113"/>
    <cellStyle name="常规 5 4 2 2 2 2 2" xfId="40114"/>
    <cellStyle name="常规 5 4 2 2 2 2 3" xfId="40115"/>
    <cellStyle name="常规 5 4 2 2 2 3" xfId="40116"/>
    <cellStyle name="常规 5 4 2 2 2 4" xfId="40117"/>
    <cellStyle name="常规 5 4 2 2 3" xfId="40118"/>
    <cellStyle name="常规 5 4 2 2 4" xfId="40119"/>
    <cellStyle name="常规 5 4 2 2 5" xfId="40120"/>
    <cellStyle name="常规 5 4 2 3" xfId="9758"/>
    <cellStyle name="常规 5 4 2 3 2" xfId="40121"/>
    <cellStyle name="常规 5 4 2 3 2 2" xfId="40122"/>
    <cellStyle name="常规 5 4 2 3 2 3" xfId="40123"/>
    <cellStyle name="常规 5 4 2 3 3" xfId="40124"/>
    <cellStyle name="常规 5 4 2 3 4" xfId="40125"/>
    <cellStyle name="常规 5 4 2 4" xfId="40126"/>
    <cellStyle name="常规 5 4 2 4 2" xfId="40127"/>
    <cellStyle name="常规 5 4 2 5" xfId="40128"/>
    <cellStyle name="常规 5 4 2 6" xfId="40129"/>
    <cellStyle name="常规 5 4 2 7" xfId="40130"/>
    <cellStyle name="常规 5 4 2 8" xfId="40131"/>
    <cellStyle name="常规 5 4 2 9" xfId="40132"/>
    <cellStyle name="常规 5 4 3" xfId="9759"/>
    <cellStyle name="常规 5 4 3 2" xfId="9760"/>
    <cellStyle name="常规 5 4 3 2 2" xfId="40133"/>
    <cellStyle name="常规 5 4 3 2 2 2" xfId="40134"/>
    <cellStyle name="常规 5 4 3 2 2 3" xfId="40135"/>
    <cellStyle name="常规 5 4 3 2 3" xfId="40136"/>
    <cellStyle name="常规 5 4 3 2 4" xfId="40137"/>
    <cellStyle name="常规 5 4 3 3" xfId="9761"/>
    <cellStyle name="常规 5 4 3 3 2" xfId="40138"/>
    <cellStyle name="常规 5 4 3 3 3" xfId="40139"/>
    <cellStyle name="常规 5 4 3 4" xfId="40140"/>
    <cellStyle name="常规 5 4 4" xfId="9762"/>
    <cellStyle name="常规 5 4 4 2" xfId="9763"/>
    <cellStyle name="常规 5 4 4 2 2" xfId="40141"/>
    <cellStyle name="常规 5 4 4 2 3" xfId="40142"/>
    <cellStyle name="常规 5 4 4 3" xfId="9764"/>
    <cellStyle name="常规 5 4 4 4" xfId="40143"/>
    <cellStyle name="常规 5 4 4 5" xfId="40144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5"/>
    <cellStyle name="常规 5 4 8 3" xfId="9776"/>
    <cellStyle name="常规 5 4 8 4" xfId="40146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7"/>
    <cellStyle name="常规 5 5 2 2 2 2" xfId="40148"/>
    <cellStyle name="常规 5 5 2 2 2 3" xfId="40149"/>
    <cellStyle name="常规 5 5 2 2 3" xfId="40150"/>
    <cellStyle name="常规 5 5 2 2 4" xfId="40151"/>
    <cellStyle name="常规 5 5 2 3" xfId="9785"/>
    <cellStyle name="常规 5 5 2 4" xfId="40152"/>
    <cellStyle name="常规 5 5 2 5" xfId="40153"/>
    <cellStyle name="常规 5 5 2 6" xfId="40154"/>
    <cellStyle name="常规 5 5 3" xfId="9786"/>
    <cellStyle name="常规 5 5 3 2" xfId="9787"/>
    <cellStyle name="常规 5 5 3 2 2" xfId="40155"/>
    <cellStyle name="常规 5 5 3 2 3" xfId="40156"/>
    <cellStyle name="常规 5 5 3 3" xfId="9788"/>
    <cellStyle name="常规 5 5 3 3 2" xfId="40157"/>
    <cellStyle name="常规 5 5 3 3 3" xfId="40158"/>
    <cellStyle name="常规 5 5 3 4" xfId="40159"/>
    <cellStyle name="常规 5 5 4" xfId="9789"/>
    <cellStyle name="常规 5 5 4 2" xfId="9790"/>
    <cellStyle name="常规 5 5 4 2 2" xfId="40160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1"/>
    <cellStyle name="常规 5 5 7 3" xfId="9800"/>
    <cellStyle name="常规 5 5 7 4" xfId="40162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3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7"/>
    <cellStyle name="常规 50 2" xfId="15288"/>
    <cellStyle name="常规 50 2 2" xfId="40164"/>
    <cellStyle name="常规 50 2 2 2" xfId="40165"/>
    <cellStyle name="常规 50 2 3" xfId="40166"/>
    <cellStyle name="常规 50 3" xfId="40167"/>
    <cellStyle name="常规 50 3 2" xfId="40168"/>
    <cellStyle name="常规 50 4" xfId="40169"/>
    <cellStyle name="常规 51" xfId="15289"/>
    <cellStyle name="常规 51 2" xfId="15290"/>
    <cellStyle name="常规 51 2 2" xfId="40170"/>
    <cellStyle name="常规 51 2 2 2" xfId="40171"/>
    <cellStyle name="常规 51 2 3" xfId="40172"/>
    <cellStyle name="常规 51 3" xfId="15291"/>
    <cellStyle name="常规 51 3 2" xfId="40173"/>
    <cellStyle name="常规 51 4" xfId="40174"/>
    <cellStyle name="常规 52" xfId="15292"/>
    <cellStyle name="常规 52 2" xfId="15293"/>
    <cellStyle name="常规 52 2 2" xfId="40175"/>
    <cellStyle name="常规 52 2 2 2" xfId="40176"/>
    <cellStyle name="常规 52 2 3" xfId="40177"/>
    <cellStyle name="常规 52 3" xfId="15294"/>
    <cellStyle name="常规 52 3 2" xfId="40178"/>
    <cellStyle name="常规 52 4" xfId="40179"/>
    <cellStyle name="常规 53" xfId="15295"/>
    <cellStyle name="常规 53 2" xfId="15296"/>
    <cellStyle name="常规 53 2 2" xfId="40180"/>
    <cellStyle name="常规 53 2 2 2" xfId="40181"/>
    <cellStyle name="常规 53 2 3" xfId="40182"/>
    <cellStyle name="常规 53 3" xfId="40183"/>
    <cellStyle name="常规 53 3 2" xfId="40184"/>
    <cellStyle name="常规 53 4" xfId="40185"/>
    <cellStyle name="常规 54" xfId="15297"/>
    <cellStyle name="常规 54 2" xfId="15298"/>
    <cellStyle name="常规 54 2 2" xfId="40186"/>
    <cellStyle name="常规 54 2 2 2" xfId="40187"/>
    <cellStyle name="常规 54 2 3" xfId="40188"/>
    <cellStyle name="常规 54 3" xfId="40189"/>
    <cellStyle name="常规 54 3 2" xfId="40190"/>
    <cellStyle name="常规 54 4" xfId="40191"/>
    <cellStyle name="常规 55" xfId="15299"/>
    <cellStyle name="常规 55 2" xfId="15300"/>
    <cellStyle name="常规 56" xfId="9921"/>
    <cellStyle name="常规 56 2" xfId="15301"/>
    <cellStyle name="常规 56 2 2" xfId="40192"/>
    <cellStyle name="常规 56 2 2 2" xfId="40193"/>
    <cellStyle name="常规 56 2 3" xfId="40194"/>
    <cellStyle name="常规 56 3" xfId="40195"/>
    <cellStyle name="常规 56 3 2" xfId="40196"/>
    <cellStyle name="常规 56 4" xfId="40197"/>
    <cellStyle name="常规 56 5" xfId="40198"/>
    <cellStyle name="常规 57" xfId="9922"/>
    <cellStyle name="常规 57 10" xfId="40199"/>
    <cellStyle name="常规 57 2" xfId="15302"/>
    <cellStyle name="常规 57 2 2" xfId="40200"/>
    <cellStyle name="常规 57 2 2 2" xfId="40201"/>
    <cellStyle name="常规 57 2 2 2 2" xfId="40202"/>
    <cellStyle name="常规 57 2 2 2 2 2" xfId="40203"/>
    <cellStyle name="常规 57 2 2 2 3" xfId="40204"/>
    <cellStyle name="常规 57 2 2 3" xfId="40205"/>
    <cellStyle name="常规 57 2 2 3 2" xfId="40206"/>
    <cellStyle name="常规 57 2 2 4" xfId="40207"/>
    <cellStyle name="常规 57 2 3" xfId="40208"/>
    <cellStyle name="常规 57 2 3 2" xfId="40209"/>
    <cellStyle name="常规 57 2 3 2 2" xfId="40210"/>
    <cellStyle name="常规 57 2 3 2 2 2" xfId="40211"/>
    <cellStyle name="常规 57 2 3 2 3" xfId="40212"/>
    <cellStyle name="常规 57 2 3 3" xfId="40213"/>
    <cellStyle name="常规 57 2 3 3 2" xfId="40214"/>
    <cellStyle name="常规 57 2 3 4" xfId="40215"/>
    <cellStyle name="常规 57 2 4" xfId="40216"/>
    <cellStyle name="常规 57 2 4 2" xfId="40217"/>
    <cellStyle name="常规 57 2 4 2 2" xfId="40218"/>
    <cellStyle name="常规 57 2 4 2 2 2" xfId="40219"/>
    <cellStyle name="常规 57 2 4 2 3" xfId="40220"/>
    <cellStyle name="常规 57 2 4 3" xfId="40221"/>
    <cellStyle name="常规 57 2 4 3 2" xfId="40222"/>
    <cellStyle name="常规 57 2 4 4" xfId="40223"/>
    <cellStyle name="常规 57 2 5" xfId="40224"/>
    <cellStyle name="常规 57 2 5 2" xfId="40225"/>
    <cellStyle name="常规 57 2 5 2 2" xfId="40226"/>
    <cellStyle name="常规 57 2 5 3" xfId="40227"/>
    <cellStyle name="常规 57 2 6" xfId="40228"/>
    <cellStyle name="常规 57 2 6 2" xfId="40229"/>
    <cellStyle name="常规 57 2 6 2 2" xfId="40230"/>
    <cellStyle name="常规 57 2 6 3" xfId="40231"/>
    <cellStyle name="常规 57 2 7" xfId="40232"/>
    <cellStyle name="常规 57 2 7 2" xfId="40233"/>
    <cellStyle name="常规 57 2 8" xfId="40234"/>
    <cellStyle name="常规 57 3" xfId="40235"/>
    <cellStyle name="常规 57 3 2" xfId="40236"/>
    <cellStyle name="常规 57 3 2 2" xfId="40237"/>
    <cellStyle name="常规 57 3 2 2 2" xfId="40238"/>
    <cellStyle name="常规 57 3 2 3" xfId="40239"/>
    <cellStyle name="常规 57 3 3" xfId="40240"/>
    <cellStyle name="常规 57 3 3 2" xfId="40241"/>
    <cellStyle name="常规 57 3 4" xfId="40242"/>
    <cellStyle name="常规 57 4" xfId="40243"/>
    <cellStyle name="常规 57 4 2" xfId="40244"/>
    <cellStyle name="常规 57 4 2 2" xfId="40245"/>
    <cellStyle name="常规 57 4 2 2 2" xfId="40246"/>
    <cellStyle name="常规 57 4 2 3" xfId="40247"/>
    <cellStyle name="常规 57 4 3" xfId="40248"/>
    <cellStyle name="常规 57 4 3 2" xfId="40249"/>
    <cellStyle name="常规 57 4 4" xfId="40250"/>
    <cellStyle name="常规 57 5" xfId="40251"/>
    <cellStyle name="常规 57 5 2" xfId="40252"/>
    <cellStyle name="常规 57 5 2 2" xfId="40253"/>
    <cellStyle name="常规 57 5 2 2 2" xfId="40254"/>
    <cellStyle name="常规 57 5 2 3" xfId="40255"/>
    <cellStyle name="常规 57 5 3" xfId="40256"/>
    <cellStyle name="常规 57 5 3 2" xfId="40257"/>
    <cellStyle name="常规 57 5 4" xfId="40258"/>
    <cellStyle name="常规 57 6" xfId="40259"/>
    <cellStyle name="常规 57 6 2" xfId="40260"/>
    <cellStyle name="常规 57 6 2 2" xfId="40261"/>
    <cellStyle name="常规 57 6 3" xfId="40262"/>
    <cellStyle name="常规 57 7" xfId="40263"/>
    <cellStyle name="常规 57 7 2" xfId="40264"/>
    <cellStyle name="常规 57 7 2 2" xfId="40265"/>
    <cellStyle name="常规 57 7 3" xfId="40266"/>
    <cellStyle name="常规 57 8" xfId="40267"/>
    <cellStyle name="常规 57 8 2" xfId="40268"/>
    <cellStyle name="常规 57 9" xfId="40269"/>
    <cellStyle name="常规 58" xfId="15303"/>
    <cellStyle name="常规 58 2" xfId="40270"/>
    <cellStyle name="常规 58 2 2" xfId="40271"/>
    <cellStyle name="常规 58 3" xfId="40272"/>
    <cellStyle name="常规 59" xfId="15304"/>
    <cellStyle name="常规 59 2" xfId="40273"/>
    <cellStyle name="常规 59 2 2" xfId="40274"/>
    <cellStyle name="常规 59 3" xfId="40275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6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7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8"/>
    <cellStyle name="常规 6 2 10 3" xfId="40279"/>
    <cellStyle name="常规 6 2 11" xfId="10219"/>
    <cellStyle name="常规 6 2 12" xfId="10220"/>
    <cellStyle name="常规 6 2 13" xfId="40280"/>
    <cellStyle name="常规 6 2 14" xfId="40281"/>
    <cellStyle name="常规 6 2 15" xfId="40282"/>
    <cellStyle name="常规 6 2 2" xfId="10221"/>
    <cellStyle name="常规 6 2 2 10" xfId="40283"/>
    <cellStyle name="常规 6 2 2 11" xfId="40284"/>
    <cellStyle name="常规 6 2 2 12" xfId="40285"/>
    <cellStyle name="常规 6 2 2 2" xfId="10222"/>
    <cellStyle name="常规 6 2 2 2 2" xfId="40286"/>
    <cellStyle name="常规 6 2 2 2 2 2" xfId="40287"/>
    <cellStyle name="常规 6 2 2 2 2 2 2" xfId="40288"/>
    <cellStyle name="常规 6 2 2 2 2 2 2 2" xfId="40289"/>
    <cellStyle name="常规 6 2 2 2 2 2 2 2 2" xfId="40290"/>
    <cellStyle name="常规 6 2 2 2 2 2 2 3" xfId="40291"/>
    <cellStyle name="常规 6 2 2 2 2 2 3" xfId="40292"/>
    <cellStyle name="常规 6 2 2 2 2 2 3 2" xfId="40293"/>
    <cellStyle name="常规 6 2 2 2 2 2 4" xfId="40294"/>
    <cellStyle name="常规 6 2 2 2 2 3" xfId="40295"/>
    <cellStyle name="常规 6 2 2 2 2 4" xfId="40296"/>
    <cellStyle name="常规 6 2 2 2 3" xfId="40297"/>
    <cellStyle name="常规 6 2 2 2 3 2" xfId="40298"/>
    <cellStyle name="常规 6 2 2 2 3 2 2" xfId="40299"/>
    <cellStyle name="常规 6 2 2 2 3 2 2 2" xfId="40300"/>
    <cellStyle name="常规 6 2 2 2 3 2 3" xfId="40301"/>
    <cellStyle name="常规 6 2 2 2 3 3" xfId="40302"/>
    <cellStyle name="常规 6 2 2 2 3 3 2" xfId="40303"/>
    <cellStyle name="常规 6 2 2 2 3 3 3" xfId="40304"/>
    <cellStyle name="常规 6 2 2 2 3 4" xfId="40305"/>
    <cellStyle name="常规 6 2 2 2 4" xfId="40306"/>
    <cellStyle name="常规 6 2 2 2 4 2" xfId="40307"/>
    <cellStyle name="常规 6 2 2 2 4 3" xfId="40308"/>
    <cellStyle name="常规 6 2 2 2 5" xfId="40309"/>
    <cellStyle name="常规 6 2 2 2 5 2" xfId="40310"/>
    <cellStyle name="常规 6 2 2 2 6" xfId="40311"/>
    <cellStyle name="常规 6 2 2 2 7" xfId="40312"/>
    <cellStyle name="常规 6 2 2 2 8" xfId="40313"/>
    <cellStyle name="常规 6 2 2 2 9" xfId="40314"/>
    <cellStyle name="常规 6 2 2 3" xfId="10223"/>
    <cellStyle name="常规 6 2 2 3 2" xfId="40315"/>
    <cellStyle name="常规 6 2 2 3 2 2" xfId="40316"/>
    <cellStyle name="常规 6 2 2 3 2 2 2" xfId="40317"/>
    <cellStyle name="常规 6 2 2 3 2 2 2 2" xfId="40318"/>
    <cellStyle name="常规 6 2 2 3 2 2 3" xfId="40319"/>
    <cellStyle name="常规 6 2 2 3 2 3" xfId="40320"/>
    <cellStyle name="常规 6 2 2 3 2 3 2" xfId="40321"/>
    <cellStyle name="常规 6 2 2 3 2 3 3" xfId="40322"/>
    <cellStyle name="常规 6 2 2 3 2 4" xfId="40323"/>
    <cellStyle name="常规 6 2 2 3 3" xfId="40324"/>
    <cellStyle name="常规 6 2 2 3 3 2" xfId="40325"/>
    <cellStyle name="常规 6 2 2 3 3 2 2" xfId="40326"/>
    <cellStyle name="常规 6 2 2 3 3 3" xfId="40327"/>
    <cellStyle name="常规 6 2 2 3 3 4" xfId="40328"/>
    <cellStyle name="常规 6 2 2 3 4" xfId="40329"/>
    <cellStyle name="常规 6 2 2 3 4 2" xfId="40330"/>
    <cellStyle name="常规 6 2 2 4" xfId="40331"/>
    <cellStyle name="常规 6 2 2 4 2" xfId="40332"/>
    <cellStyle name="常规 6 2 2 4 2 2" xfId="40333"/>
    <cellStyle name="常规 6 2 2 4 2 2 2" xfId="40334"/>
    <cellStyle name="常规 6 2 2 4 2 3" xfId="40335"/>
    <cellStyle name="常规 6 2 2 4 3" xfId="40336"/>
    <cellStyle name="常规 6 2 2 4 3 2" xfId="40337"/>
    <cellStyle name="常规 6 2 2 4 3 3" xfId="40338"/>
    <cellStyle name="常规 6 2 2 4 4" xfId="40339"/>
    <cellStyle name="常规 6 2 2 5" xfId="40340"/>
    <cellStyle name="常规 6 2 2 5 2" xfId="40341"/>
    <cellStyle name="常规 6 2 2 5 2 2" xfId="40342"/>
    <cellStyle name="常规 6 2 2 6" xfId="40343"/>
    <cellStyle name="常规 6 2 2 6 2" xfId="40344"/>
    <cellStyle name="常规 6 2 2 7" xfId="40345"/>
    <cellStyle name="常规 6 2 2 7 2" xfId="40346"/>
    <cellStyle name="常规 6 2 2 8" xfId="40347"/>
    <cellStyle name="常规 6 2 2 9" xfId="40348"/>
    <cellStyle name="常规 6 2 3" xfId="10224"/>
    <cellStyle name="常规 6 2 3 2" xfId="10225"/>
    <cellStyle name="常规 6 2 3 2 2" xfId="40349"/>
    <cellStyle name="常规 6 2 3 2 2 2" xfId="40350"/>
    <cellStyle name="常规 6 2 3 2 2 2 2" xfId="40351"/>
    <cellStyle name="常规 6 2 3 2 2 2 2 2" xfId="40352"/>
    <cellStyle name="常规 6 2 3 2 2 2 3" xfId="40353"/>
    <cellStyle name="常规 6 2 3 2 2 3" xfId="40354"/>
    <cellStyle name="常规 6 2 3 2 2 3 2" xfId="40355"/>
    <cellStyle name="常规 6 2 3 2 2 4" xfId="40356"/>
    <cellStyle name="常规 6 2 3 2 3" xfId="40357"/>
    <cellStyle name="常规 6 2 3 2 4" xfId="40358"/>
    <cellStyle name="常规 6 2 3 2 5" xfId="40359"/>
    <cellStyle name="常规 6 2 3 2 6" xfId="40360"/>
    <cellStyle name="常规 6 2 3 2 7" xfId="40361"/>
    <cellStyle name="常规 6 2 3 3" xfId="10226"/>
    <cellStyle name="常规 6 2 3 3 2" xfId="40362"/>
    <cellStyle name="常规 6 2 3 3 2 2" xfId="40363"/>
    <cellStyle name="常规 6 2 3 3 2 2 2" xfId="40364"/>
    <cellStyle name="常规 6 2 3 3 2 3" xfId="40365"/>
    <cellStyle name="常规 6 2 3 3 3" xfId="40366"/>
    <cellStyle name="常规 6 2 3 3 3 2" xfId="40367"/>
    <cellStyle name="常规 6 2 3 3 3 3" xfId="40368"/>
    <cellStyle name="常规 6 2 3 3 4" xfId="40369"/>
    <cellStyle name="常规 6 2 3 4" xfId="40370"/>
    <cellStyle name="常规 6 2 3 4 2" xfId="40371"/>
    <cellStyle name="常规 6 2 3 4 3" xfId="40372"/>
    <cellStyle name="常规 6 2 3 5" xfId="40373"/>
    <cellStyle name="常规 6 2 3 5 2" xfId="40374"/>
    <cellStyle name="常规 6 2 3 6" xfId="40375"/>
    <cellStyle name="常规 6 2 3 6 2" xfId="40376"/>
    <cellStyle name="常规 6 2 3 7" xfId="40377"/>
    <cellStyle name="常规 6 2 3 8" xfId="40378"/>
    <cellStyle name="常规 6 2 3 9" xfId="40379"/>
    <cellStyle name="常规 6 2 4" xfId="10227"/>
    <cellStyle name="常规 6 2 4 2" xfId="10228"/>
    <cellStyle name="常规 6 2 4 2 2" xfId="40380"/>
    <cellStyle name="常规 6 2 4 2 2 2" xfId="40381"/>
    <cellStyle name="常规 6 2 4 2 2 2 2" xfId="40382"/>
    <cellStyle name="常规 6 2 4 2 2 2 3" xfId="40383"/>
    <cellStyle name="常规 6 2 4 2 2 3" xfId="40384"/>
    <cellStyle name="常规 6 2 4 2 3" xfId="40385"/>
    <cellStyle name="常规 6 2 4 2 4" xfId="40386"/>
    <cellStyle name="常规 6 2 4 3" xfId="10229"/>
    <cellStyle name="常规 6 2 4 3 2" xfId="40387"/>
    <cellStyle name="常规 6 2 4 3 2 2" xfId="40388"/>
    <cellStyle name="常规 6 2 4 3 3" xfId="40389"/>
    <cellStyle name="常规 6 2 4 3 3 2" xfId="40390"/>
    <cellStyle name="常规 6 2 4 3 4" xfId="40391"/>
    <cellStyle name="常规 6 2 4 3 5" xfId="40392"/>
    <cellStyle name="常规 6 2 4 4" xfId="40393"/>
    <cellStyle name="常规 6 2 4 4 2" xfId="40394"/>
    <cellStyle name="常规 6 2 4 5" xfId="40395"/>
    <cellStyle name="常规 6 2 4 5 2" xfId="40396"/>
    <cellStyle name="常规 6 2 4 6" xfId="40397"/>
    <cellStyle name="常规 6 2 4 7" xfId="40398"/>
    <cellStyle name="常规 6 2 5" xfId="10230"/>
    <cellStyle name="常规 6 2 5 2" xfId="10231"/>
    <cellStyle name="常规 6 2 5 2 2" xfId="40399"/>
    <cellStyle name="常规 6 2 5 2 2 2" xfId="40400"/>
    <cellStyle name="常规 6 2 5 2 3" xfId="40401"/>
    <cellStyle name="常规 6 2 5 3" xfId="10232"/>
    <cellStyle name="常规 6 2 5 3 2" xfId="40402"/>
    <cellStyle name="常规 6 2 5 3 3" xfId="40403"/>
    <cellStyle name="常规 6 2 5 4" xfId="40404"/>
    <cellStyle name="常规 6 2 6" xfId="10233"/>
    <cellStyle name="常规 6 2 6 2" xfId="10234"/>
    <cellStyle name="常规 6 2 6 2 2" xfId="40405"/>
    <cellStyle name="常规 6 2 6 3" xfId="10235"/>
    <cellStyle name="常规 6 2 6 3 2" xfId="40406"/>
    <cellStyle name="常规 6 2 7" xfId="10236"/>
    <cellStyle name="常规 6 2 7 2" xfId="10237"/>
    <cellStyle name="常规 6 2 7 2 2" xfId="40407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8"/>
    <cellStyle name="常规 6 3 12" xfId="10280"/>
    <cellStyle name="常规 6 3 13" xfId="10281"/>
    <cellStyle name="常规 6 3 14" xfId="40409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0"/>
    <cellStyle name="常规 6 3 2 2 2 2 2" xfId="40411"/>
    <cellStyle name="常规 6 3 2 2 2 2 2 2" xfId="40412"/>
    <cellStyle name="常规 6 3 2 2 2 2 2 3" xfId="40413"/>
    <cellStyle name="常规 6 3 2 2 2 2 3" xfId="40414"/>
    <cellStyle name="常规 6 3 2 2 2 3" xfId="40415"/>
    <cellStyle name="常规 6 3 2 2 2 4" xfId="40416"/>
    <cellStyle name="常规 6 3 2 2 3" xfId="10287"/>
    <cellStyle name="常规 6 3 2 2 3 2" xfId="40417"/>
    <cellStyle name="常规 6 3 2 2 3 2 2" xfId="40418"/>
    <cellStyle name="常规 6 3 2 2 3 2 3" xfId="40419"/>
    <cellStyle name="常规 6 3 2 2 3 3" xfId="40420"/>
    <cellStyle name="常规 6 3 2 2 3 3 2" xfId="40421"/>
    <cellStyle name="常规 6 3 2 2 3 4" xfId="40422"/>
    <cellStyle name="常规 6 3 2 2 4" xfId="40423"/>
    <cellStyle name="常规 6 3 2 2 4 2" xfId="40424"/>
    <cellStyle name="常规 6 3 2 2 5" xfId="40425"/>
    <cellStyle name="常规 6 3 2 2 5 2" xfId="40426"/>
    <cellStyle name="常规 6 3 2 3" xfId="10288"/>
    <cellStyle name="常规 6 3 2 3 2" xfId="10289"/>
    <cellStyle name="常规 6 3 2 3 2 2" xfId="40427"/>
    <cellStyle name="常规 6 3 2 3 2 2 2" xfId="40428"/>
    <cellStyle name="常规 6 3 2 3 2 2 3" xfId="40429"/>
    <cellStyle name="常规 6 3 2 3 2 2 4" xfId="40430"/>
    <cellStyle name="常规 6 3 2 3 2 3" xfId="40431"/>
    <cellStyle name="常规 6 3 2 3 2 3 2" xfId="40432"/>
    <cellStyle name="常规 6 3 2 3 3" xfId="10290"/>
    <cellStyle name="常规 6 3 2 3 3 2" xfId="40433"/>
    <cellStyle name="常规 6 3 2 3 3 2 2" xfId="40434"/>
    <cellStyle name="常规 6 3 2 3 3 3" xfId="40435"/>
    <cellStyle name="常规 6 3 2 3 3 4" xfId="40436"/>
    <cellStyle name="常规 6 3 2 3 4" xfId="40437"/>
    <cellStyle name="常规 6 3 2 3 4 2" xfId="40438"/>
    <cellStyle name="常规 6 3 2 4" xfId="10291"/>
    <cellStyle name="常规 6 3 2 4 2" xfId="10292"/>
    <cellStyle name="常规 6 3 2 4 2 2" xfId="40439"/>
    <cellStyle name="常规 6 3 2 4 2 3" xfId="40440"/>
    <cellStyle name="常规 6 3 2 4 3" xfId="10293"/>
    <cellStyle name="常规 6 3 2 4 3 2" xfId="40441"/>
    <cellStyle name="常规 6 3 2 4 4" xfId="40442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3"/>
    <cellStyle name="常规 6 3 3 2 2 2 2" xfId="40444"/>
    <cellStyle name="常规 6 3 3 2 2 2 3" xfId="40445"/>
    <cellStyle name="常规 6 3 3 2 2 2 4" xfId="40446"/>
    <cellStyle name="常规 6 3 3 2 2 3" xfId="40447"/>
    <cellStyle name="常规 6 3 3 2 3" xfId="10312"/>
    <cellStyle name="常规 6 3 3 2 3 2" xfId="40448"/>
    <cellStyle name="常规 6 3 3 2 3 3" xfId="40449"/>
    <cellStyle name="常规 6 3 3 2 3 3 2" xfId="40450"/>
    <cellStyle name="常规 6 3 3 2 3 4" xfId="40451"/>
    <cellStyle name="常规 6 3 3 2 4" xfId="40452"/>
    <cellStyle name="常规 6 3 3 2 4 2" xfId="40453"/>
    <cellStyle name="常规 6 3 3 2 5" xfId="40454"/>
    <cellStyle name="常规 6 3 3 2 5 2" xfId="40455"/>
    <cellStyle name="常规 6 3 3 3" xfId="10313"/>
    <cellStyle name="常规 6 3 3 3 2" xfId="40456"/>
    <cellStyle name="常规 6 3 3 3 2 2" xfId="40457"/>
    <cellStyle name="常规 6 3 3 3 2 3" xfId="40458"/>
    <cellStyle name="常规 6 3 3 3 3" xfId="40459"/>
    <cellStyle name="常规 6 3 3 3 3 2" xfId="40460"/>
    <cellStyle name="常规 6 3 3 3 4" xfId="40461"/>
    <cellStyle name="常规 6 3 3 4" xfId="10314"/>
    <cellStyle name="常规 6 3 3 4 2" xfId="40462"/>
    <cellStyle name="常规 6 3 3 5" xfId="40463"/>
    <cellStyle name="常规 6 3 3 5 2" xfId="40464"/>
    <cellStyle name="常规 6 3 3 6" xfId="40465"/>
    <cellStyle name="常规 6 3 4" xfId="10315"/>
    <cellStyle name="常规 6 3 4 2" xfId="10316"/>
    <cellStyle name="常规 6 3 4 2 2" xfId="40466"/>
    <cellStyle name="常规 6 3 4 2 2 2" xfId="40467"/>
    <cellStyle name="常规 6 3 4 2 2 2 2" xfId="40468"/>
    <cellStyle name="常规 6 3 4 2 2 3" xfId="40469"/>
    <cellStyle name="常规 6 3 4 2 2 4" xfId="40470"/>
    <cellStyle name="常规 6 3 4 2 3" xfId="40471"/>
    <cellStyle name="常规 6 3 4 3" xfId="10317"/>
    <cellStyle name="常规 6 3 4 3 2" xfId="40472"/>
    <cellStyle name="常规 6 3 4 3 2 2" xfId="40473"/>
    <cellStyle name="常规 6 3 4 3 3" xfId="40474"/>
    <cellStyle name="常规 6 3 4 3 3 2" xfId="40475"/>
    <cellStyle name="常规 6 3 4 3 4" xfId="40476"/>
    <cellStyle name="常规 6 3 4 3 5" xfId="40477"/>
    <cellStyle name="常规 6 3 4 4" xfId="40478"/>
    <cellStyle name="常规 6 3 4 4 2" xfId="40479"/>
    <cellStyle name="常规 6 3 4 5" xfId="40480"/>
    <cellStyle name="常规 6 3 4 5 2" xfId="40481"/>
    <cellStyle name="常规 6 3 4 6" xfId="40482"/>
    <cellStyle name="常规 6 3 5" xfId="10318"/>
    <cellStyle name="常规 6 3 5 2" xfId="10319"/>
    <cellStyle name="常规 6 3 5 2 2" xfId="40483"/>
    <cellStyle name="常规 6 3 5 2 2 2" xfId="40484"/>
    <cellStyle name="常规 6 3 5 2 2 3" xfId="40485"/>
    <cellStyle name="常规 6 3 5 2 3" xfId="40486"/>
    <cellStyle name="常规 6 3 5 2 4" xfId="40487"/>
    <cellStyle name="常规 6 3 5 3" xfId="10320"/>
    <cellStyle name="常规 6 3 5 3 2" xfId="40488"/>
    <cellStyle name="常规 6 3 5 3 3" xfId="40489"/>
    <cellStyle name="常规 6 3 5 3 3 2" xfId="40490"/>
    <cellStyle name="常规 6 3 5 4" xfId="40491"/>
    <cellStyle name="常规 6 3 5 4 2" xfId="40492"/>
    <cellStyle name="常规 6 3 5 5" xfId="40493"/>
    <cellStyle name="常规 6 3 5 5 2" xfId="40494"/>
    <cellStyle name="常规 6 3 6" xfId="10321"/>
    <cellStyle name="常规 6 3 6 2" xfId="10322"/>
    <cellStyle name="常规 6 3 6 3" xfId="10323"/>
    <cellStyle name="常规 6 3 6 3 2" xfId="40495"/>
    <cellStyle name="常规 6 3 7" xfId="10324"/>
    <cellStyle name="常规 6 3 7 2" xfId="10325"/>
    <cellStyle name="常规 6 3 7 3" xfId="10326"/>
    <cellStyle name="常规 6 3 7 3 2" xfId="40496"/>
    <cellStyle name="常规 6 3 7 4" xfId="40497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8"/>
    <cellStyle name="常规 6 4 2 2 2 2" xfId="40499"/>
    <cellStyle name="常规 6 4 2 2 2 2 2" xfId="40500"/>
    <cellStyle name="常规 6 4 2 2 2 2 3" xfId="40501"/>
    <cellStyle name="常规 6 4 2 2 2 2 4" xfId="40502"/>
    <cellStyle name="常规 6 4 2 2 2 3" xfId="40503"/>
    <cellStyle name="常规 6 4 2 2 3" xfId="40504"/>
    <cellStyle name="常规 6 4 2 2 3 2" xfId="40505"/>
    <cellStyle name="常规 6 4 2 2 3 3" xfId="40506"/>
    <cellStyle name="常规 6 4 2 2 3 3 2" xfId="40507"/>
    <cellStyle name="常规 6 4 2 2 3 4" xfId="40508"/>
    <cellStyle name="常规 6 4 2 2 4" xfId="40509"/>
    <cellStyle name="常规 6 4 2 2 4 2" xfId="40510"/>
    <cellStyle name="常规 6 4 2 2 5" xfId="40511"/>
    <cellStyle name="常规 6 4 2 2 5 2" xfId="40512"/>
    <cellStyle name="常规 6 4 2 3" xfId="10354"/>
    <cellStyle name="常规 6 4 2 3 2" xfId="40513"/>
    <cellStyle name="常规 6 4 2 3 2 2" xfId="40514"/>
    <cellStyle name="常规 6 4 2 3 2 3" xfId="40515"/>
    <cellStyle name="常规 6 4 2 3 3" xfId="40516"/>
    <cellStyle name="常规 6 4 2 3 3 2" xfId="40517"/>
    <cellStyle name="常规 6 4 2 3 4" xfId="40518"/>
    <cellStyle name="常规 6 4 2 4" xfId="40519"/>
    <cellStyle name="常规 6 4 2 4 2" xfId="40520"/>
    <cellStyle name="常规 6 4 2 5" xfId="40521"/>
    <cellStyle name="常规 6 4 2 5 2" xfId="40522"/>
    <cellStyle name="常规 6 4 2 6" xfId="40523"/>
    <cellStyle name="常规 6 4 2 7" xfId="40524"/>
    <cellStyle name="常规 6 4 2 8" xfId="40525"/>
    <cellStyle name="常规 6 4 3" xfId="10355"/>
    <cellStyle name="常规 6 4 3 2" xfId="10356"/>
    <cellStyle name="常规 6 4 3 2 2" xfId="40526"/>
    <cellStyle name="常规 6 4 3 2 2 2" xfId="40527"/>
    <cellStyle name="常规 6 4 3 2 2 2 2" xfId="40528"/>
    <cellStyle name="常规 6 4 3 2 2 3" xfId="40529"/>
    <cellStyle name="常规 6 4 3 2 2 4" xfId="40530"/>
    <cellStyle name="常规 6 4 3 2 3" xfId="40531"/>
    <cellStyle name="常规 6 4 3 3" xfId="10357"/>
    <cellStyle name="常规 6 4 3 3 2" xfId="40532"/>
    <cellStyle name="常规 6 4 3 3 2 2" xfId="40533"/>
    <cellStyle name="常规 6 4 3 3 2 3" xfId="40534"/>
    <cellStyle name="常规 6 4 3 3 3" xfId="40535"/>
    <cellStyle name="常规 6 4 3 3 3 2" xfId="40536"/>
    <cellStyle name="常规 6 4 3 3 4" xfId="40537"/>
    <cellStyle name="常规 6 4 3 4" xfId="40538"/>
    <cellStyle name="常规 6 4 3 4 2" xfId="40539"/>
    <cellStyle name="常规 6 4 3 5" xfId="40540"/>
    <cellStyle name="常规 6 4 3 5 2" xfId="40541"/>
    <cellStyle name="常规 6 4 3 6" xfId="40542"/>
    <cellStyle name="常规 6 4 4" xfId="10358"/>
    <cellStyle name="常规 6 4 4 2" xfId="10359"/>
    <cellStyle name="常规 6 4 4 2 2" xfId="40543"/>
    <cellStyle name="常规 6 4 4 2 2 2" xfId="40544"/>
    <cellStyle name="常规 6 4 4 3" xfId="10360"/>
    <cellStyle name="常规 6 4 4 3 2" xfId="40545"/>
    <cellStyle name="常规 6 4 4 3 2 2" xfId="40546"/>
    <cellStyle name="常规 6 4 4 3 3" xfId="40547"/>
    <cellStyle name="常规 6 4 4 4" xfId="40548"/>
    <cellStyle name="常规 6 4 5" xfId="10361"/>
    <cellStyle name="常规 6 4 5 2" xfId="10362"/>
    <cellStyle name="常规 6 4 5 2 2" xfId="40549"/>
    <cellStyle name="常规 6 4 5 2 3" xfId="40550"/>
    <cellStyle name="常规 6 4 5 3" xfId="10363"/>
    <cellStyle name="常规 6 4 5 3 2" xfId="40551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2"/>
    <cellStyle name="常规 6 5 2 2 2 2" xfId="40553"/>
    <cellStyle name="常规 6 5 2 2 3" xfId="40554"/>
    <cellStyle name="常规 6 5 2 2 3 2" xfId="40555"/>
    <cellStyle name="常规 6 5 2 3" xfId="10382"/>
    <cellStyle name="常规 6 5 2 3 2" xfId="40556"/>
    <cellStyle name="常规 6 5 2 3 3" xfId="40557"/>
    <cellStyle name="常规 6 5 2 4" xfId="40558"/>
    <cellStyle name="常规 6 5 2 4 2" xfId="40559"/>
    <cellStyle name="常规 6 5 2 5" xfId="40560"/>
    <cellStyle name="常规 6 5 2 6" xfId="40561"/>
    <cellStyle name="常规 6 5 2 7" xfId="40562"/>
    <cellStyle name="常规 6 5 3" xfId="10383"/>
    <cellStyle name="常规 6 5 3 2" xfId="10384"/>
    <cellStyle name="常规 6 5 3 2 2" xfId="40563"/>
    <cellStyle name="常规 6 5 3 2 2 2" xfId="40564"/>
    <cellStyle name="常规 6 5 3 3" xfId="10385"/>
    <cellStyle name="常规 6 5 3 3 2" xfId="40565"/>
    <cellStyle name="常规 6 5 3 3 3" xfId="40566"/>
    <cellStyle name="常规 6 5 3 3 3 2" xfId="40567"/>
    <cellStyle name="常规 6 5 3 4" xfId="40568"/>
    <cellStyle name="常规 6 5 3 4 2" xfId="40569"/>
    <cellStyle name="常规 6 5 3 5" xfId="40570"/>
    <cellStyle name="常规 6 5 3 5 2" xfId="40571"/>
    <cellStyle name="常规 6 5 3 6" xfId="40572"/>
    <cellStyle name="常规 6 5 4" xfId="10386"/>
    <cellStyle name="常规 6 5 4 2" xfId="10387"/>
    <cellStyle name="常规 6 5 4 3" xfId="10388"/>
    <cellStyle name="常规 6 5 4 3 2" xfId="40573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4"/>
    <cellStyle name="常规 6 6 2 2 3" xfId="10411"/>
    <cellStyle name="常规 6 6 2 2 4" xfId="40575"/>
    <cellStyle name="常规 6 6 2 3" xfId="10412"/>
    <cellStyle name="常规 6 6 2 3 2" xfId="40576"/>
    <cellStyle name="常规 6 6 2 3 3" xfId="40577"/>
    <cellStyle name="常规 6 6 2 3 3 2" xfId="40578"/>
    <cellStyle name="常规 6 6 2 4" xfId="10413"/>
    <cellStyle name="常规 6 6 2 4 2" xfId="40579"/>
    <cellStyle name="常规 6 6 2 5" xfId="40580"/>
    <cellStyle name="常规 6 6 2 5 2" xfId="40581"/>
    <cellStyle name="常规 6 6 2 6" xfId="40582"/>
    <cellStyle name="常规 6 6 3" xfId="10414"/>
    <cellStyle name="常规 6 6 3 2" xfId="10415"/>
    <cellStyle name="常规 6 6 3 2 2" xfId="40583"/>
    <cellStyle name="常规 6 6 3 2 3" xfId="40584"/>
    <cellStyle name="常规 6 6 3 2 3 2" xfId="40585"/>
    <cellStyle name="常规 6 6 3 3" xfId="10416"/>
    <cellStyle name="常规 6 6 3 3 2" xfId="40586"/>
    <cellStyle name="常规 6 6 3 4" xfId="40587"/>
    <cellStyle name="常规 6 6 3 4 2" xfId="40588"/>
    <cellStyle name="常规 6 6 3 5" xfId="40589"/>
    <cellStyle name="常规 6 6 4" xfId="10417"/>
    <cellStyle name="常规 6 6 4 2" xfId="10418"/>
    <cellStyle name="常规 6 6 4 3" xfId="10419"/>
    <cellStyle name="常规 6 6 4 3 2" xfId="40590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1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2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3"/>
    <cellStyle name="常规 6 8 2 2 3" xfId="40594"/>
    <cellStyle name="常规 6 8 2 3" xfId="10472"/>
    <cellStyle name="常规 6 8 2 4" xfId="40595"/>
    <cellStyle name="常规 6 8 3" xfId="10473"/>
    <cellStyle name="常规 6 8 3 2" xfId="10474"/>
    <cellStyle name="常规 6 8 3 3" xfId="10475"/>
    <cellStyle name="常规 6 8 3 3 2" xfId="40596"/>
    <cellStyle name="常规 6 8 3 4" xfId="40597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8"/>
    <cellStyle name="常规 6 9 2 3" xfId="10500"/>
    <cellStyle name="常规 6 9 3" xfId="10501"/>
    <cellStyle name="常规 6 9 3 2" xfId="10502"/>
    <cellStyle name="常规 6 9 3 3" xfId="10503"/>
    <cellStyle name="常规 6 9 3 3 2" xfId="40599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0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1"/>
    <cellStyle name="常规 60 2 2" xfId="40602"/>
    <cellStyle name="常规 60 3" xfId="40603"/>
    <cellStyle name="常规 60 4" xfId="40604"/>
    <cellStyle name="常规 61" xfId="10523"/>
    <cellStyle name="常规 61 2" xfId="40605"/>
    <cellStyle name="常规 62" xfId="15305"/>
    <cellStyle name="常规 63" xfId="15306"/>
    <cellStyle name="常规 64" xfId="15307"/>
    <cellStyle name="常规 65" xfId="15308"/>
    <cellStyle name="常规 65 2" xfId="40606"/>
    <cellStyle name="常规 66" xfId="15309"/>
    <cellStyle name="常规 67" xfId="15310"/>
    <cellStyle name="常规 68" xfId="15311"/>
    <cellStyle name="常规 69" xfId="15312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7"/>
    <cellStyle name="常规 7 2 11" xfId="10821"/>
    <cellStyle name="常规 7 2 12" xfId="10822"/>
    <cellStyle name="常规 7 2 13" xfId="40608"/>
    <cellStyle name="常规 7 2 2" xfId="10823"/>
    <cellStyle name="常规 7 2 2 2" xfId="10824"/>
    <cellStyle name="常规 7 2 2 2 2" xfId="40609"/>
    <cellStyle name="常规 7 2 2 2 2 2" xfId="40610"/>
    <cellStyle name="常规 7 2 2 2 2 2 2" xfId="40611"/>
    <cellStyle name="常规 7 2 2 2 2 2 2 2" xfId="40612"/>
    <cellStyle name="常规 7 2 2 2 2 2 3" xfId="40613"/>
    <cellStyle name="常规 7 2 2 2 2 2 4" xfId="40614"/>
    <cellStyle name="常规 7 2 2 2 2 3" xfId="40615"/>
    <cellStyle name="常规 7 2 2 2 2 4" xfId="40616"/>
    <cellStyle name="常规 7 2 2 2 2 5" xfId="40617"/>
    <cellStyle name="常规 7 2 2 2 2 6" xfId="40618"/>
    <cellStyle name="常规 7 2 2 2 2 7" xfId="40619"/>
    <cellStyle name="常规 7 2 2 2 2 8" xfId="40620"/>
    <cellStyle name="常规 7 2 2 2 3" xfId="40621"/>
    <cellStyle name="常规 7 2 2 2 3 2" xfId="40622"/>
    <cellStyle name="常规 7 2 2 2 3 2 2" xfId="40623"/>
    <cellStyle name="常规 7 2 2 2 3 2 3" xfId="40624"/>
    <cellStyle name="常规 7 2 2 2 4" xfId="40625"/>
    <cellStyle name="常规 7 2 2 2 4 2" xfId="40626"/>
    <cellStyle name="常规 7 2 2 2 5" xfId="40627"/>
    <cellStyle name="常规 7 2 2 2 6" xfId="40628"/>
    <cellStyle name="常规 7 2 2 3" xfId="10825"/>
    <cellStyle name="常规 7 2 2 3 2" xfId="40629"/>
    <cellStyle name="常规 7 2 2 3 2 2" xfId="40630"/>
    <cellStyle name="常规 7 2 2 3 2 2 2" xfId="40631"/>
    <cellStyle name="常规 7 2 2 3 2 3" xfId="40632"/>
    <cellStyle name="常规 7 2 2 3 2 4" xfId="40633"/>
    <cellStyle name="常规 7 2 2 3 3" xfId="40634"/>
    <cellStyle name="常规 7 2 2 3 3 2" xfId="40635"/>
    <cellStyle name="常规 7 2 2 3 4" xfId="40636"/>
    <cellStyle name="常规 7 2 2 3 4 2" xfId="40637"/>
    <cellStyle name="常规 7 2 2 3 5" xfId="40638"/>
    <cellStyle name="常规 7 2 2 3 6" xfId="40639"/>
    <cellStyle name="常规 7 2 2 3 7" xfId="40640"/>
    <cellStyle name="常规 7 2 2 3 8" xfId="40641"/>
    <cellStyle name="常规 7 2 2 4" xfId="40642"/>
    <cellStyle name="常规 7 2 2 4 2" xfId="40643"/>
    <cellStyle name="常规 7 2 2 4 2 2" xfId="40644"/>
    <cellStyle name="常规 7 2 2 4 3" xfId="40645"/>
    <cellStyle name="常规 7 2 2 4 4" xfId="40646"/>
    <cellStyle name="常规 7 2 2 4 5" xfId="40647"/>
    <cellStyle name="常规 7 2 2 5" xfId="40648"/>
    <cellStyle name="常规 7 2 2 5 2" xfId="40649"/>
    <cellStyle name="常规 7 2 2 6" xfId="40650"/>
    <cellStyle name="常规 7 2 2 7" xfId="40651"/>
    <cellStyle name="常规 7 2 2 8" xfId="40652"/>
    <cellStyle name="常规 7 2 2 9" xfId="40653"/>
    <cellStyle name="常规 7 2 3" xfId="10826"/>
    <cellStyle name="常规 7 2 3 2" xfId="10827"/>
    <cellStyle name="常规 7 2 3 2 2" xfId="40654"/>
    <cellStyle name="常规 7 2 3 2 2 2" xfId="40655"/>
    <cellStyle name="常规 7 2 3 2 2 2 2" xfId="40656"/>
    <cellStyle name="常规 7 2 3 2 2 2 3" xfId="40657"/>
    <cellStyle name="常规 7 2 3 2 2 3" xfId="40658"/>
    <cellStyle name="常规 7 2 3 2 3" xfId="40659"/>
    <cellStyle name="常规 7 2 3 2 3 2" xfId="40660"/>
    <cellStyle name="常规 7 2 3 2 3 2 2" xfId="40661"/>
    <cellStyle name="常规 7 2 3 2 3 3" xfId="40662"/>
    <cellStyle name="常规 7 2 3 2 4" xfId="40663"/>
    <cellStyle name="常规 7 2 3 2 4 2" xfId="40664"/>
    <cellStyle name="常规 7 2 3 2 5" xfId="40665"/>
    <cellStyle name="常规 7 2 3 3" xfId="10828"/>
    <cellStyle name="常规 7 2 3 3 2" xfId="40666"/>
    <cellStyle name="常规 7 2 3 3 2 2" xfId="40667"/>
    <cellStyle name="常规 7 2 3 3 2 2 2" xfId="40668"/>
    <cellStyle name="常规 7 2 3 3 3" xfId="40669"/>
    <cellStyle name="常规 7 2 3 3 3 2" xfId="40670"/>
    <cellStyle name="常规 7 2 3 3 4" xfId="40671"/>
    <cellStyle name="常规 7 2 3 4" xfId="40672"/>
    <cellStyle name="常规 7 2 3 4 2" xfId="40673"/>
    <cellStyle name="常规 7 2 3 4 2 2" xfId="40674"/>
    <cellStyle name="常规 7 2 3 5" xfId="40675"/>
    <cellStyle name="常规 7 2 3 5 2" xfId="40676"/>
    <cellStyle name="常规 7 2 3 6" xfId="40677"/>
    <cellStyle name="常规 7 2 3 7" xfId="40678"/>
    <cellStyle name="常规 7 2 3 8" xfId="40679"/>
    <cellStyle name="常规 7 2 4" xfId="10829"/>
    <cellStyle name="常规 7 2 4 2" xfId="10830"/>
    <cellStyle name="常规 7 2 4 2 2" xfId="40680"/>
    <cellStyle name="常规 7 2 4 2 3" xfId="40681"/>
    <cellStyle name="常规 7 2 4 2 4" xfId="40682"/>
    <cellStyle name="常规 7 2 4 2 5" xfId="40683"/>
    <cellStyle name="常规 7 2 4 3" xfId="10831"/>
    <cellStyle name="常规 7 2 4 3 2" xfId="40684"/>
    <cellStyle name="常规 7 2 4 4" xfId="40685"/>
    <cellStyle name="常规 7 2 4 4 2" xfId="40686"/>
    <cellStyle name="常规 7 2 4 4 3" xfId="40687"/>
    <cellStyle name="常规 7 2 4 5" xfId="40688"/>
    <cellStyle name="常规 7 2 4 6" xfId="40689"/>
    <cellStyle name="常规 7 2 4 7" xfId="40690"/>
    <cellStyle name="常规 7 2 4 8" xfId="40691"/>
    <cellStyle name="常规 7 2 5" xfId="10832"/>
    <cellStyle name="常规 7 2 5 2" xfId="10833"/>
    <cellStyle name="常规 7 2 5 2 2" xfId="40692"/>
    <cellStyle name="常规 7 2 5 2 3" xfId="40693"/>
    <cellStyle name="常规 7 2 5 3" xfId="10834"/>
    <cellStyle name="常规 7 2 5 3 2" xfId="40694"/>
    <cellStyle name="常规 7 2 5 3 3" xfId="40695"/>
    <cellStyle name="常规 7 2 5 4" xfId="40696"/>
    <cellStyle name="常规 7 2 5 5" xfId="40697"/>
    <cellStyle name="常规 7 2 5 6" xfId="40698"/>
    <cellStyle name="常规 7 2 6" xfId="10835"/>
    <cellStyle name="常规 7 2 6 2" xfId="10836"/>
    <cellStyle name="常规 7 2 6 3" xfId="10837"/>
    <cellStyle name="常规 7 2 6 3 2" xfId="40699"/>
    <cellStyle name="常规 7 2 6 4" xfId="40700"/>
    <cellStyle name="常规 7 2 6 5" xfId="40701"/>
    <cellStyle name="常规 7 2 6 6" xfId="40702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3"/>
    <cellStyle name="常规 7 2 8 3" xfId="10843"/>
    <cellStyle name="常规 7 2 8 4" xfId="40704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5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6"/>
    <cellStyle name="常规 7 3 2 2 2 2 2" xfId="40707"/>
    <cellStyle name="常规 7 3 2 2 2 3" xfId="40708"/>
    <cellStyle name="常规 7 3 2 2 3" xfId="10888"/>
    <cellStyle name="常规 7 3 2 2 4" xfId="40709"/>
    <cellStyle name="常规 7 3 2 2 5" xfId="40710"/>
    <cellStyle name="常规 7 3 2 2 6" xfId="40711"/>
    <cellStyle name="常规 7 3 2 3" xfId="10889"/>
    <cellStyle name="常规 7 3 2 3 2" xfId="10890"/>
    <cellStyle name="常规 7 3 2 3 2 2" xfId="40712"/>
    <cellStyle name="常规 7 3 2 3 2 3" xfId="40713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4"/>
    <cellStyle name="常规 7 3 3 2 2 3" xfId="40715"/>
    <cellStyle name="常规 7 3 3 2 3" xfId="10913"/>
    <cellStyle name="常规 7 3 3 2 4" xfId="40716"/>
    <cellStyle name="常规 7 3 3 3" xfId="10914"/>
    <cellStyle name="常规 7 3 3 3 2" xfId="40717"/>
    <cellStyle name="常规 7 3 3 3 3" xfId="40718"/>
    <cellStyle name="常规 7 3 3 4" xfId="10915"/>
    <cellStyle name="常规 7 3 3 4 2" xfId="40719"/>
    <cellStyle name="常规 7 3 3 5" xfId="40720"/>
    <cellStyle name="常规 7 3 3 6" xfId="40721"/>
    <cellStyle name="常规 7 3 3 7" xfId="40722"/>
    <cellStyle name="常规 7 3 4" xfId="10916"/>
    <cellStyle name="常规 7 3 4 2" xfId="10917"/>
    <cellStyle name="常规 7 3 4 2 2" xfId="40723"/>
    <cellStyle name="常规 7 3 4 2 3" xfId="40724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5"/>
    <cellStyle name="常规 7 4 2 2 2 2" xfId="40726"/>
    <cellStyle name="常规 7 4 2 2 2 3" xfId="40727"/>
    <cellStyle name="常规 7 4 2 2 3" xfId="40728"/>
    <cellStyle name="常规 7 4 2 2 4" xfId="40729"/>
    <cellStyle name="常规 7 4 2 3" xfId="10945"/>
    <cellStyle name="常规 7 4 2 3 2" xfId="40730"/>
    <cellStyle name="常规 7 4 2 3 2 2" xfId="40731"/>
    <cellStyle name="常规 7 4 2 3 3" xfId="40732"/>
    <cellStyle name="常规 7 4 2 4" xfId="40733"/>
    <cellStyle name="常规 7 4 2 4 2" xfId="40734"/>
    <cellStyle name="常规 7 4 2 5" xfId="40735"/>
    <cellStyle name="常规 7 4 2 5 2" xfId="40736"/>
    <cellStyle name="常规 7 4 2 6" xfId="40737"/>
    <cellStyle name="常规 7 4 2 7" xfId="40738"/>
    <cellStyle name="常规 7 4 3" xfId="10946"/>
    <cellStyle name="常规 7 4 3 2" xfId="10947"/>
    <cellStyle name="常规 7 4 3 2 2" xfId="40739"/>
    <cellStyle name="常规 7 4 3 2 3" xfId="40740"/>
    <cellStyle name="常规 7 4 3 3" xfId="10948"/>
    <cellStyle name="常规 7 4 3 4" xfId="40741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2"/>
    <cellStyle name="常规 7 5 2 3" xfId="10972"/>
    <cellStyle name="常规 7 5 2 3 2" xfId="40743"/>
    <cellStyle name="常规 7 5 2 4" xfId="40744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3"/>
    <cellStyle name="常规 71" xfId="15314"/>
    <cellStyle name="常规 72" xfId="15315"/>
    <cellStyle name="常规 73" xfId="15316"/>
    <cellStyle name="常规 74" xfId="15317"/>
    <cellStyle name="常规 75" xfId="15318"/>
    <cellStyle name="常规 76" xfId="15319"/>
    <cellStyle name="常规 77" xfId="15320"/>
    <cellStyle name="常规 78" xfId="15321"/>
    <cellStyle name="常规 79" xfId="15322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5"/>
    <cellStyle name="常规 8 2 10 2" xfId="40746"/>
    <cellStyle name="常规 8 2 11" xfId="40747"/>
    <cellStyle name="常规 8 2 12" xfId="40748"/>
    <cellStyle name="常规 8 2 13" xfId="40749"/>
    <cellStyle name="常规 8 2 2" xfId="11152"/>
    <cellStyle name="常规 8 2 2 2" xfId="11153"/>
    <cellStyle name="常规 8 2 2 2 2" xfId="40750"/>
    <cellStyle name="常规 8 2 2 2 2 2" xfId="40751"/>
    <cellStyle name="常规 8 2 2 2 2 2 2" xfId="40752"/>
    <cellStyle name="常规 8 2 2 2 2 3" xfId="40753"/>
    <cellStyle name="常规 8 2 2 2 3" xfId="40754"/>
    <cellStyle name="常规 8 2 2 2 3 2" xfId="40755"/>
    <cellStyle name="常规 8 2 2 2 4" xfId="40756"/>
    <cellStyle name="常规 8 2 2 2 5" xfId="40757"/>
    <cellStyle name="常规 8 2 2 3" xfId="11154"/>
    <cellStyle name="常规 8 2 2 3 2" xfId="40758"/>
    <cellStyle name="常规 8 2 2 3 2 2" xfId="40759"/>
    <cellStyle name="常规 8 2 2 3 3" xfId="40760"/>
    <cellStyle name="常规 8 2 2 3 3 2" xfId="40761"/>
    <cellStyle name="常规 8 2 2 3 4" xfId="40762"/>
    <cellStyle name="常规 8 2 2 4" xfId="40763"/>
    <cellStyle name="常规 8 2 2 4 2" xfId="40764"/>
    <cellStyle name="常规 8 2 2 5" xfId="40765"/>
    <cellStyle name="常规 8 2 2 5 2" xfId="40766"/>
    <cellStyle name="常规 8 2 2 5 3" xfId="40767"/>
    <cellStyle name="常规 8 2 2 6" xfId="40768"/>
    <cellStyle name="常规 8 2 2 7" xfId="40769"/>
    <cellStyle name="常规 8 2 2 8" xfId="40770"/>
    <cellStyle name="常规 8 2 3" xfId="11155"/>
    <cellStyle name="常规 8 2 3 2" xfId="40771"/>
    <cellStyle name="常规 8 2 3 2 2" xfId="40772"/>
    <cellStyle name="常规 8 2 3 2 2 2" xfId="40773"/>
    <cellStyle name="常规 8 2 3 2 3" xfId="40774"/>
    <cellStyle name="常规 8 2 3 2 3 2" xfId="40775"/>
    <cellStyle name="常规 8 2 3 3" xfId="40776"/>
    <cellStyle name="常规 8 2 3 3 2" xfId="40777"/>
    <cellStyle name="常规 8 2 3 3 2 2" xfId="40778"/>
    <cellStyle name="常规 8 2 3 3 3" xfId="40779"/>
    <cellStyle name="常规 8 2 3 4" xfId="40780"/>
    <cellStyle name="常规 8 2 3 4 2" xfId="40781"/>
    <cellStyle name="常规 8 2 3 5" xfId="40782"/>
    <cellStyle name="常规 8 2 3 6" xfId="40783"/>
    <cellStyle name="常规 8 2 4" xfId="11156"/>
    <cellStyle name="常规 8 2 4 2" xfId="40784"/>
    <cellStyle name="常规 8 2 4 2 2" xfId="40785"/>
    <cellStyle name="常规 8 2 4 3" xfId="40786"/>
    <cellStyle name="常规 8 2 4 3 2" xfId="40787"/>
    <cellStyle name="常规 8 2 4 4" xfId="40788"/>
    <cellStyle name="常规 8 2 5" xfId="11157"/>
    <cellStyle name="常规 8 2 5 2" xfId="40789"/>
    <cellStyle name="常规 8 2 5 3" xfId="40790"/>
    <cellStyle name="常规 8 2 6" xfId="40791"/>
    <cellStyle name="常规 8 2 6 2" xfId="40792"/>
    <cellStyle name="常规 8 2 7" xfId="40793"/>
    <cellStyle name="常规 8 2 7 2" xfId="40794"/>
    <cellStyle name="常规 8 2 8" xfId="40795"/>
    <cellStyle name="常规 8 2 8 2" xfId="40796"/>
    <cellStyle name="常规 8 2 9" xfId="40797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8"/>
    <cellStyle name="常规 8 3 10 2" xfId="40799"/>
    <cellStyle name="常规 8 3 11" xfId="40800"/>
    <cellStyle name="常规 8 3 12" xfId="40801"/>
    <cellStyle name="常规 8 3 13" xfId="40802"/>
    <cellStyle name="常规 8 3 2" xfId="11174"/>
    <cellStyle name="常规 8 3 2 2" xfId="11175"/>
    <cellStyle name="常规 8 3 2 2 2" xfId="40803"/>
    <cellStyle name="常规 8 3 2 2 2 2" xfId="40804"/>
    <cellStyle name="常规 8 3 2 2 2 3" xfId="40805"/>
    <cellStyle name="常规 8 3 2 2 3" xfId="40806"/>
    <cellStyle name="常规 8 3 2 3" xfId="11176"/>
    <cellStyle name="常规 8 3 2 3 2" xfId="40807"/>
    <cellStyle name="常规 8 3 2 3 3" xfId="40808"/>
    <cellStyle name="常规 8 3 2 3 3 2" xfId="40809"/>
    <cellStyle name="常规 8 3 2 3 4" xfId="40810"/>
    <cellStyle name="常规 8 3 2 4" xfId="40811"/>
    <cellStyle name="常规 8 3 2 4 2" xfId="40812"/>
    <cellStyle name="常规 8 3 2 5" xfId="40813"/>
    <cellStyle name="常规 8 3 2 5 2" xfId="40814"/>
    <cellStyle name="常规 8 3 2 6" xfId="40815"/>
    <cellStyle name="常规 8 3 3" xfId="11177"/>
    <cellStyle name="常规 8 3 3 2" xfId="40816"/>
    <cellStyle name="常规 8 3 3 3" xfId="40817"/>
    <cellStyle name="常规 8 3 3 3 2" xfId="40818"/>
    <cellStyle name="常规 8 3 3 4" xfId="40819"/>
    <cellStyle name="常规 8 3 4" xfId="11178"/>
    <cellStyle name="常规 8 3 4 2" xfId="40820"/>
    <cellStyle name="常规 8 3 5" xfId="11179"/>
    <cellStyle name="常规 8 3 5 2" xfId="40821"/>
    <cellStyle name="常规 8 3 5 3" xfId="40822"/>
    <cellStyle name="常规 8 3 6" xfId="40823"/>
    <cellStyle name="常规 8 3 7" xfId="40824"/>
    <cellStyle name="常规 8 3 8" xfId="40825"/>
    <cellStyle name="常规 8 3 8 2" xfId="40826"/>
    <cellStyle name="常规 8 3 8 2 2" xfId="40827"/>
    <cellStyle name="常规 8 3 8 3" xfId="40828"/>
    <cellStyle name="常规 8 3 9" xfId="40829"/>
    <cellStyle name="常规 8 4" xfId="11180"/>
    <cellStyle name="常规 8 4 10" xfId="40830"/>
    <cellStyle name="常规 8 4 11" xfId="40831"/>
    <cellStyle name="常规 8 4 12" xfId="40832"/>
    <cellStyle name="常规 8 4 13" xfId="40833"/>
    <cellStyle name="常规 8 4 2" xfId="11181"/>
    <cellStyle name="常规 8 4 2 2" xfId="11182"/>
    <cellStyle name="常规 8 4 2 2 2" xfId="40834"/>
    <cellStyle name="常规 8 4 2 2 3" xfId="40835"/>
    <cellStyle name="常规 8 4 2 3" xfId="11183"/>
    <cellStyle name="常规 8 4 2 4" xfId="40836"/>
    <cellStyle name="常规 8 4 3" xfId="11184"/>
    <cellStyle name="常规 8 4 3 2" xfId="40837"/>
    <cellStyle name="常规 8 4 3 3" xfId="40838"/>
    <cellStyle name="常规 8 4 3 3 2" xfId="40839"/>
    <cellStyle name="常规 8 4 3 4" xfId="40840"/>
    <cellStyle name="常规 8 4 4" xfId="11185"/>
    <cellStyle name="常规 8 4 4 2" xfId="40841"/>
    <cellStyle name="常规 8 4 5" xfId="11186"/>
    <cellStyle name="常规 8 4 5 2" xfId="40842"/>
    <cellStyle name="常规 8 4 5 3" xfId="40843"/>
    <cellStyle name="常规 8 4 6" xfId="40844"/>
    <cellStyle name="常规 8 4 7" xfId="40845"/>
    <cellStyle name="常规 8 4 8" xfId="40846"/>
    <cellStyle name="常规 8 4 8 2" xfId="40847"/>
    <cellStyle name="常规 8 4 8 2 2" xfId="40848"/>
    <cellStyle name="常规 8 4 8 3" xfId="40849"/>
    <cellStyle name="常规 8 4 9" xfId="40850"/>
    <cellStyle name="常规 8 5" xfId="11187"/>
    <cellStyle name="常规 8 5 10" xfId="40851"/>
    <cellStyle name="常规 8 5 2" xfId="11188"/>
    <cellStyle name="常规 8 5 2 2" xfId="11189"/>
    <cellStyle name="常规 8 5 2 2 2" xfId="40852"/>
    <cellStyle name="常规 8 5 2 3" xfId="11190"/>
    <cellStyle name="常规 8 5 2 4" xfId="40853"/>
    <cellStyle name="常规 8 5 3" xfId="11191"/>
    <cellStyle name="常规 8 5 3 2" xfId="40854"/>
    <cellStyle name="常规 8 5 3 3" xfId="40855"/>
    <cellStyle name="常规 8 5 3 3 2" xfId="40856"/>
    <cellStyle name="常规 8 5 4" xfId="11192"/>
    <cellStyle name="常规 8 5 4 2" xfId="40857"/>
    <cellStyle name="常规 8 5 5" xfId="11193"/>
    <cellStyle name="常规 8 5 5 2" xfId="40858"/>
    <cellStyle name="常规 8 5 6" xfId="40859"/>
    <cellStyle name="常规 8 5 7" xfId="40860"/>
    <cellStyle name="常规 8 5 7 2" xfId="40861"/>
    <cellStyle name="常规 8 5 7 2 2" xfId="40862"/>
    <cellStyle name="常规 8 5 7 3" xfId="40863"/>
    <cellStyle name="常规 8 5 8" xfId="40864"/>
    <cellStyle name="常规 8 5 9" xfId="40865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6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7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3"/>
    <cellStyle name="常规 81" xfId="15324"/>
    <cellStyle name="常规 82" xfId="15325"/>
    <cellStyle name="常规 83" xfId="15326"/>
    <cellStyle name="常规 84" xfId="15327"/>
    <cellStyle name="常规 84 2" xfId="15328"/>
    <cellStyle name="常规 85" xfId="15329"/>
    <cellStyle name="常规 86" xfId="15330"/>
    <cellStyle name="常规 86 3 2 2 2" xfId="15331"/>
    <cellStyle name="常规 87" xfId="15332"/>
    <cellStyle name="常规 88" xfId="15333"/>
    <cellStyle name="常规 89" xfId="15334"/>
    <cellStyle name="常规 9" xfId="12968"/>
    <cellStyle name="常规 9 10" xfId="11222"/>
    <cellStyle name="常规 9 10 2" xfId="40868"/>
    <cellStyle name="常规 9 11" xfId="11223"/>
    <cellStyle name="常规 9 12" xfId="11224"/>
    <cellStyle name="常规 9 13" xfId="40869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0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1"/>
    <cellStyle name="常规 9 2 2 3 2 3" xfId="40872"/>
    <cellStyle name="常规 9 2 2 3 2 4" xfId="40873"/>
    <cellStyle name="常规 9 2 2 3 2 5" xfId="40874"/>
    <cellStyle name="常规 9 2 2 3 3" xfId="11385"/>
    <cellStyle name="常规 9 2 2 3 3 2" xfId="40875"/>
    <cellStyle name="常规 9 2 2 3 3 3" xfId="40876"/>
    <cellStyle name="常规 9 2 2 3 4" xfId="40877"/>
    <cellStyle name="常规 9 2 2 3 5" xfId="40878"/>
    <cellStyle name="常规 9 2 2 3 6" xfId="40879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0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1"/>
    <cellStyle name="常规 9 3 11" xfId="40882"/>
    <cellStyle name="常规 9 3 2" xfId="11597"/>
    <cellStyle name="常规 9 3 2 2" xfId="40883"/>
    <cellStyle name="常规 9 3 2 2 2" xfId="40884"/>
    <cellStyle name="常规 9 3 2 2 2 2" xfId="40885"/>
    <cellStyle name="常规 9 3 2 2 2 3" xfId="40886"/>
    <cellStyle name="常规 9 3 2 2 3" xfId="40887"/>
    <cellStyle name="常规 9 3 2 3" xfId="40888"/>
    <cellStyle name="常规 9 3 2 3 2" xfId="40889"/>
    <cellStyle name="常规 9 3 2 3 2 2" xfId="40890"/>
    <cellStyle name="常规 9 3 2 4" xfId="40891"/>
    <cellStyle name="常规 9 3 2 5" xfId="40892"/>
    <cellStyle name="常规 9 3 3" xfId="11598"/>
    <cellStyle name="常规 9 3 3 2" xfId="40893"/>
    <cellStyle name="常规 9 3 3 2 2" xfId="40894"/>
    <cellStyle name="常规 9 3 3 2 3" xfId="40895"/>
    <cellStyle name="常规 9 3 3 2 4" xfId="40896"/>
    <cellStyle name="常规 9 3 3 3" xfId="40897"/>
    <cellStyle name="常规 9 3 3 3 2" xfId="40898"/>
    <cellStyle name="常规 9 3 3 3 3" xfId="40899"/>
    <cellStyle name="常规 9 3 3 4" xfId="40900"/>
    <cellStyle name="常规 9 3 4" xfId="11599"/>
    <cellStyle name="常规 9 3 4 2" xfId="40901"/>
    <cellStyle name="常规 9 3 4 3" xfId="40902"/>
    <cellStyle name="常规 9 3 5" xfId="11600"/>
    <cellStyle name="常规 9 3 5 2" xfId="40903"/>
    <cellStyle name="常规 9 3 6" xfId="40904"/>
    <cellStyle name="常规 9 3 6 2" xfId="40905"/>
    <cellStyle name="常规 9 3 7" xfId="40906"/>
    <cellStyle name="常规 9 3 8" xfId="40907"/>
    <cellStyle name="常规 9 3 8 2" xfId="40908"/>
    <cellStyle name="常规 9 3 9" xfId="40909"/>
    <cellStyle name="常规 9 4" xfId="11601"/>
    <cellStyle name="常规 9 4 2" xfId="11602"/>
    <cellStyle name="常规 9 4 2 2" xfId="15335"/>
    <cellStyle name="常规 9 4 3" xfId="11603"/>
    <cellStyle name="常规 9 4 3 2" xfId="40910"/>
    <cellStyle name="常规 9 4 3 3" xfId="40911"/>
    <cellStyle name="常规 9 4 4" xfId="11604"/>
    <cellStyle name="常规 9 4 5" xfId="11605"/>
    <cellStyle name="常规 9 4 6" xfId="40912"/>
    <cellStyle name="常规 9 4 6 2" xfId="40913"/>
    <cellStyle name="常规 9 4 6 2 2" xfId="40914"/>
    <cellStyle name="常规 9 4 6 3" xfId="40915"/>
    <cellStyle name="常规 9 4 7" xfId="40916"/>
    <cellStyle name="常规 9 4 8" xfId="40917"/>
    <cellStyle name="常规 9 4 9" xfId="40918"/>
    <cellStyle name="常规 9 5" xfId="11606"/>
    <cellStyle name="常规 9 5 2" xfId="11607"/>
    <cellStyle name="常规 9 5 2 2" xfId="40919"/>
    <cellStyle name="常规 9 5 2 3" xfId="40920"/>
    <cellStyle name="常规 9 5 3" xfId="11608"/>
    <cellStyle name="常规 9 5 3 2" xfId="40921"/>
    <cellStyle name="常规 9 5 3 3" xfId="40922"/>
    <cellStyle name="常规 9 5 4" xfId="11609"/>
    <cellStyle name="常规 9 5 5" xfId="11610"/>
    <cellStyle name="常规 9 5 5 2" xfId="40923"/>
    <cellStyle name="常规 9 5 5 2 2" xfId="40924"/>
    <cellStyle name="常规 9 5 5 3" xfId="40925"/>
    <cellStyle name="常规 9 5 6" xfId="40926"/>
    <cellStyle name="常规 9 5 7" xfId="40927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8"/>
    <cellStyle name="常规 9 6 5 2 2" xfId="40929"/>
    <cellStyle name="常规 9 6 5 3" xfId="40930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1"/>
    <cellStyle name="常规 9 8 3" xfId="11623"/>
    <cellStyle name="常规 9 8 4" xfId="11624"/>
    <cellStyle name="常规 9 8 5" xfId="11625"/>
    <cellStyle name="常规 9 9" xfId="11626"/>
    <cellStyle name="常规 90" xfId="15336"/>
    <cellStyle name="常规 91" xfId="15337"/>
    <cellStyle name="常规 92" xfId="15338"/>
    <cellStyle name="常规 92 6" xfId="15339"/>
    <cellStyle name="常规 92 6 2" xfId="15340"/>
    <cellStyle name="常规 93" xfId="15341"/>
    <cellStyle name="常规 94" xfId="15342"/>
    <cellStyle name="常规 95" xfId="15343"/>
    <cellStyle name="常规 95 4" xfId="15344"/>
    <cellStyle name="常规 96" xfId="15345"/>
    <cellStyle name="常规 97" xfId="15346"/>
    <cellStyle name="常规 98" xfId="15347"/>
    <cellStyle name="常规 99" xfId="15348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6"/>
    <cellStyle name="常规_Sheet1 3" xfId="15374"/>
    <cellStyle name="常规_Sheet1 4" xfId="15560"/>
    <cellStyle name="常规_Sheet1 5" xfId="56870"/>
    <cellStyle name="常规_Sheet1 5 2" xfId="56885"/>
    <cellStyle name="常规_Sheet1 6" xfId="56874"/>
    <cellStyle name="常规_Sheet1_1" xfId="12929"/>
    <cellStyle name="常规_Sheet1_1 2" xfId="13030"/>
    <cellStyle name="常规_Sheet1_1 3" xfId="15368"/>
    <cellStyle name="常规_Sheet1_1 4" xfId="15561"/>
    <cellStyle name="常规_Sheet1_1 5" xfId="56872"/>
    <cellStyle name="常规_Sheet1_1 6" xfId="56879"/>
    <cellStyle name="常规_Sheet1_16" xfId="12932"/>
    <cellStyle name="常规_Sheet1_2" xfId="15557"/>
    <cellStyle name="常规_Sheet1_35" xfId="12933"/>
    <cellStyle name="常规_Sheet1_44" xfId="12934"/>
    <cellStyle name="常规_Sheet1_47" xfId="12935"/>
    <cellStyle name="常规_Sheet1_73" xfId="13039"/>
    <cellStyle name="常规_Sheet1_73 2" xfId="56876"/>
    <cellStyle name="常规_上海口岸船期表_57" xfId="13031"/>
    <cellStyle name="常规_上海口岸船期表_63" xfId="13033"/>
    <cellStyle name="常规_上海口岸船期表_63 2" xfId="56877"/>
    <cellStyle name="常规_上海口岸船期表_64" xfId="13041"/>
    <cellStyle name="常规_万达运通2012年8月份拼箱船期表" xfId="56868"/>
    <cellStyle name="常规_万达运通2012年8月份拼箱船期表 2" xfId="56881"/>
    <cellStyle name="超連結 2" xfId="11627"/>
    <cellStyle name="超連結 2 2" xfId="11628"/>
    <cellStyle name="超連結 2 2 2" xfId="40932"/>
    <cellStyle name="超連結 2 2 3" xfId="40933"/>
    <cellStyle name="超連結 2 3" xfId="11629"/>
    <cellStyle name="超連結 2 3 2" xfId="40934"/>
    <cellStyle name="超連結 2 4" xfId="40935"/>
    <cellStyle name="超連結 3" xfId="40936"/>
    <cellStyle name="超連結 3 2" xfId="40937"/>
    <cellStyle name="超連結 3 3" xfId="40938"/>
    <cellStyle name="超連結 6" xfId="40939"/>
    <cellStyle name="超連結 6 2" xfId="40940"/>
    <cellStyle name="超連結 6 2 2" xfId="40941"/>
    <cellStyle name="超連結 6 2 2 2" xfId="40942"/>
    <cellStyle name="超連結 6 2 2 3" xfId="40943"/>
    <cellStyle name="超連結 6 2 3" xfId="40944"/>
    <cellStyle name="超連結 6 2 3 2" xfId="40945"/>
    <cellStyle name="超連結 6 3" xfId="40946"/>
    <cellStyle name="超連結 6 3 2" xfId="40947"/>
    <cellStyle name="超連結 6 4" xfId="40948"/>
    <cellStyle name="超連結 6 4 2" xfId="40949"/>
    <cellStyle name="超連結_TS line's contact list to CNC(JTT) &amp; particular" xfId="40950"/>
    <cellStyle name="超链接 10" xfId="40951"/>
    <cellStyle name="超链接 10 2" xfId="40952"/>
    <cellStyle name="超链接 10 3" xfId="40953"/>
    <cellStyle name="超链接 10 3 2" xfId="40954"/>
    <cellStyle name="超链接 10 4" xfId="40955"/>
    <cellStyle name="超链接 10 5" xfId="40956"/>
    <cellStyle name="超链接 11" xfId="40957"/>
    <cellStyle name="超链接 11 2" xfId="40958"/>
    <cellStyle name="超链接 11 3" xfId="40959"/>
    <cellStyle name="超链接 11 3 2" xfId="40960"/>
    <cellStyle name="超链接 11 4" xfId="40961"/>
    <cellStyle name="超链接 11 5" xfId="40962"/>
    <cellStyle name="超链接 12" xfId="40963"/>
    <cellStyle name="超链接 12 2" xfId="40964"/>
    <cellStyle name="超链接 12 2 2" xfId="40965"/>
    <cellStyle name="超链接 12 2 2 2" xfId="40966"/>
    <cellStyle name="超链接 12 2 2 2 2" xfId="40967"/>
    <cellStyle name="超链接 12 2 2 2 2 2" xfId="40968"/>
    <cellStyle name="超链接 12 2 2 3" xfId="40969"/>
    <cellStyle name="超链接 12 2 2 3 2" xfId="40970"/>
    <cellStyle name="超链接 12 2 2 3 2 2" xfId="40971"/>
    <cellStyle name="超链接 12 2 3" xfId="40972"/>
    <cellStyle name="超链接 12 2 3 2" xfId="40973"/>
    <cellStyle name="超链接 12 2 3 2 2" xfId="40974"/>
    <cellStyle name="超链接 12 2 3 2 2 2" xfId="40975"/>
    <cellStyle name="超链接 12 2 3 3" xfId="40976"/>
    <cellStyle name="超链接 12 2 3 3 2" xfId="40977"/>
    <cellStyle name="超链接 12 2 4" xfId="40978"/>
    <cellStyle name="超链接 12 2 4 2" xfId="40979"/>
    <cellStyle name="超链接 12 2 4 2 2" xfId="40980"/>
    <cellStyle name="超链接 12 3" xfId="40981"/>
    <cellStyle name="超链接 12 3 2" xfId="40982"/>
    <cellStyle name="超链接 12 3 2 2" xfId="40983"/>
    <cellStyle name="超链接 12 3 2 2 2" xfId="40984"/>
    <cellStyle name="超链接 12 3 3" xfId="40985"/>
    <cellStyle name="超链接 12 3 3 2" xfId="40986"/>
    <cellStyle name="超链接 12 3 3 2 2" xfId="40987"/>
    <cellStyle name="超链接 12 4" xfId="40988"/>
    <cellStyle name="超链接 12 4 2" xfId="40989"/>
    <cellStyle name="超链接 12 4 2 2" xfId="40990"/>
    <cellStyle name="超链接 12 4 2 2 2" xfId="40991"/>
    <cellStyle name="超链接 12 4 3" xfId="40992"/>
    <cellStyle name="超链接 12 4 3 2" xfId="40993"/>
    <cellStyle name="超链接 12 5" xfId="40994"/>
    <cellStyle name="超链接 12 5 2" xfId="40995"/>
    <cellStyle name="超链接 12 5 2 2" xfId="40996"/>
    <cellStyle name="超链接 13" xfId="40997"/>
    <cellStyle name="超链接 13 2" xfId="40998"/>
    <cellStyle name="超链接 13 2 2" xfId="40999"/>
    <cellStyle name="超链接 13 2 2 2" xfId="41000"/>
    <cellStyle name="超链接 13 2 2 2 2" xfId="41001"/>
    <cellStyle name="超链接 13 2 3" xfId="41002"/>
    <cellStyle name="超链接 13 2 3 2" xfId="41003"/>
    <cellStyle name="超链接 13 2 3 2 2" xfId="41004"/>
    <cellStyle name="超链接 13 3" xfId="41005"/>
    <cellStyle name="超链接 13 3 2" xfId="41006"/>
    <cellStyle name="超链接 13 3 2 2" xfId="41007"/>
    <cellStyle name="超链接 13 3 2 2 2" xfId="41008"/>
    <cellStyle name="超链接 13 3 3" xfId="41009"/>
    <cellStyle name="超链接 13 3 3 2" xfId="41010"/>
    <cellStyle name="超链接 13 3 3 2 2" xfId="41011"/>
    <cellStyle name="超链接 13 4" xfId="41012"/>
    <cellStyle name="超链接 13 4 2" xfId="41013"/>
    <cellStyle name="超链接 13 4 2 2" xfId="41014"/>
    <cellStyle name="超链接 13 4 2 2 2" xfId="41015"/>
    <cellStyle name="超链接 13 4 3" xfId="41016"/>
    <cellStyle name="超链接 13 4 3 2" xfId="41017"/>
    <cellStyle name="超链接 13 5" xfId="41018"/>
    <cellStyle name="超链接 13 5 2" xfId="41019"/>
    <cellStyle name="超链接 13 5 2 2" xfId="41020"/>
    <cellStyle name="超链接 14" xfId="41021"/>
    <cellStyle name="超链接 15" xfId="41022"/>
    <cellStyle name="超链接 15 2" xfId="41023"/>
    <cellStyle name="超链接 15 2 2" xfId="41024"/>
    <cellStyle name="超链接 16" xfId="41025"/>
    <cellStyle name="超链接 16 2" xfId="41026"/>
    <cellStyle name="超链接 16 2 2" xfId="41027"/>
    <cellStyle name="超链接 16 3" xfId="41028"/>
    <cellStyle name="超链接 17" xfId="41029"/>
    <cellStyle name="超链接 18" xfId="41030"/>
    <cellStyle name="超链接 19" xfId="56869"/>
    <cellStyle name="超链接 2" xfId="13040"/>
    <cellStyle name="超链接 2 10" xfId="41031"/>
    <cellStyle name="超链接 2 10 2" xfId="41032"/>
    <cellStyle name="超链接 2 10 2 2" xfId="41033"/>
    <cellStyle name="超链接 2 10 2 2 2" xfId="41034"/>
    <cellStyle name="超链接 2 10 3" xfId="41035"/>
    <cellStyle name="超链接 2 10 3 2" xfId="41036"/>
    <cellStyle name="超链接 2 10 3 3" xfId="41037"/>
    <cellStyle name="超链接 2 10 3 3 2" xfId="41038"/>
    <cellStyle name="超链接 2 10 4" xfId="41039"/>
    <cellStyle name="超链接 2 10 4 2" xfId="41040"/>
    <cellStyle name="超链接 2 10 5" xfId="41041"/>
    <cellStyle name="超链接 2 10 5 2" xfId="41042"/>
    <cellStyle name="超链接 2 10 6" xfId="41043"/>
    <cellStyle name="超链接 2 11" xfId="41044"/>
    <cellStyle name="超链接 2 11 2" xfId="41045"/>
    <cellStyle name="超链接 2 11 2 2" xfId="41046"/>
    <cellStyle name="超链接 2 11 2 2 2" xfId="41047"/>
    <cellStyle name="超链接 2 11 3" xfId="41048"/>
    <cellStyle name="超链接 2 11 3 2" xfId="41049"/>
    <cellStyle name="超链接 2 11 3 3" xfId="41050"/>
    <cellStyle name="超链接 2 11 3 3 2" xfId="41051"/>
    <cellStyle name="超链接 2 11 4" xfId="41052"/>
    <cellStyle name="超链接 2 11 4 2" xfId="41053"/>
    <cellStyle name="超链接 2 11 5" xfId="41054"/>
    <cellStyle name="超链接 2 11 5 2" xfId="41055"/>
    <cellStyle name="超链接 2 12" xfId="41056"/>
    <cellStyle name="超链接 2 12 2" xfId="41057"/>
    <cellStyle name="超链接 2 12 3" xfId="41058"/>
    <cellStyle name="超链接 2 12 3 2" xfId="41059"/>
    <cellStyle name="超链接 2 13" xfId="41060"/>
    <cellStyle name="超链接 2 13 2" xfId="41061"/>
    <cellStyle name="超链接 2 13 3" xfId="41062"/>
    <cellStyle name="超链接 2 13 3 2" xfId="41063"/>
    <cellStyle name="超链接 2 14" xfId="41064"/>
    <cellStyle name="超链接 2 14 2" xfId="41065"/>
    <cellStyle name="超链接 2 14 3" xfId="41066"/>
    <cellStyle name="超链接 2 14 3 2" xfId="41067"/>
    <cellStyle name="超链接 2 15" xfId="41068"/>
    <cellStyle name="超链接 2 15 2" xfId="41069"/>
    <cellStyle name="超链接 2 16" xfId="41070"/>
    <cellStyle name="超链接 2 16 2" xfId="41071"/>
    <cellStyle name="超链接 2 16 3" xfId="41072"/>
    <cellStyle name="超链接 2 16 3 2" xfId="41073"/>
    <cellStyle name="超链接 2 17" xfId="41074"/>
    <cellStyle name="超链接 2 17 2" xfId="41075"/>
    <cellStyle name="超链接 2 18" xfId="41076"/>
    <cellStyle name="超链接 2 18 2" xfId="41077"/>
    <cellStyle name="超链接 2 19" xfId="41078"/>
    <cellStyle name="超链接 2 2" xfId="15349"/>
    <cellStyle name="超链接 2 2 10" xfId="41079"/>
    <cellStyle name="超链接 2 2 11" xfId="41080"/>
    <cellStyle name="超链接 2 2 2" xfId="41081"/>
    <cellStyle name="超链接 2 2 2 2" xfId="41082"/>
    <cellStyle name="超链接 2 2 2 2 2" xfId="41083"/>
    <cellStyle name="超链接 2 2 2 2 2 2" xfId="41084"/>
    <cellStyle name="超链接 2 2 2 2 2 2 2" xfId="41085"/>
    <cellStyle name="超链接 2 2 2 2 2 2 2 2" xfId="41086"/>
    <cellStyle name="超链接 2 2 2 2 2 2 2 3" xfId="41087"/>
    <cellStyle name="超链接 2 2 2 2 2 2 3" xfId="41088"/>
    <cellStyle name="超链接 2 2 2 2 2 3" xfId="41089"/>
    <cellStyle name="超链接 2 2 2 2 2 3 2" xfId="41090"/>
    <cellStyle name="超链接 2 2 2 2 2 3 3" xfId="41091"/>
    <cellStyle name="超链接 2 2 2 2 2 3 3 2" xfId="41092"/>
    <cellStyle name="超链接 2 2 2 2 2 4" xfId="41093"/>
    <cellStyle name="超链接 2 2 2 2 2 4 2" xfId="41094"/>
    <cellStyle name="超链接 2 2 2 2 2 5" xfId="41095"/>
    <cellStyle name="超链接 2 2 2 2 2 5 2" xfId="41096"/>
    <cellStyle name="超链接 2 2 2 2 3" xfId="41097"/>
    <cellStyle name="超链接 2 2 2 2 3 2" xfId="41098"/>
    <cellStyle name="超链接 2 2 2 2 3 2 2" xfId="41099"/>
    <cellStyle name="超链接 2 2 2 2 3 2 2 2" xfId="41100"/>
    <cellStyle name="超链接 2 2 2 2 3 2 3" xfId="41101"/>
    <cellStyle name="超链接 2 2 2 2 3 2 3 2" xfId="41102"/>
    <cellStyle name="超链接 2 2 2 2 3 2 4" xfId="41103"/>
    <cellStyle name="超链接 2 2 2 2 3 3" xfId="41104"/>
    <cellStyle name="超链接 2 2 2 2 3 3 2" xfId="41105"/>
    <cellStyle name="超链接 2 2 2 2 3 4" xfId="41106"/>
    <cellStyle name="超链接 2 2 2 2 3 4 2" xfId="41107"/>
    <cellStyle name="超链接 2 2 2 2 4" xfId="41108"/>
    <cellStyle name="超链接 2 2 2 2 4 2" xfId="41109"/>
    <cellStyle name="超链接 2 2 2 2 4 3" xfId="41110"/>
    <cellStyle name="超链接 2 2 2 2 4 3 2" xfId="41111"/>
    <cellStyle name="超链接 2 2 2 2 5" xfId="41112"/>
    <cellStyle name="超链接 2 2 2 2 5 2" xfId="41113"/>
    <cellStyle name="超链接 2 2 2 2 6" xfId="41114"/>
    <cellStyle name="超链接 2 2 2 2 6 2" xfId="41115"/>
    <cellStyle name="超链接 2 2 2 2 7" xfId="41116"/>
    <cellStyle name="超链接 2 2 2 3" xfId="41117"/>
    <cellStyle name="超链接 2 2 2 3 2" xfId="41118"/>
    <cellStyle name="超链接 2 2 2 3 2 2" xfId="41119"/>
    <cellStyle name="超链接 2 2 2 3 2 2 2" xfId="41120"/>
    <cellStyle name="超链接 2 2 2 3 2 2 2 2" xfId="41121"/>
    <cellStyle name="超链接 2 2 2 3 2 2 3" xfId="41122"/>
    <cellStyle name="超链接 2 2 2 3 3" xfId="41123"/>
    <cellStyle name="超链接 2 2 2 3 3 2" xfId="41124"/>
    <cellStyle name="超链接 2 2 2 3 3 2 2" xfId="41125"/>
    <cellStyle name="超链接 2 2 2 3 3 3" xfId="41126"/>
    <cellStyle name="超链接 2 2 2 3 3 3 2" xfId="41127"/>
    <cellStyle name="超链接 2 2 2 3 3 4" xfId="41128"/>
    <cellStyle name="超链接 2 2 2 3 4" xfId="41129"/>
    <cellStyle name="超链接 2 2 2 3 4 2" xfId="41130"/>
    <cellStyle name="超链接 2 2 2 3 5" xfId="41131"/>
    <cellStyle name="超链接 2 2 2 3 5 2" xfId="41132"/>
    <cellStyle name="超链接 2 2 2 3 6" xfId="41133"/>
    <cellStyle name="超链接 2 2 2 4" xfId="41134"/>
    <cellStyle name="超链接 2 2 2 4 2" xfId="41135"/>
    <cellStyle name="超链接 2 2 2 4 2 2" xfId="41136"/>
    <cellStyle name="超链接 2 2 2 4 2 2 2" xfId="41137"/>
    <cellStyle name="超链接 2 2 2 4 2 2 3" xfId="41138"/>
    <cellStyle name="超链接 2 2 2 4 2 3" xfId="41139"/>
    <cellStyle name="超链接 2 2 2 4 3" xfId="41140"/>
    <cellStyle name="超链接 2 2 2 4 3 2" xfId="41141"/>
    <cellStyle name="超链接 2 2 2 4 3 3" xfId="41142"/>
    <cellStyle name="超链接 2 2 2 4 3 3 2" xfId="41143"/>
    <cellStyle name="超链接 2 2 2 4 4" xfId="41144"/>
    <cellStyle name="超链接 2 2 2 4 4 2" xfId="41145"/>
    <cellStyle name="超链接 2 2 2 4 5" xfId="41146"/>
    <cellStyle name="超链接 2 2 2 4 5 2" xfId="41147"/>
    <cellStyle name="超链接 2 2 2 5" xfId="41148"/>
    <cellStyle name="超链接 2 2 2 5 2" xfId="41149"/>
    <cellStyle name="超链接 2 2 2 5 3" xfId="41150"/>
    <cellStyle name="超链接 2 2 2 5 3 2" xfId="41151"/>
    <cellStyle name="超链接 2 2 2 6" xfId="41152"/>
    <cellStyle name="超链接 2 2 2 6 2" xfId="41153"/>
    <cellStyle name="超链接 2 2 2 6 3" xfId="41154"/>
    <cellStyle name="超链接 2 2 2 6 3 2" xfId="41155"/>
    <cellStyle name="超链接 2 2 2 7" xfId="41156"/>
    <cellStyle name="超链接 2 2 2 7 2" xfId="41157"/>
    <cellStyle name="超链接 2 2 2 8" xfId="41158"/>
    <cellStyle name="超链接 2 2 2 8 2" xfId="41159"/>
    <cellStyle name="超链接 2 2 3" xfId="41160"/>
    <cellStyle name="超链接 2 2 3 2" xfId="41161"/>
    <cellStyle name="超链接 2 2 3 2 2" xfId="41162"/>
    <cellStyle name="超链接 2 2 3 2 2 2" xfId="41163"/>
    <cellStyle name="超链接 2 2 3 2 2 2 2" xfId="41164"/>
    <cellStyle name="超链接 2 2 3 2 2 2 3" xfId="41165"/>
    <cellStyle name="超链接 2 2 3 2 2 3" xfId="41166"/>
    <cellStyle name="超链接 2 2 3 2 3" xfId="41167"/>
    <cellStyle name="超链接 2 2 3 2 3 2" xfId="41168"/>
    <cellStyle name="超链接 2 2 3 2 3 3" xfId="41169"/>
    <cellStyle name="超链接 2 2 3 2 3 3 2" xfId="41170"/>
    <cellStyle name="超链接 2 2 3 2 4" xfId="41171"/>
    <cellStyle name="超链接 2 2 3 2 4 2" xfId="41172"/>
    <cellStyle name="超链接 2 2 3 2 5" xfId="41173"/>
    <cellStyle name="超链接 2 2 3 2 5 2" xfId="41174"/>
    <cellStyle name="超链接 2 2 3 3" xfId="41175"/>
    <cellStyle name="超链接 2 2 3 3 2" xfId="41176"/>
    <cellStyle name="超链接 2 2 3 3 2 2" xfId="41177"/>
    <cellStyle name="超链接 2 2 3 3 2 2 2" xfId="41178"/>
    <cellStyle name="超链接 2 2 3 3 2 3" xfId="41179"/>
    <cellStyle name="超链接 2 2 3 3 2 3 2" xfId="41180"/>
    <cellStyle name="超链接 2 2 3 3 2 4" xfId="41181"/>
    <cellStyle name="超链接 2 2 3 3 3" xfId="41182"/>
    <cellStyle name="超链接 2 2 3 3 3 2" xfId="41183"/>
    <cellStyle name="超链接 2 2 3 3 4" xfId="41184"/>
    <cellStyle name="超链接 2 2 3 3 4 2" xfId="41185"/>
    <cellStyle name="超链接 2 2 3 4" xfId="41186"/>
    <cellStyle name="超链接 2 2 3 4 2" xfId="41187"/>
    <cellStyle name="超链接 2 2 3 4 3" xfId="41188"/>
    <cellStyle name="超链接 2 2 3 4 3 2" xfId="41189"/>
    <cellStyle name="超链接 2 2 3 5" xfId="41190"/>
    <cellStyle name="超链接 2 2 3 5 2" xfId="41191"/>
    <cellStyle name="超链接 2 2 3 6" xfId="41192"/>
    <cellStyle name="超链接 2 2 3 6 2" xfId="41193"/>
    <cellStyle name="超链接 2 2 3 7" xfId="41194"/>
    <cellStyle name="超链接 2 2 4" xfId="41195"/>
    <cellStyle name="超链接 2 2 4 2" xfId="41196"/>
    <cellStyle name="超链接 2 2 4 2 2" xfId="41197"/>
    <cellStyle name="超链接 2 2 4 2 2 2" xfId="41198"/>
    <cellStyle name="超链接 2 2 4 2 2 2 2" xfId="41199"/>
    <cellStyle name="超链接 2 2 4 2 2 3" xfId="41200"/>
    <cellStyle name="超链接 2 2 4 3" xfId="41201"/>
    <cellStyle name="超链接 2 2 4 3 2" xfId="41202"/>
    <cellStyle name="超链接 2 2 4 3 2 2" xfId="41203"/>
    <cellStyle name="超链接 2 2 4 3 3" xfId="41204"/>
    <cellStyle name="超链接 2 2 4 3 3 2" xfId="41205"/>
    <cellStyle name="超链接 2 2 4 3 4" xfId="41206"/>
    <cellStyle name="超链接 2 2 4 4" xfId="41207"/>
    <cellStyle name="超链接 2 2 4 4 2" xfId="41208"/>
    <cellStyle name="超链接 2 2 4 5" xfId="41209"/>
    <cellStyle name="超链接 2 2 4 5 2" xfId="41210"/>
    <cellStyle name="超链接 2 2 5" xfId="41211"/>
    <cellStyle name="超链接 2 2 5 2" xfId="41212"/>
    <cellStyle name="超链接 2 2 5 2 2" xfId="41213"/>
    <cellStyle name="超链接 2 2 5 2 2 2" xfId="41214"/>
    <cellStyle name="超链接 2 2 5 2 2 3" xfId="41215"/>
    <cellStyle name="超链接 2 2 5 2 3" xfId="41216"/>
    <cellStyle name="超链接 2 2 5 3" xfId="41217"/>
    <cellStyle name="超链接 2 2 5 3 2" xfId="41218"/>
    <cellStyle name="超链接 2 2 5 3 3" xfId="41219"/>
    <cellStyle name="超链接 2 2 5 3 3 2" xfId="41220"/>
    <cellStyle name="超链接 2 2 5 4" xfId="41221"/>
    <cellStyle name="超链接 2 2 5 4 2" xfId="41222"/>
    <cellStyle name="超链接 2 2 5 5" xfId="41223"/>
    <cellStyle name="超链接 2 2 5 5 2" xfId="41224"/>
    <cellStyle name="超链接 2 2 6" xfId="41225"/>
    <cellStyle name="超链接 2 2 6 2" xfId="41226"/>
    <cellStyle name="超链接 2 2 6 3" xfId="41227"/>
    <cellStyle name="超链接 2 2 6 3 2" xfId="41228"/>
    <cellStyle name="超链接 2 2 7" xfId="41229"/>
    <cellStyle name="超链接 2 2 7 2" xfId="41230"/>
    <cellStyle name="超链接 2 2 7 3" xfId="41231"/>
    <cellStyle name="超链接 2 2 7 3 2" xfId="41232"/>
    <cellStyle name="超链接 2 2 8" xfId="41233"/>
    <cellStyle name="超链接 2 2 8 2" xfId="41234"/>
    <cellStyle name="超链接 2 2 9" xfId="41235"/>
    <cellStyle name="超链接 2 2 9 2" xfId="41236"/>
    <cellStyle name="超链接 2 20" xfId="41237"/>
    <cellStyle name="超链接 2 21" xfId="41238"/>
    <cellStyle name="超链接 2 22" xfId="41239"/>
    <cellStyle name="超链接 2 23" xfId="41240"/>
    <cellStyle name="超链接 2 3" xfId="15350"/>
    <cellStyle name="超链接 2 3 10" xfId="41241"/>
    <cellStyle name="超链接 2 3 11" xfId="41242"/>
    <cellStyle name="超链接 2 3 2" xfId="41243"/>
    <cellStyle name="超链接 2 3 2 2" xfId="41244"/>
    <cellStyle name="超链接 2 3 2 2 2" xfId="41245"/>
    <cellStyle name="超链接 2 3 2 2 2 2" xfId="41246"/>
    <cellStyle name="超链接 2 3 2 2 2 2 2" xfId="41247"/>
    <cellStyle name="超链接 2 3 2 2 2 2 2 2" xfId="41248"/>
    <cellStyle name="超链接 2 3 2 2 2 2 2 3" xfId="41249"/>
    <cellStyle name="超链接 2 3 2 2 2 2 3" xfId="41250"/>
    <cellStyle name="超链接 2 3 2 2 2 3" xfId="41251"/>
    <cellStyle name="超链接 2 3 2 2 2 3 2" xfId="41252"/>
    <cellStyle name="超链接 2 3 2 2 2 3 3" xfId="41253"/>
    <cellStyle name="超链接 2 3 2 2 2 3 3 2" xfId="41254"/>
    <cellStyle name="超链接 2 3 2 2 2 4" xfId="41255"/>
    <cellStyle name="超链接 2 3 2 2 2 4 2" xfId="41256"/>
    <cellStyle name="超链接 2 3 2 2 2 5" xfId="41257"/>
    <cellStyle name="超链接 2 3 2 2 2 5 2" xfId="41258"/>
    <cellStyle name="超链接 2 3 2 2 3" xfId="41259"/>
    <cellStyle name="超链接 2 3 2 2 3 2" xfId="41260"/>
    <cellStyle name="超链接 2 3 2 2 3 2 2" xfId="41261"/>
    <cellStyle name="超链接 2 3 2 2 3 2 2 2" xfId="41262"/>
    <cellStyle name="超链接 2 3 2 2 3 2 3" xfId="41263"/>
    <cellStyle name="超链接 2 3 2 2 3 2 3 2" xfId="41264"/>
    <cellStyle name="超链接 2 3 2 2 3 2 4" xfId="41265"/>
    <cellStyle name="超链接 2 3 2 2 3 3" xfId="41266"/>
    <cellStyle name="超链接 2 3 2 2 3 3 2" xfId="41267"/>
    <cellStyle name="超链接 2 3 2 2 3 4" xfId="41268"/>
    <cellStyle name="超链接 2 3 2 2 3 4 2" xfId="41269"/>
    <cellStyle name="超链接 2 3 2 2 4" xfId="41270"/>
    <cellStyle name="超链接 2 3 2 2 4 2" xfId="41271"/>
    <cellStyle name="超链接 2 3 2 2 4 3" xfId="41272"/>
    <cellStyle name="超链接 2 3 2 2 4 3 2" xfId="41273"/>
    <cellStyle name="超链接 2 3 2 2 5" xfId="41274"/>
    <cellStyle name="超链接 2 3 2 2 5 2" xfId="41275"/>
    <cellStyle name="超链接 2 3 2 2 6" xfId="41276"/>
    <cellStyle name="超链接 2 3 2 2 6 2" xfId="41277"/>
    <cellStyle name="超链接 2 3 2 2 7" xfId="41278"/>
    <cellStyle name="超链接 2 3 2 3" xfId="41279"/>
    <cellStyle name="超链接 2 3 2 3 2" xfId="41280"/>
    <cellStyle name="超链接 2 3 2 3 2 2" xfId="41281"/>
    <cellStyle name="超链接 2 3 2 3 2 2 2" xfId="41282"/>
    <cellStyle name="超链接 2 3 2 3 2 2 2 2" xfId="41283"/>
    <cellStyle name="超链接 2 3 2 3 2 2 3" xfId="41284"/>
    <cellStyle name="超链接 2 3 2 3 3" xfId="41285"/>
    <cellStyle name="超链接 2 3 2 3 3 2" xfId="41286"/>
    <cellStyle name="超链接 2 3 2 3 3 2 2" xfId="41287"/>
    <cellStyle name="超链接 2 3 2 3 3 3" xfId="41288"/>
    <cellStyle name="超链接 2 3 2 3 3 3 2" xfId="41289"/>
    <cellStyle name="超链接 2 3 2 3 3 4" xfId="41290"/>
    <cellStyle name="超链接 2 3 2 3 4" xfId="41291"/>
    <cellStyle name="超链接 2 3 2 3 4 2" xfId="41292"/>
    <cellStyle name="超链接 2 3 2 3 5" xfId="41293"/>
    <cellStyle name="超链接 2 3 2 3 5 2" xfId="41294"/>
    <cellStyle name="超链接 2 3 2 3 6" xfId="41295"/>
    <cellStyle name="超链接 2 3 2 4" xfId="41296"/>
    <cellStyle name="超链接 2 3 2 4 2" xfId="41297"/>
    <cellStyle name="超链接 2 3 2 4 2 2" xfId="41298"/>
    <cellStyle name="超链接 2 3 2 4 2 2 2" xfId="41299"/>
    <cellStyle name="超链接 2 3 2 4 2 2 3" xfId="41300"/>
    <cellStyle name="超链接 2 3 2 4 2 3" xfId="41301"/>
    <cellStyle name="超链接 2 3 2 4 3" xfId="41302"/>
    <cellStyle name="超链接 2 3 2 4 3 2" xfId="41303"/>
    <cellStyle name="超链接 2 3 2 4 3 3" xfId="41304"/>
    <cellStyle name="超链接 2 3 2 4 3 3 2" xfId="41305"/>
    <cellStyle name="超链接 2 3 2 4 4" xfId="41306"/>
    <cellStyle name="超链接 2 3 2 4 4 2" xfId="41307"/>
    <cellStyle name="超链接 2 3 2 4 5" xfId="41308"/>
    <cellStyle name="超链接 2 3 2 4 5 2" xfId="41309"/>
    <cellStyle name="超链接 2 3 2 5" xfId="41310"/>
    <cellStyle name="超链接 2 3 2 5 2" xfId="41311"/>
    <cellStyle name="超链接 2 3 2 5 3" xfId="41312"/>
    <cellStyle name="超链接 2 3 2 5 3 2" xfId="41313"/>
    <cellStyle name="超链接 2 3 2 6" xfId="41314"/>
    <cellStyle name="超链接 2 3 2 6 2" xfId="41315"/>
    <cellStyle name="超链接 2 3 2 6 3" xfId="41316"/>
    <cellStyle name="超链接 2 3 2 6 3 2" xfId="41317"/>
    <cellStyle name="超链接 2 3 2 7" xfId="41318"/>
    <cellStyle name="超链接 2 3 2 7 2" xfId="41319"/>
    <cellStyle name="超链接 2 3 2 8" xfId="41320"/>
    <cellStyle name="超链接 2 3 2 8 2" xfId="41321"/>
    <cellStyle name="超链接 2 3 2 9" xfId="41322"/>
    <cellStyle name="超链接 2 3 3" xfId="41323"/>
    <cellStyle name="超链接 2 3 3 2" xfId="41324"/>
    <cellStyle name="超链接 2 3 3 2 2" xfId="41325"/>
    <cellStyle name="超链接 2 3 3 2 2 2" xfId="41326"/>
    <cellStyle name="超链接 2 3 3 2 2 2 2" xfId="41327"/>
    <cellStyle name="超链接 2 3 3 2 2 2 3" xfId="41328"/>
    <cellStyle name="超链接 2 3 3 2 2 3" xfId="41329"/>
    <cellStyle name="超链接 2 3 3 2 3" xfId="41330"/>
    <cellStyle name="超链接 2 3 3 2 3 2" xfId="41331"/>
    <cellStyle name="超链接 2 3 3 2 3 3" xfId="41332"/>
    <cellStyle name="超链接 2 3 3 2 3 3 2" xfId="41333"/>
    <cellStyle name="超链接 2 3 3 2 4" xfId="41334"/>
    <cellStyle name="超链接 2 3 3 2 4 2" xfId="41335"/>
    <cellStyle name="超链接 2 3 3 2 5" xfId="41336"/>
    <cellStyle name="超链接 2 3 3 2 5 2" xfId="41337"/>
    <cellStyle name="超链接 2 3 3 3" xfId="41338"/>
    <cellStyle name="超链接 2 3 3 3 2" xfId="41339"/>
    <cellStyle name="超链接 2 3 3 3 2 2" xfId="41340"/>
    <cellStyle name="超链接 2 3 3 3 2 2 2" xfId="41341"/>
    <cellStyle name="超链接 2 3 3 3 2 3" xfId="41342"/>
    <cellStyle name="超链接 2 3 3 3 2 3 2" xfId="41343"/>
    <cellStyle name="超链接 2 3 3 3 2 4" xfId="41344"/>
    <cellStyle name="超链接 2 3 3 3 3" xfId="41345"/>
    <cellStyle name="超链接 2 3 3 3 3 2" xfId="41346"/>
    <cellStyle name="超链接 2 3 3 3 4" xfId="41347"/>
    <cellStyle name="超链接 2 3 3 3 4 2" xfId="41348"/>
    <cellStyle name="超链接 2 3 3 4" xfId="41349"/>
    <cellStyle name="超链接 2 3 3 4 2" xfId="41350"/>
    <cellStyle name="超链接 2 3 3 4 3" xfId="41351"/>
    <cellStyle name="超链接 2 3 3 4 3 2" xfId="41352"/>
    <cellStyle name="超链接 2 3 3 5" xfId="41353"/>
    <cellStyle name="超链接 2 3 3 5 2" xfId="41354"/>
    <cellStyle name="超链接 2 3 3 6" xfId="41355"/>
    <cellStyle name="超链接 2 3 3 6 2" xfId="41356"/>
    <cellStyle name="超链接 2 3 3 7" xfId="41357"/>
    <cellStyle name="超链接 2 3 3 8" xfId="41358"/>
    <cellStyle name="超链接 2 3 4" xfId="41359"/>
    <cellStyle name="超链接 2 3 4 2" xfId="41360"/>
    <cellStyle name="超链接 2 3 4 2 2" xfId="41361"/>
    <cellStyle name="超链接 2 3 4 2 2 2" xfId="41362"/>
    <cellStyle name="超链接 2 3 4 2 2 2 2" xfId="41363"/>
    <cellStyle name="超链接 2 3 4 2 2 3" xfId="41364"/>
    <cellStyle name="超链接 2 3 4 3" xfId="41365"/>
    <cellStyle name="超链接 2 3 4 3 2" xfId="41366"/>
    <cellStyle name="超链接 2 3 4 3 2 2" xfId="41367"/>
    <cellStyle name="超链接 2 3 4 3 3" xfId="41368"/>
    <cellStyle name="超链接 2 3 4 3 3 2" xfId="41369"/>
    <cellStyle name="超链接 2 3 4 3 4" xfId="41370"/>
    <cellStyle name="超链接 2 3 4 4" xfId="41371"/>
    <cellStyle name="超链接 2 3 4 4 2" xfId="41372"/>
    <cellStyle name="超链接 2 3 4 5" xfId="41373"/>
    <cellStyle name="超链接 2 3 4 5 2" xfId="41374"/>
    <cellStyle name="超链接 2 3 4 6" xfId="41375"/>
    <cellStyle name="超链接 2 3 4 7" xfId="41376"/>
    <cellStyle name="超链接 2 3 5" xfId="41377"/>
    <cellStyle name="超链接 2 3 5 2" xfId="41378"/>
    <cellStyle name="超链接 2 3 5 2 2" xfId="41379"/>
    <cellStyle name="超链接 2 3 5 2 2 2" xfId="41380"/>
    <cellStyle name="超链接 2 3 5 2 2 3" xfId="41381"/>
    <cellStyle name="超链接 2 3 5 2 3" xfId="41382"/>
    <cellStyle name="超链接 2 3 5 3" xfId="41383"/>
    <cellStyle name="超链接 2 3 5 3 2" xfId="41384"/>
    <cellStyle name="超链接 2 3 5 3 3" xfId="41385"/>
    <cellStyle name="超链接 2 3 5 3 3 2" xfId="41386"/>
    <cellStyle name="超链接 2 3 5 4" xfId="41387"/>
    <cellStyle name="超链接 2 3 5 4 2" xfId="41388"/>
    <cellStyle name="超链接 2 3 5 5" xfId="41389"/>
    <cellStyle name="超链接 2 3 5 5 2" xfId="41390"/>
    <cellStyle name="超链接 2 3 6" xfId="41391"/>
    <cellStyle name="超链接 2 3 6 2" xfId="41392"/>
    <cellStyle name="超链接 2 3 6 3" xfId="41393"/>
    <cellStyle name="超链接 2 3 6 3 2" xfId="41394"/>
    <cellStyle name="超链接 2 3 7" xfId="41395"/>
    <cellStyle name="超链接 2 3 7 2" xfId="41396"/>
    <cellStyle name="超链接 2 3 7 3" xfId="41397"/>
    <cellStyle name="超链接 2 3 7 3 2" xfId="41398"/>
    <cellStyle name="超链接 2 3 8" xfId="41399"/>
    <cellStyle name="超链接 2 3 8 2" xfId="41400"/>
    <cellStyle name="超链接 2 3 9" xfId="41401"/>
    <cellStyle name="超链接 2 3 9 2" xfId="41402"/>
    <cellStyle name="超链接 2 4" xfId="41403"/>
    <cellStyle name="超链接 2 4 10" xfId="41404"/>
    <cellStyle name="超链接 2 4 2" xfId="41405"/>
    <cellStyle name="超链接 2 4 2 2" xfId="41406"/>
    <cellStyle name="超链接 2 4 2 2 2" xfId="41407"/>
    <cellStyle name="超链接 2 4 2 2 2 2" xfId="41408"/>
    <cellStyle name="超链接 2 4 2 2 2 2 2" xfId="41409"/>
    <cellStyle name="超链接 2 4 2 2 2 2 3" xfId="41410"/>
    <cellStyle name="超链接 2 4 2 2 2 3" xfId="41411"/>
    <cellStyle name="超链接 2 4 2 2 3" xfId="41412"/>
    <cellStyle name="超链接 2 4 2 2 3 2" xfId="41413"/>
    <cellStyle name="超链接 2 4 2 2 3 3" xfId="41414"/>
    <cellStyle name="超链接 2 4 2 2 3 3 2" xfId="41415"/>
    <cellStyle name="超链接 2 4 2 2 4" xfId="41416"/>
    <cellStyle name="超链接 2 4 2 2 4 2" xfId="41417"/>
    <cellStyle name="超链接 2 4 2 2 5" xfId="41418"/>
    <cellStyle name="超链接 2 4 2 2 5 2" xfId="41419"/>
    <cellStyle name="超链接 2 4 2 3" xfId="41420"/>
    <cellStyle name="超链接 2 4 2 3 2" xfId="41421"/>
    <cellStyle name="超链接 2 4 2 3 2 2" xfId="41422"/>
    <cellStyle name="超链接 2 4 2 3 2 2 2" xfId="41423"/>
    <cellStyle name="超链接 2 4 2 3 2 3" xfId="41424"/>
    <cellStyle name="超链接 2 4 2 3 2 3 2" xfId="41425"/>
    <cellStyle name="超链接 2 4 2 3 2 4" xfId="41426"/>
    <cellStyle name="超链接 2 4 2 3 3" xfId="41427"/>
    <cellStyle name="超链接 2 4 2 3 3 2" xfId="41428"/>
    <cellStyle name="超链接 2 4 2 3 4" xfId="41429"/>
    <cellStyle name="超链接 2 4 2 3 4 2" xfId="41430"/>
    <cellStyle name="超链接 2 4 2 4" xfId="41431"/>
    <cellStyle name="超链接 2 4 2 4 2" xfId="41432"/>
    <cellStyle name="超链接 2 4 2 4 3" xfId="41433"/>
    <cellStyle name="超链接 2 4 2 4 3 2" xfId="41434"/>
    <cellStyle name="超链接 2 4 2 5" xfId="41435"/>
    <cellStyle name="超链接 2 4 2 5 2" xfId="41436"/>
    <cellStyle name="超链接 2 4 2 6" xfId="41437"/>
    <cellStyle name="超链接 2 4 2 6 2" xfId="41438"/>
    <cellStyle name="超链接 2 4 2 7" xfId="41439"/>
    <cellStyle name="超链接 2 4 2 8" xfId="41440"/>
    <cellStyle name="超链接 2 4 3" xfId="41441"/>
    <cellStyle name="超链接 2 4 3 2" xfId="41442"/>
    <cellStyle name="超链接 2 4 3 2 2" xfId="41443"/>
    <cellStyle name="超链接 2 4 3 2 2 2" xfId="41444"/>
    <cellStyle name="超链接 2 4 3 2 2 2 2" xfId="41445"/>
    <cellStyle name="超链接 2 4 3 2 2 2 3" xfId="41446"/>
    <cellStyle name="超链接 2 4 3 2 2 3" xfId="41447"/>
    <cellStyle name="超链接 2 4 3 2 3" xfId="41448"/>
    <cellStyle name="超链接 2 4 3 2 3 2" xfId="41449"/>
    <cellStyle name="超链接 2 4 3 2 3 3" xfId="41450"/>
    <cellStyle name="超链接 2 4 3 2 3 3 2" xfId="41451"/>
    <cellStyle name="超链接 2 4 3 2 4" xfId="41452"/>
    <cellStyle name="超链接 2 4 3 2 4 2" xfId="41453"/>
    <cellStyle name="超链接 2 4 3 2 5" xfId="41454"/>
    <cellStyle name="超链接 2 4 3 2 5 2" xfId="41455"/>
    <cellStyle name="超链接 2 4 3 3" xfId="41456"/>
    <cellStyle name="超链接 2 4 3 3 2" xfId="41457"/>
    <cellStyle name="超链接 2 4 3 3 2 2" xfId="41458"/>
    <cellStyle name="超链接 2 4 3 3 2 3" xfId="41459"/>
    <cellStyle name="超链接 2 4 3 3 3" xfId="41460"/>
    <cellStyle name="超链接 2 4 3 3 3 2" xfId="41461"/>
    <cellStyle name="超链接 2 4 3 4" xfId="41462"/>
    <cellStyle name="超链接 2 4 3 4 2" xfId="41463"/>
    <cellStyle name="超链接 2 4 3 5" xfId="41464"/>
    <cellStyle name="超链接 2 4 3 5 2" xfId="41465"/>
    <cellStyle name="超链接 2 4 3 6" xfId="41466"/>
    <cellStyle name="超链接 2 4 4" xfId="41467"/>
    <cellStyle name="超链接 2 4 4 2" xfId="41468"/>
    <cellStyle name="超链接 2 4 4 2 2" xfId="41469"/>
    <cellStyle name="超链接 2 4 4 2 2 2" xfId="41470"/>
    <cellStyle name="超链接 2 4 4 2 2 2 2" xfId="41471"/>
    <cellStyle name="超链接 2 4 4 2 2 3" xfId="41472"/>
    <cellStyle name="超链接 2 4 4 3" xfId="41473"/>
    <cellStyle name="超链接 2 4 4 3 2" xfId="41474"/>
    <cellStyle name="超链接 2 4 4 3 2 2" xfId="41475"/>
    <cellStyle name="超链接 2 4 4 3 3" xfId="41476"/>
    <cellStyle name="超链接 2 4 4 3 3 2" xfId="41477"/>
    <cellStyle name="超链接 2 4 4 3 4" xfId="41478"/>
    <cellStyle name="超链接 2 4 4 4" xfId="41479"/>
    <cellStyle name="超链接 2 4 4 4 2" xfId="41480"/>
    <cellStyle name="超链接 2 4 4 5" xfId="41481"/>
    <cellStyle name="超链接 2 4 4 5 2" xfId="41482"/>
    <cellStyle name="超链接 2 4 5" xfId="41483"/>
    <cellStyle name="超链接 2 4 5 2" xfId="41484"/>
    <cellStyle name="超链接 2 4 5 2 2" xfId="41485"/>
    <cellStyle name="超链接 2 4 5 2 2 2" xfId="41486"/>
    <cellStyle name="超链接 2 4 5 2 2 3" xfId="41487"/>
    <cellStyle name="超链接 2 4 5 2 3" xfId="41488"/>
    <cellStyle name="超链接 2 4 5 3" xfId="41489"/>
    <cellStyle name="超链接 2 4 5 3 2" xfId="41490"/>
    <cellStyle name="超链接 2 4 5 3 3" xfId="41491"/>
    <cellStyle name="超链接 2 4 5 3 3 2" xfId="41492"/>
    <cellStyle name="超链接 2 4 5 4" xfId="41493"/>
    <cellStyle name="超链接 2 4 5 4 2" xfId="41494"/>
    <cellStyle name="超链接 2 4 5 5" xfId="41495"/>
    <cellStyle name="超链接 2 4 5 5 2" xfId="41496"/>
    <cellStyle name="超链接 2 4 6" xfId="41497"/>
    <cellStyle name="超链接 2 4 6 2" xfId="41498"/>
    <cellStyle name="超链接 2 4 6 3" xfId="41499"/>
    <cellStyle name="超链接 2 4 6 3 2" xfId="41500"/>
    <cellStyle name="超链接 2 4 7" xfId="41501"/>
    <cellStyle name="超链接 2 4 7 2" xfId="41502"/>
    <cellStyle name="超链接 2 4 7 3" xfId="41503"/>
    <cellStyle name="超链接 2 4 7 3 2" xfId="41504"/>
    <cellStyle name="超链接 2 4 8" xfId="41505"/>
    <cellStyle name="超链接 2 4 8 2" xfId="41506"/>
    <cellStyle name="超链接 2 4 8 2 2" xfId="41507"/>
    <cellStyle name="超链接 2 4 8 2 3" xfId="41508"/>
    <cellStyle name="超链接 2 4 8 2 4" xfId="41509"/>
    <cellStyle name="超链接 2 4 8 3" xfId="41510"/>
    <cellStyle name="超链接 2 4 8 4" xfId="41511"/>
    <cellStyle name="超链接 2 4 8 5" xfId="41512"/>
    <cellStyle name="超链接 2 4 9" xfId="41513"/>
    <cellStyle name="超链接 2 4 9 2" xfId="41514"/>
    <cellStyle name="超链接 2 4 9 2 2" xfId="41515"/>
    <cellStyle name="超链接 2 4 9 2 3" xfId="41516"/>
    <cellStyle name="超链接 2 4 9 2 4" xfId="41517"/>
    <cellStyle name="超链接 2 4 9 3" xfId="41518"/>
    <cellStyle name="超链接 2 4 9 4" xfId="41519"/>
    <cellStyle name="超链接 2 4 9 5" xfId="41520"/>
    <cellStyle name="超链接 2 5" xfId="41521"/>
    <cellStyle name="超链接 2 5 10" xfId="41522"/>
    <cellStyle name="超链接 2 5 11" xfId="41523"/>
    <cellStyle name="超链接 2 5 12" xfId="41524"/>
    <cellStyle name="超链接 2 5 2" xfId="41525"/>
    <cellStyle name="超链接 2 5 2 10" xfId="41526"/>
    <cellStyle name="超链接 2 5 2 2" xfId="41527"/>
    <cellStyle name="超链接 2 5 2 2 10" xfId="41528"/>
    <cellStyle name="超链接 2 5 2 2 2" xfId="41529"/>
    <cellStyle name="超链接 2 5 2 2 2 2" xfId="41530"/>
    <cellStyle name="超链接 2 5 2 2 2 2 2" xfId="41531"/>
    <cellStyle name="超链接 2 5 2 2 2 2 2 2" xfId="41532"/>
    <cellStyle name="超链接 2 5 2 2 2 2 2 3" xfId="41533"/>
    <cellStyle name="超链接 2 5 2 2 2 2 2 4" xfId="41534"/>
    <cellStyle name="超链接 2 5 2 2 2 2 3" xfId="41535"/>
    <cellStyle name="超链接 2 5 2 2 2 2 4" xfId="41536"/>
    <cellStyle name="超链接 2 5 2 2 2 2 5" xfId="41537"/>
    <cellStyle name="超链接 2 5 2 2 2 3" xfId="41538"/>
    <cellStyle name="超链接 2 5 2 2 2 3 2" xfId="41539"/>
    <cellStyle name="超链接 2 5 2 2 2 4" xfId="41540"/>
    <cellStyle name="超链接 2 5 2 2 2 4 2" xfId="41541"/>
    <cellStyle name="超链接 2 5 2 2 2 5" xfId="41542"/>
    <cellStyle name="超链接 2 5 2 2 2 6" xfId="41543"/>
    <cellStyle name="超链接 2 5 2 2 2 7" xfId="41544"/>
    <cellStyle name="超链接 2 5 2 2 3" xfId="41545"/>
    <cellStyle name="超链接 2 5 2 2 3 2" xfId="41546"/>
    <cellStyle name="超链接 2 5 2 2 3 2 2" xfId="41547"/>
    <cellStyle name="超链接 2 5 2 2 3 2 3" xfId="41548"/>
    <cellStyle name="超链接 2 5 2 2 3 2 4" xfId="41549"/>
    <cellStyle name="超链接 2 5 2 2 3 3" xfId="41550"/>
    <cellStyle name="超链接 2 5 2 2 3 3 2" xfId="41551"/>
    <cellStyle name="超链接 2 5 2 2 3 3 2 2" xfId="41552"/>
    <cellStyle name="超链接 2 5 2 2 3 3 2 3" xfId="41553"/>
    <cellStyle name="超链接 2 5 2 2 3 3 2 4" xfId="41554"/>
    <cellStyle name="超链接 2 5 2 2 3 3 3" xfId="41555"/>
    <cellStyle name="超链接 2 5 2 2 3 3 4" xfId="41556"/>
    <cellStyle name="超链接 2 5 2 2 3 3 5" xfId="41557"/>
    <cellStyle name="超链接 2 5 2 2 3 4" xfId="41558"/>
    <cellStyle name="超链接 2 5 2 2 3 5" xfId="41559"/>
    <cellStyle name="超链接 2 5 2 2 3 6" xfId="41560"/>
    <cellStyle name="超链接 2 5 2 2 4" xfId="41561"/>
    <cellStyle name="超链接 2 5 2 2 4 2" xfId="41562"/>
    <cellStyle name="超链接 2 5 2 2 4 2 2" xfId="41563"/>
    <cellStyle name="超链接 2 5 2 2 4 2 3" xfId="41564"/>
    <cellStyle name="超链接 2 5 2 2 4 2 4" xfId="41565"/>
    <cellStyle name="超链接 2 5 2 2 4 3" xfId="41566"/>
    <cellStyle name="超链接 2 5 2 2 4 4" xfId="41567"/>
    <cellStyle name="超链接 2 5 2 2 4 5" xfId="41568"/>
    <cellStyle name="超链接 2 5 2 2 5" xfId="41569"/>
    <cellStyle name="超链接 2 5 2 2 5 2" xfId="41570"/>
    <cellStyle name="超链接 2 5 2 2 5 2 2" xfId="41571"/>
    <cellStyle name="超链接 2 5 2 2 5 2 3" xfId="41572"/>
    <cellStyle name="超链接 2 5 2 2 5 2 4" xfId="41573"/>
    <cellStyle name="超链接 2 5 2 2 5 3" xfId="41574"/>
    <cellStyle name="超链接 2 5 2 2 5 4" xfId="41575"/>
    <cellStyle name="超链接 2 5 2 2 5 5" xfId="41576"/>
    <cellStyle name="超链接 2 5 2 2 6" xfId="41577"/>
    <cellStyle name="超链接 2 5 2 2 6 2" xfId="41578"/>
    <cellStyle name="超链接 2 5 2 2 7" xfId="41579"/>
    <cellStyle name="超链接 2 5 2 2 7 2" xfId="41580"/>
    <cellStyle name="超链接 2 5 2 2 8" xfId="41581"/>
    <cellStyle name="超链接 2 5 2 2 9" xfId="41582"/>
    <cellStyle name="超链接 2 5 2 3" xfId="41583"/>
    <cellStyle name="超链接 2 5 2 3 2" xfId="41584"/>
    <cellStyle name="超链接 2 5 2 3 2 2" xfId="41585"/>
    <cellStyle name="超链接 2 5 2 3 2 3" xfId="41586"/>
    <cellStyle name="超链接 2 5 2 3 2 4" xfId="41587"/>
    <cellStyle name="超链接 2 5 2 3 3" xfId="41588"/>
    <cellStyle name="超链接 2 5 2 3 3 2" xfId="41589"/>
    <cellStyle name="超链接 2 5 2 3 3 2 2" xfId="41590"/>
    <cellStyle name="超链接 2 5 2 3 3 2 3" xfId="41591"/>
    <cellStyle name="超链接 2 5 2 3 3 2 4" xfId="41592"/>
    <cellStyle name="超链接 2 5 2 3 3 3" xfId="41593"/>
    <cellStyle name="超链接 2 5 2 3 3 4" xfId="41594"/>
    <cellStyle name="超链接 2 5 2 3 3 5" xfId="41595"/>
    <cellStyle name="超链接 2 5 2 3 4" xfId="41596"/>
    <cellStyle name="超链接 2 5 2 3 5" xfId="41597"/>
    <cellStyle name="超链接 2 5 2 3 6" xfId="41598"/>
    <cellStyle name="超链接 2 5 2 4" xfId="41599"/>
    <cellStyle name="超链接 2 5 2 4 2" xfId="41600"/>
    <cellStyle name="超链接 2 5 2 4 2 2" xfId="41601"/>
    <cellStyle name="超链接 2 5 2 4 2 3" xfId="41602"/>
    <cellStyle name="超链接 2 5 2 4 2 4" xfId="41603"/>
    <cellStyle name="超链接 2 5 2 4 3" xfId="41604"/>
    <cellStyle name="超链接 2 5 2 4 4" xfId="41605"/>
    <cellStyle name="超链接 2 5 2 4 5" xfId="41606"/>
    <cellStyle name="超链接 2 5 2 5" xfId="41607"/>
    <cellStyle name="超链接 2 5 2 5 2" xfId="41608"/>
    <cellStyle name="超链接 2 5 2 5 2 2" xfId="41609"/>
    <cellStyle name="超链接 2 5 2 5 2 3" xfId="41610"/>
    <cellStyle name="超链接 2 5 2 5 2 4" xfId="41611"/>
    <cellStyle name="超链接 2 5 2 5 3" xfId="41612"/>
    <cellStyle name="超链接 2 5 2 5 4" xfId="41613"/>
    <cellStyle name="超链接 2 5 2 5 5" xfId="41614"/>
    <cellStyle name="超链接 2 5 2 6" xfId="41615"/>
    <cellStyle name="超链接 2 5 2 6 2" xfId="41616"/>
    <cellStyle name="超链接 2 5 2 7" xfId="41617"/>
    <cellStyle name="超链接 2 5 2 8" xfId="41618"/>
    <cellStyle name="超链接 2 5 2 9" xfId="41619"/>
    <cellStyle name="超链接 2 5 3" xfId="41620"/>
    <cellStyle name="超链接 2 5 3 2" xfId="41621"/>
    <cellStyle name="超链接 2 5 3 2 2" xfId="41622"/>
    <cellStyle name="超链接 2 5 3 2 2 2" xfId="41623"/>
    <cellStyle name="超链接 2 5 3 2 2 2 2" xfId="41624"/>
    <cellStyle name="超链接 2 5 3 2 2 2 3" xfId="41625"/>
    <cellStyle name="超链接 2 5 3 2 2 2 4" xfId="41626"/>
    <cellStyle name="超链接 2 5 3 2 2 3" xfId="41627"/>
    <cellStyle name="超链接 2 5 3 2 2 3 2" xfId="41628"/>
    <cellStyle name="超链接 2 5 3 2 2 4" xfId="41629"/>
    <cellStyle name="超链接 2 5 3 2 2 4 2" xfId="41630"/>
    <cellStyle name="超链接 2 5 3 2 2 5" xfId="41631"/>
    <cellStyle name="超链接 2 5 3 2 2 6" xfId="41632"/>
    <cellStyle name="超链接 2 5 3 2 2 7" xfId="41633"/>
    <cellStyle name="超链接 2 5 3 2 3" xfId="41634"/>
    <cellStyle name="超链接 2 5 3 2 3 2" xfId="41635"/>
    <cellStyle name="超链接 2 5 3 2 4" xfId="41636"/>
    <cellStyle name="超链接 2 5 3 2 4 2" xfId="41637"/>
    <cellStyle name="超链接 2 5 3 2 5" xfId="41638"/>
    <cellStyle name="超链接 2 5 3 2 6" xfId="41639"/>
    <cellStyle name="超链接 2 5 3 2 7" xfId="41640"/>
    <cellStyle name="超链接 2 5 3 3" xfId="41641"/>
    <cellStyle name="超链接 2 5 3 3 2" xfId="41642"/>
    <cellStyle name="超链接 2 5 3 3 2 2" xfId="41643"/>
    <cellStyle name="超链接 2 5 3 3 2 3" xfId="41644"/>
    <cellStyle name="超链接 2 5 3 3 2 4" xfId="41645"/>
    <cellStyle name="超链接 2 5 3 3 3" xfId="41646"/>
    <cellStyle name="超链接 2 5 3 3 3 2" xfId="41647"/>
    <cellStyle name="超链接 2 5 3 3 3 2 2" xfId="41648"/>
    <cellStyle name="超链接 2 5 3 3 3 2 3" xfId="41649"/>
    <cellStyle name="超链接 2 5 3 3 3 2 4" xfId="41650"/>
    <cellStyle name="超链接 2 5 3 3 3 3" xfId="41651"/>
    <cellStyle name="超链接 2 5 3 3 3 4" xfId="41652"/>
    <cellStyle name="超链接 2 5 3 3 3 5" xfId="41653"/>
    <cellStyle name="超链接 2 5 3 3 4" xfId="41654"/>
    <cellStyle name="超链接 2 5 3 3 5" xfId="41655"/>
    <cellStyle name="超链接 2 5 3 3 6" xfId="41656"/>
    <cellStyle name="超链接 2 5 3 4" xfId="41657"/>
    <cellStyle name="超链接 2 5 3 4 2" xfId="41658"/>
    <cellStyle name="超链接 2 5 3 4 2 2" xfId="41659"/>
    <cellStyle name="超链接 2 5 3 4 2 3" xfId="41660"/>
    <cellStyle name="超链接 2 5 3 4 2 4" xfId="41661"/>
    <cellStyle name="超链接 2 5 3 4 3" xfId="41662"/>
    <cellStyle name="超链接 2 5 3 4 4" xfId="41663"/>
    <cellStyle name="超链接 2 5 3 4 5" xfId="41664"/>
    <cellStyle name="超链接 2 5 3 5" xfId="41665"/>
    <cellStyle name="超链接 2 5 3 5 2" xfId="41666"/>
    <cellStyle name="超链接 2 5 3 5 2 2" xfId="41667"/>
    <cellStyle name="超链接 2 5 3 5 2 3" xfId="41668"/>
    <cellStyle name="超链接 2 5 3 5 2 4" xfId="41669"/>
    <cellStyle name="超链接 2 5 3 5 3" xfId="41670"/>
    <cellStyle name="超链接 2 5 3 5 4" xfId="41671"/>
    <cellStyle name="超链接 2 5 3 5 5" xfId="41672"/>
    <cellStyle name="超链接 2 5 3 6" xfId="41673"/>
    <cellStyle name="超链接 2 5 3 6 2" xfId="41674"/>
    <cellStyle name="超链接 2 5 3 7" xfId="41675"/>
    <cellStyle name="超链接 2 5 3 8" xfId="41676"/>
    <cellStyle name="超链接 2 5 3 9" xfId="41677"/>
    <cellStyle name="超链接 2 5 4" xfId="41678"/>
    <cellStyle name="超链接 2 5 4 2" xfId="41679"/>
    <cellStyle name="超链接 2 5 4 2 2" xfId="41680"/>
    <cellStyle name="超链接 2 5 4 2 3" xfId="41681"/>
    <cellStyle name="超链接 2 5 4 2 4" xfId="41682"/>
    <cellStyle name="超链接 2 5 4 3" xfId="41683"/>
    <cellStyle name="超链接 2 5 4 3 2" xfId="41684"/>
    <cellStyle name="超链接 2 5 4 3 2 2" xfId="41685"/>
    <cellStyle name="超链接 2 5 4 3 2 3" xfId="41686"/>
    <cellStyle name="超链接 2 5 4 3 2 4" xfId="41687"/>
    <cellStyle name="超链接 2 5 4 3 3" xfId="41688"/>
    <cellStyle name="超链接 2 5 4 3 4" xfId="41689"/>
    <cellStyle name="超链接 2 5 4 3 5" xfId="41690"/>
    <cellStyle name="超链接 2 5 4 4" xfId="41691"/>
    <cellStyle name="超链接 2 5 4 5" xfId="41692"/>
    <cellStyle name="超链接 2 5 4 6" xfId="41693"/>
    <cellStyle name="超链接 2 5 5" xfId="41694"/>
    <cellStyle name="超链接 2 5 5 2" xfId="41695"/>
    <cellStyle name="超链接 2 5 5 2 2" xfId="41696"/>
    <cellStyle name="超链接 2 5 5 2 3" xfId="41697"/>
    <cellStyle name="超链接 2 5 5 2 4" xfId="41698"/>
    <cellStyle name="超链接 2 5 5 3" xfId="41699"/>
    <cellStyle name="超链接 2 5 5 3 2" xfId="41700"/>
    <cellStyle name="超链接 2 5 5 3 2 2" xfId="41701"/>
    <cellStyle name="超链接 2 5 5 3 2 3" xfId="41702"/>
    <cellStyle name="超链接 2 5 5 3 2 4" xfId="41703"/>
    <cellStyle name="超链接 2 5 5 3 3" xfId="41704"/>
    <cellStyle name="超链接 2 5 5 3 4" xfId="41705"/>
    <cellStyle name="超链接 2 5 5 3 5" xfId="41706"/>
    <cellStyle name="超链接 2 5 5 4" xfId="41707"/>
    <cellStyle name="超链接 2 5 5 5" xfId="41708"/>
    <cellStyle name="超链接 2 5 5 6" xfId="41709"/>
    <cellStyle name="超链接 2 5 6" xfId="41710"/>
    <cellStyle name="超链接 2 5 6 2" xfId="41711"/>
    <cellStyle name="超链接 2 5 6 2 2" xfId="41712"/>
    <cellStyle name="超链接 2 5 6 2 3" xfId="41713"/>
    <cellStyle name="超链接 2 5 6 2 4" xfId="41714"/>
    <cellStyle name="超链接 2 5 6 3" xfId="41715"/>
    <cellStyle name="超链接 2 5 6 4" xfId="41716"/>
    <cellStyle name="超链接 2 5 6 5" xfId="41717"/>
    <cellStyle name="超链接 2 5 7" xfId="41718"/>
    <cellStyle name="超链接 2 5 7 2" xfId="41719"/>
    <cellStyle name="超链接 2 5 7 2 2" xfId="41720"/>
    <cellStyle name="超链接 2 5 7 2 3" xfId="41721"/>
    <cellStyle name="超链接 2 5 7 2 4" xfId="41722"/>
    <cellStyle name="超链接 2 5 7 3" xfId="41723"/>
    <cellStyle name="超链接 2 5 7 4" xfId="41724"/>
    <cellStyle name="超链接 2 5 7 5" xfId="41725"/>
    <cellStyle name="超链接 2 5 8" xfId="41726"/>
    <cellStyle name="超链接 2 5 8 2" xfId="41727"/>
    <cellStyle name="超链接 2 5 9" xfId="41728"/>
    <cellStyle name="超链接 2 6" xfId="41729"/>
    <cellStyle name="超链接 2 6 10" xfId="41730"/>
    <cellStyle name="超链接 2 6 11" xfId="41731"/>
    <cellStyle name="超链接 2 6 2" xfId="41732"/>
    <cellStyle name="超链接 2 6 2 2" xfId="41733"/>
    <cellStyle name="超链接 2 6 2 2 2" xfId="41734"/>
    <cellStyle name="超链接 2 6 2 2 2 2" xfId="41735"/>
    <cellStyle name="超链接 2 6 2 2 2 3" xfId="41736"/>
    <cellStyle name="超链接 2 6 2 2 2 4" xfId="41737"/>
    <cellStyle name="超链接 2 6 2 2 3" xfId="41738"/>
    <cellStyle name="超链接 2 6 2 2 3 2" xfId="41739"/>
    <cellStyle name="超链接 2 6 2 2 3 2 2" xfId="41740"/>
    <cellStyle name="超链接 2 6 2 2 3 2 3" xfId="41741"/>
    <cellStyle name="超链接 2 6 2 2 3 2 4" xfId="41742"/>
    <cellStyle name="超链接 2 6 2 2 3 3" xfId="41743"/>
    <cellStyle name="超链接 2 6 2 2 3 4" xfId="41744"/>
    <cellStyle name="超链接 2 6 2 2 3 5" xfId="41745"/>
    <cellStyle name="超链接 2 6 2 2 4" xfId="41746"/>
    <cellStyle name="超链接 2 6 2 2 4 2" xfId="41747"/>
    <cellStyle name="超链接 2 6 2 2 5" xfId="41748"/>
    <cellStyle name="超链接 2 6 2 2 5 2" xfId="41749"/>
    <cellStyle name="超链接 2 6 2 2 6" xfId="41750"/>
    <cellStyle name="超链接 2 6 2 2 7" xfId="41751"/>
    <cellStyle name="超链接 2 6 2 2 8" xfId="41752"/>
    <cellStyle name="超链接 2 6 2 3" xfId="41753"/>
    <cellStyle name="超链接 2 6 2 3 2" xfId="41754"/>
    <cellStyle name="超链接 2 6 2 3 2 2" xfId="41755"/>
    <cellStyle name="超链接 2 6 2 3 2 3" xfId="41756"/>
    <cellStyle name="超链接 2 6 2 3 2 4" xfId="41757"/>
    <cellStyle name="超链接 2 6 2 3 3" xfId="41758"/>
    <cellStyle name="超链接 2 6 2 3 4" xfId="41759"/>
    <cellStyle name="超链接 2 6 2 3 5" xfId="41760"/>
    <cellStyle name="超链接 2 6 2 4" xfId="41761"/>
    <cellStyle name="超链接 2 6 2 4 2" xfId="41762"/>
    <cellStyle name="超链接 2 6 2 4 2 2" xfId="41763"/>
    <cellStyle name="超链接 2 6 2 4 2 3" xfId="41764"/>
    <cellStyle name="超链接 2 6 2 4 2 4" xfId="41765"/>
    <cellStyle name="超链接 2 6 2 4 3" xfId="41766"/>
    <cellStyle name="超链接 2 6 2 4 4" xfId="41767"/>
    <cellStyle name="超链接 2 6 2 4 5" xfId="41768"/>
    <cellStyle name="超链接 2 6 2 5" xfId="41769"/>
    <cellStyle name="超链接 2 6 2 5 2" xfId="41770"/>
    <cellStyle name="超链接 2 6 2 6" xfId="41771"/>
    <cellStyle name="超链接 2 6 2 6 2" xfId="41772"/>
    <cellStyle name="超链接 2 6 2 7" xfId="41773"/>
    <cellStyle name="超链接 2 6 2 8" xfId="41774"/>
    <cellStyle name="超链接 2 6 2 9" xfId="41775"/>
    <cellStyle name="超链接 2 6 3" xfId="41776"/>
    <cellStyle name="超链接 2 6 3 2" xfId="41777"/>
    <cellStyle name="超链接 2 6 3 2 2" xfId="41778"/>
    <cellStyle name="超链接 2 6 3 2 2 2" xfId="41779"/>
    <cellStyle name="超链接 2 6 3 2 2 2 2" xfId="41780"/>
    <cellStyle name="超链接 2 6 3 2 2 2 3" xfId="41781"/>
    <cellStyle name="超链接 2 6 3 2 2 2 4" xfId="41782"/>
    <cellStyle name="超链接 2 6 3 2 2 3" xfId="41783"/>
    <cellStyle name="超链接 2 6 3 2 2 4" xfId="41784"/>
    <cellStyle name="超链接 2 6 3 2 2 5" xfId="41785"/>
    <cellStyle name="超链接 2 6 3 2 3" xfId="41786"/>
    <cellStyle name="超链接 2 6 3 2 4" xfId="41787"/>
    <cellStyle name="超链接 2 6 3 2 5" xfId="41788"/>
    <cellStyle name="超链接 2 6 3 3" xfId="41789"/>
    <cellStyle name="超链接 2 6 3 3 2" xfId="41790"/>
    <cellStyle name="超链接 2 6 3 3 2 2" xfId="41791"/>
    <cellStyle name="超链接 2 6 3 3 2 3" xfId="41792"/>
    <cellStyle name="超链接 2 6 3 3 2 4" xfId="41793"/>
    <cellStyle name="超链接 2 6 3 3 3" xfId="41794"/>
    <cellStyle name="超链接 2 6 3 3 3 2" xfId="41795"/>
    <cellStyle name="超链接 2 6 3 3 3 2 2" xfId="41796"/>
    <cellStyle name="超链接 2 6 3 3 3 2 3" xfId="41797"/>
    <cellStyle name="超链接 2 6 3 3 3 2 4" xfId="41798"/>
    <cellStyle name="超链接 2 6 3 3 3 3" xfId="41799"/>
    <cellStyle name="超链接 2 6 3 3 3 4" xfId="41800"/>
    <cellStyle name="超链接 2 6 3 3 3 5" xfId="41801"/>
    <cellStyle name="超链接 2 6 3 3 4" xfId="41802"/>
    <cellStyle name="超链接 2 6 3 3 5" xfId="41803"/>
    <cellStyle name="超链接 2 6 3 3 6" xfId="41804"/>
    <cellStyle name="超链接 2 6 3 4" xfId="41805"/>
    <cellStyle name="超链接 2 6 3 4 2" xfId="41806"/>
    <cellStyle name="超链接 2 6 3 4 2 2" xfId="41807"/>
    <cellStyle name="超链接 2 6 3 4 2 3" xfId="41808"/>
    <cellStyle name="超链接 2 6 3 4 2 4" xfId="41809"/>
    <cellStyle name="超链接 2 6 3 4 3" xfId="41810"/>
    <cellStyle name="超链接 2 6 3 4 4" xfId="41811"/>
    <cellStyle name="超链接 2 6 3 4 5" xfId="41812"/>
    <cellStyle name="超链接 2 6 3 5" xfId="41813"/>
    <cellStyle name="超链接 2 6 3 5 2" xfId="41814"/>
    <cellStyle name="超链接 2 6 3 5 2 2" xfId="41815"/>
    <cellStyle name="超链接 2 6 3 5 2 3" xfId="41816"/>
    <cellStyle name="超链接 2 6 3 5 2 4" xfId="41817"/>
    <cellStyle name="超链接 2 6 3 5 3" xfId="41818"/>
    <cellStyle name="超链接 2 6 3 5 4" xfId="41819"/>
    <cellStyle name="超链接 2 6 3 5 5" xfId="41820"/>
    <cellStyle name="超链接 2 6 3 6" xfId="41821"/>
    <cellStyle name="超链接 2 6 3 7" xfId="41822"/>
    <cellStyle name="超链接 2 6 3 8" xfId="41823"/>
    <cellStyle name="超链接 2 6 4" xfId="41824"/>
    <cellStyle name="超链接 2 6 4 2" xfId="41825"/>
    <cellStyle name="超链接 2 6 4 2 2" xfId="41826"/>
    <cellStyle name="超链接 2 6 4 2 3" xfId="41827"/>
    <cellStyle name="超链接 2 6 4 2 4" xfId="41828"/>
    <cellStyle name="超链接 2 6 4 3" xfId="41829"/>
    <cellStyle name="超链接 2 6 4 3 2" xfId="41830"/>
    <cellStyle name="超链接 2 6 4 3 2 2" xfId="41831"/>
    <cellStyle name="超链接 2 6 4 3 2 3" xfId="41832"/>
    <cellStyle name="超链接 2 6 4 3 2 4" xfId="41833"/>
    <cellStyle name="超链接 2 6 4 3 3" xfId="41834"/>
    <cellStyle name="超链接 2 6 4 3 4" xfId="41835"/>
    <cellStyle name="超链接 2 6 4 3 5" xfId="41836"/>
    <cellStyle name="超链接 2 6 4 4" xfId="41837"/>
    <cellStyle name="超链接 2 6 4 5" xfId="41838"/>
    <cellStyle name="超链接 2 6 4 6" xfId="41839"/>
    <cellStyle name="超链接 2 6 5" xfId="41840"/>
    <cellStyle name="超链接 2 6 5 2" xfId="41841"/>
    <cellStyle name="超链接 2 6 5 2 2" xfId="41842"/>
    <cellStyle name="超链接 2 6 5 2 3" xfId="41843"/>
    <cellStyle name="超链接 2 6 5 2 4" xfId="41844"/>
    <cellStyle name="超链接 2 6 5 3" xfId="41845"/>
    <cellStyle name="超链接 2 6 5 4" xfId="41846"/>
    <cellStyle name="超链接 2 6 5 5" xfId="41847"/>
    <cellStyle name="超链接 2 6 6" xfId="41848"/>
    <cellStyle name="超链接 2 6 6 2" xfId="41849"/>
    <cellStyle name="超链接 2 6 6 2 2" xfId="41850"/>
    <cellStyle name="超链接 2 6 6 2 3" xfId="41851"/>
    <cellStyle name="超链接 2 6 6 2 4" xfId="41852"/>
    <cellStyle name="超链接 2 6 6 3" xfId="41853"/>
    <cellStyle name="超链接 2 6 6 4" xfId="41854"/>
    <cellStyle name="超链接 2 6 6 5" xfId="41855"/>
    <cellStyle name="超链接 2 6 7" xfId="41856"/>
    <cellStyle name="超链接 2 6 7 2" xfId="41857"/>
    <cellStyle name="超链接 2 6 8" xfId="41858"/>
    <cellStyle name="超链接 2 6 9" xfId="41859"/>
    <cellStyle name="超链接 2 7" xfId="41860"/>
    <cellStyle name="超链接 2 7 10" xfId="41861"/>
    <cellStyle name="超链接 2 7 11" xfId="41862"/>
    <cellStyle name="超链接 2 7 12" xfId="41863"/>
    <cellStyle name="超链接 2 7 2" xfId="41864"/>
    <cellStyle name="超链接 2 7 2 10" xfId="41865"/>
    <cellStyle name="超链接 2 7 2 2" xfId="41866"/>
    <cellStyle name="超链接 2 7 2 2 2" xfId="41867"/>
    <cellStyle name="超链接 2 7 2 2 2 2" xfId="41868"/>
    <cellStyle name="超链接 2 7 2 2 2 2 2" xfId="41869"/>
    <cellStyle name="超链接 2 7 2 2 2 2 3" xfId="41870"/>
    <cellStyle name="超链接 2 7 2 2 2 2 4" xfId="41871"/>
    <cellStyle name="超链接 2 7 2 2 2 3" xfId="41872"/>
    <cellStyle name="超链接 2 7 2 2 2 4" xfId="41873"/>
    <cellStyle name="超链接 2 7 2 2 2 5" xfId="41874"/>
    <cellStyle name="超链接 2 7 2 2 3" xfId="41875"/>
    <cellStyle name="超链接 2 7 2 2 3 2" xfId="41876"/>
    <cellStyle name="超链接 2 7 2 2 4" xfId="41877"/>
    <cellStyle name="超链接 2 7 2 2 4 2" xfId="41878"/>
    <cellStyle name="超链接 2 7 2 2 5" xfId="41879"/>
    <cellStyle name="超链接 2 7 2 2 6" xfId="41880"/>
    <cellStyle name="超链接 2 7 2 2 7" xfId="41881"/>
    <cellStyle name="超链接 2 7 2 3" xfId="41882"/>
    <cellStyle name="超链接 2 7 2 3 2" xfId="41883"/>
    <cellStyle name="超链接 2 7 2 3 2 2" xfId="41884"/>
    <cellStyle name="超链接 2 7 2 3 2 3" xfId="41885"/>
    <cellStyle name="超链接 2 7 2 3 2 4" xfId="41886"/>
    <cellStyle name="超链接 2 7 2 3 3" xfId="41887"/>
    <cellStyle name="超链接 2 7 2 3 3 2" xfId="41888"/>
    <cellStyle name="超链接 2 7 2 3 3 2 2" xfId="41889"/>
    <cellStyle name="超链接 2 7 2 3 3 2 3" xfId="41890"/>
    <cellStyle name="超链接 2 7 2 3 3 2 4" xfId="41891"/>
    <cellStyle name="超链接 2 7 2 3 3 3" xfId="41892"/>
    <cellStyle name="超链接 2 7 2 3 3 4" xfId="41893"/>
    <cellStyle name="超链接 2 7 2 3 3 5" xfId="41894"/>
    <cellStyle name="超链接 2 7 2 3 4" xfId="41895"/>
    <cellStyle name="超链接 2 7 2 3 5" xfId="41896"/>
    <cellStyle name="超链接 2 7 2 3 6" xfId="41897"/>
    <cellStyle name="超链接 2 7 2 4" xfId="41898"/>
    <cellStyle name="超链接 2 7 2 4 2" xfId="41899"/>
    <cellStyle name="超链接 2 7 2 4 2 2" xfId="41900"/>
    <cellStyle name="超链接 2 7 2 4 2 3" xfId="41901"/>
    <cellStyle name="超链接 2 7 2 4 2 4" xfId="41902"/>
    <cellStyle name="超链接 2 7 2 4 3" xfId="41903"/>
    <cellStyle name="超链接 2 7 2 4 4" xfId="41904"/>
    <cellStyle name="超链接 2 7 2 4 5" xfId="41905"/>
    <cellStyle name="超链接 2 7 2 5" xfId="41906"/>
    <cellStyle name="超链接 2 7 2 5 2" xfId="41907"/>
    <cellStyle name="超链接 2 7 2 5 2 2" xfId="41908"/>
    <cellStyle name="超链接 2 7 2 5 2 3" xfId="41909"/>
    <cellStyle name="超链接 2 7 2 5 2 4" xfId="41910"/>
    <cellStyle name="超链接 2 7 2 5 3" xfId="41911"/>
    <cellStyle name="超链接 2 7 2 5 4" xfId="41912"/>
    <cellStyle name="超链接 2 7 2 5 5" xfId="41913"/>
    <cellStyle name="超链接 2 7 2 6" xfId="41914"/>
    <cellStyle name="超链接 2 7 2 6 2" xfId="41915"/>
    <cellStyle name="超链接 2 7 2 7" xfId="41916"/>
    <cellStyle name="超链接 2 7 2 7 2" xfId="41917"/>
    <cellStyle name="超链接 2 7 2 8" xfId="41918"/>
    <cellStyle name="超链接 2 7 2 9" xfId="41919"/>
    <cellStyle name="超链接 2 7 3" xfId="41920"/>
    <cellStyle name="超链接 2 7 3 2" xfId="41921"/>
    <cellStyle name="超链接 2 7 3 2 2" xfId="41922"/>
    <cellStyle name="超链接 2 7 3 2 2 2" xfId="41923"/>
    <cellStyle name="超链接 2 7 3 2 2 3" xfId="41924"/>
    <cellStyle name="超链接 2 7 3 2 2 4" xfId="41925"/>
    <cellStyle name="超链接 2 7 3 2 3" xfId="41926"/>
    <cellStyle name="超链接 2 7 3 2 3 2" xfId="41927"/>
    <cellStyle name="超链接 2 7 3 2 3 2 2" xfId="41928"/>
    <cellStyle name="超链接 2 7 3 2 3 2 3" xfId="41929"/>
    <cellStyle name="超链接 2 7 3 2 3 2 4" xfId="41930"/>
    <cellStyle name="超链接 2 7 3 2 3 3" xfId="41931"/>
    <cellStyle name="超链接 2 7 3 2 3 4" xfId="41932"/>
    <cellStyle name="超链接 2 7 3 2 3 5" xfId="41933"/>
    <cellStyle name="超链接 2 7 3 2 4" xfId="41934"/>
    <cellStyle name="超链接 2 7 3 2 5" xfId="41935"/>
    <cellStyle name="超链接 2 7 3 2 6" xfId="41936"/>
    <cellStyle name="超链接 2 7 3 3" xfId="41937"/>
    <cellStyle name="超链接 2 7 3 3 2" xfId="41938"/>
    <cellStyle name="超链接 2 7 3 3 2 2" xfId="41939"/>
    <cellStyle name="超链接 2 7 3 3 2 3" xfId="41940"/>
    <cellStyle name="超链接 2 7 3 3 2 4" xfId="41941"/>
    <cellStyle name="超链接 2 7 3 3 3" xfId="41942"/>
    <cellStyle name="超链接 2 7 3 3 4" xfId="41943"/>
    <cellStyle name="超链接 2 7 3 3 5" xfId="41944"/>
    <cellStyle name="超链接 2 7 3 4" xfId="41945"/>
    <cellStyle name="超链接 2 7 3 4 2" xfId="41946"/>
    <cellStyle name="超链接 2 7 3 4 2 2" xfId="41947"/>
    <cellStyle name="超链接 2 7 3 4 2 3" xfId="41948"/>
    <cellStyle name="超链接 2 7 3 4 2 4" xfId="41949"/>
    <cellStyle name="超链接 2 7 3 4 3" xfId="41950"/>
    <cellStyle name="超链接 2 7 3 4 4" xfId="41951"/>
    <cellStyle name="超链接 2 7 3 4 5" xfId="41952"/>
    <cellStyle name="超链接 2 7 3 5" xfId="41953"/>
    <cellStyle name="超链接 2 7 3 5 2" xfId="41954"/>
    <cellStyle name="超链接 2 7 3 6" xfId="41955"/>
    <cellStyle name="超链接 2 7 3 6 2" xfId="41956"/>
    <cellStyle name="超链接 2 7 3 7" xfId="41957"/>
    <cellStyle name="超链接 2 7 3 8" xfId="41958"/>
    <cellStyle name="超链接 2 7 3 9" xfId="41959"/>
    <cellStyle name="超链接 2 7 4" xfId="41960"/>
    <cellStyle name="超链接 2 7 4 2" xfId="41961"/>
    <cellStyle name="超链接 2 7 4 2 2" xfId="41962"/>
    <cellStyle name="超链接 2 7 4 2 3" xfId="41963"/>
    <cellStyle name="超链接 2 7 4 2 4" xfId="41964"/>
    <cellStyle name="超链接 2 7 4 3" xfId="41965"/>
    <cellStyle name="超链接 2 7 4 3 2" xfId="41966"/>
    <cellStyle name="超链接 2 7 4 3 2 2" xfId="41967"/>
    <cellStyle name="超链接 2 7 4 3 2 3" xfId="41968"/>
    <cellStyle name="超链接 2 7 4 3 2 4" xfId="41969"/>
    <cellStyle name="超链接 2 7 4 3 3" xfId="41970"/>
    <cellStyle name="超链接 2 7 4 3 4" xfId="41971"/>
    <cellStyle name="超链接 2 7 4 3 5" xfId="41972"/>
    <cellStyle name="超链接 2 7 4 4" xfId="41973"/>
    <cellStyle name="超链接 2 7 4 5" xfId="41974"/>
    <cellStyle name="超链接 2 7 4 6" xfId="41975"/>
    <cellStyle name="超链接 2 7 5" xfId="41976"/>
    <cellStyle name="超链接 2 7 5 2" xfId="41977"/>
    <cellStyle name="超链接 2 7 5 2 2" xfId="41978"/>
    <cellStyle name="超链接 2 7 5 2 3" xfId="41979"/>
    <cellStyle name="超链接 2 7 5 2 4" xfId="41980"/>
    <cellStyle name="超链接 2 7 5 3" xfId="41981"/>
    <cellStyle name="超链接 2 7 5 4" xfId="41982"/>
    <cellStyle name="超链接 2 7 5 5" xfId="41983"/>
    <cellStyle name="超链接 2 7 6" xfId="41984"/>
    <cellStyle name="超链接 2 7 6 2" xfId="41985"/>
    <cellStyle name="超链接 2 7 6 2 2" xfId="41986"/>
    <cellStyle name="超链接 2 7 6 2 3" xfId="41987"/>
    <cellStyle name="超链接 2 7 6 2 4" xfId="41988"/>
    <cellStyle name="超链接 2 7 6 3" xfId="41989"/>
    <cellStyle name="超链接 2 7 6 4" xfId="41990"/>
    <cellStyle name="超链接 2 7 6 5" xfId="41991"/>
    <cellStyle name="超链接 2 7 7" xfId="41992"/>
    <cellStyle name="超链接 2 7 7 2" xfId="41993"/>
    <cellStyle name="超链接 2 7 8" xfId="41994"/>
    <cellStyle name="超链接 2 7 8 2" xfId="41995"/>
    <cellStyle name="超链接 2 7 9" xfId="41996"/>
    <cellStyle name="超链接 2 8" xfId="41997"/>
    <cellStyle name="超链接 2 8 10" xfId="41998"/>
    <cellStyle name="超链接 2 8 2" xfId="41999"/>
    <cellStyle name="超链接 2 8 2 2" xfId="42000"/>
    <cellStyle name="超链接 2 8 2 2 2" xfId="42001"/>
    <cellStyle name="超链接 2 8 2 2 2 2" xfId="42002"/>
    <cellStyle name="超链接 2 8 2 2 2 3" xfId="42003"/>
    <cellStyle name="超链接 2 8 2 2 2 4" xfId="42004"/>
    <cellStyle name="超链接 2 8 2 2 3" xfId="42005"/>
    <cellStyle name="超链接 2 8 2 2 3 2" xfId="42006"/>
    <cellStyle name="超链接 2 8 2 2 4" xfId="42007"/>
    <cellStyle name="超链接 2 8 2 2 4 2" xfId="42008"/>
    <cellStyle name="超链接 2 8 2 2 5" xfId="42009"/>
    <cellStyle name="超链接 2 8 2 2 6" xfId="42010"/>
    <cellStyle name="超链接 2 8 2 2 7" xfId="42011"/>
    <cellStyle name="超链接 2 8 2 3" xfId="42012"/>
    <cellStyle name="超链接 2 8 2 3 2" xfId="42013"/>
    <cellStyle name="超链接 2 8 2 4" xfId="42014"/>
    <cellStyle name="超链接 2 8 2 4 2" xfId="42015"/>
    <cellStyle name="超链接 2 8 2 5" xfId="42016"/>
    <cellStyle name="超链接 2 8 2 6" xfId="42017"/>
    <cellStyle name="超链接 2 8 2 7" xfId="42018"/>
    <cellStyle name="超链接 2 8 3" xfId="42019"/>
    <cellStyle name="超链接 2 8 3 2" xfId="42020"/>
    <cellStyle name="超链接 2 8 3 2 2" xfId="42021"/>
    <cellStyle name="超链接 2 8 3 2 3" xfId="42022"/>
    <cellStyle name="超链接 2 8 3 2 4" xfId="42023"/>
    <cellStyle name="超链接 2 8 3 3" xfId="42024"/>
    <cellStyle name="超链接 2 8 3 3 2" xfId="42025"/>
    <cellStyle name="超链接 2 8 3 3 2 2" xfId="42026"/>
    <cellStyle name="超链接 2 8 3 3 2 3" xfId="42027"/>
    <cellStyle name="超链接 2 8 3 3 2 4" xfId="42028"/>
    <cellStyle name="超链接 2 8 3 3 3" xfId="42029"/>
    <cellStyle name="超链接 2 8 3 3 4" xfId="42030"/>
    <cellStyle name="超链接 2 8 3 3 5" xfId="42031"/>
    <cellStyle name="超链接 2 8 3 4" xfId="42032"/>
    <cellStyle name="超链接 2 8 3 4 2" xfId="42033"/>
    <cellStyle name="超链接 2 8 3 5" xfId="42034"/>
    <cellStyle name="超链接 2 8 3 5 2" xfId="42035"/>
    <cellStyle name="超链接 2 8 3 6" xfId="42036"/>
    <cellStyle name="超链接 2 8 3 7" xfId="42037"/>
    <cellStyle name="超链接 2 8 3 8" xfId="42038"/>
    <cellStyle name="超链接 2 8 4" xfId="42039"/>
    <cellStyle name="超链接 2 8 4 2" xfId="42040"/>
    <cellStyle name="超链接 2 8 4 2 2" xfId="42041"/>
    <cellStyle name="超链接 2 8 4 2 3" xfId="42042"/>
    <cellStyle name="超链接 2 8 4 2 4" xfId="42043"/>
    <cellStyle name="超链接 2 8 4 3" xfId="42044"/>
    <cellStyle name="超链接 2 8 4 4" xfId="42045"/>
    <cellStyle name="超链接 2 8 4 5" xfId="42046"/>
    <cellStyle name="超链接 2 8 5" xfId="42047"/>
    <cellStyle name="超链接 2 8 5 2" xfId="42048"/>
    <cellStyle name="超链接 2 8 5 2 2" xfId="42049"/>
    <cellStyle name="超链接 2 8 5 2 3" xfId="42050"/>
    <cellStyle name="超链接 2 8 5 2 4" xfId="42051"/>
    <cellStyle name="超链接 2 8 5 3" xfId="42052"/>
    <cellStyle name="超链接 2 8 5 4" xfId="42053"/>
    <cellStyle name="超链接 2 8 5 5" xfId="42054"/>
    <cellStyle name="超链接 2 8 6" xfId="42055"/>
    <cellStyle name="超链接 2 8 6 2" xfId="42056"/>
    <cellStyle name="超链接 2 8 7" xfId="42057"/>
    <cellStyle name="超链接 2 8 7 2" xfId="42058"/>
    <cellStyle name="超链接 2 8 8" xfId="42059"/>
    <cellStyle name="超链接 2 8 9" xfId="42060"/>
    <cellStyle name="超链接 2 9" xfId="42061"/>
    <cellStyle name="超链接 2 9 2" xfId="42062"/>
    <cellStyle name="超链接 2 9 2 2" xfId="42063"/>
    <cellStyle name="超链接 2 9 2 2 2" xfId="42064"/>
    <cellStyle name="超链接 2 9 2 2 2 2" xfId="42065"/>
    <cellStyle name="超链接 2 9 2 2 2 3" xfId="42066"/>
    <cellStyle name="超链接 2 9 2 2 2 4" xfId="42067"/>
    <cellStyle name="超链接 2 9 2 2 3" xfId="42068"/>
    <cellStyle name="超链接 2 9 2 2 4" xfId="42069"/>
    <cellStyle name="超链接 2 9 2 2 5" xfId="42070"/>
    <cellStyle name="超链接 2 9 2 3" xfId="42071"/>
    <cellStyle name="超链接 2 9 2 4" xfId="42072"/>
    <cellStyle name="超链接 2 9 2 5" xfId="42073"/>
    <cellStyle name="超链接 2 9 3" xfId="42074"/>
    <cellStyle name="超链接 2 9 3 2" xfId="42075"/>
    <cellStyle name="超链接 2 9 3 2 2" xfId="42076"/>
    <cellStyle name="超链接 2 9 3 2 3" xfId="42077"/>
    <cellStyle name="超链接 2 9 3 2 4" xfId="42078"/>
    <cellStyle name="超链接 2 9 3 3" xfId="42079"/>
    <cellStyle name="超链接 2 9 3 3 2" xfId="42080"/>
    <cellStyle name="超链接 2 9 3 3 2 2" xfId="42081"/>
    <cellStyle name="超链接 2 9 3 3 2 3" xfId="42082"/>
    <cellStyle name="超链接 2 9 3 3 2 4" xfId="42083"/>
    <cellStyle name="超链接 2 9 3 3 3" xfId="42084"/>
    <cellStyle name="超链接 2 9 3 3 4" xfId="42085"/>
    <cellStyle name="超链接 2 9 3 3 5" xfId="42086"/>
    <cellStyle name="超链接 2 9 3 4" xfId="42087"/>
    <cellStyle name="超链接 2 9 3 5" xfId="42088"/>
    <cellStyle name="超链接 2 9 3 6" xfId="42089"/>
    <cellStyle name="超链接 2 9 4" xfId="42090"/>
    <cellStyle name="超链接 2 9 4 2" xfId="42091"/>
    <cellStyle name="超链接 2 9 4 2 2" xfId="42092"/>
    <cellStyle name="超链接 2 9 4 2 3" xfId="42093"/>
    <cellStyle name="超链接 2 9 4 2 4" xfId="42094"/>
    <cellStyle name="超链接 2 9 4 3" xfId="42095"/>
    <cellStyle name="超链接 2 9 4 4" xfId="42096"/>
    <cellStyle name="超链接 2 9 4 5" xfId="42097"/>
    <cellStyle name="超链接 2 9 5" xfId="42098"/>
    <cellStyle name="超链接 2 9 5 2" xfId="42099"/>
    <cellStyle name="超链接 2 9 5 2 2" xfId="42100"/>
    <cellStyle name="超链接 2 9 5 2 3" xfId="42101"/>
    <cellStyle name="超链接 2 9 5 2 4" xfId="42102"/>
    <cellStyle name="超链接 2 9 5 3" xfId="42103"/>
    <cellStyle name="超链接 2 9 5 4" xfId="42104"/>
    <cellStyle name="超链接 2 9 5 5" xfId="42105"/>
    <cellStyle name="超链接 2 9 6" xfId="42106"/>
    <cellStyle name="超链接 2 9 7" xfId="42107"/>
    <cellStyle name="超链接 2 9 8" xfId="42108"/>
    <cellStyle name="超链接 3" xfId="15371"/>
    <cellStyle name="超链接 3 10" xfId="42109"/>
    <cellStyle name="超链接 3 10 2" xfId="42110"/>
    <cellStyle name="超链接 3 10 2 2" xfId="42111"/>
    <cellStyle name="超链接 3 10 2 3" xfId="42112"/>
    <cellStyle name="超链接 3 10 2 4" xfId="42113"/>
    <cellStyle name="超链接 3 10 3" xfId="42114"/>
    <cellStyle name="超链接 3 10 4" xfId="42115"/>
    <cellStyle name="超链接 3 10 5" xfId="42116"/>
    <cellStyle name="超链接 3 11" xfId="42117"/>
    <cellStyle name="超链接 3 11 2" xfId="42118"/>
    <cellStyle name="超链接 3 11 2 2" xfId="42119"/>
    <cellStyle name="超链接 3 11 2 3" xfId="42120"/>
    <cellStyle name="超链接 3 11 2 4" xfId="42121"/>
    <cellStyle name="超链接 3 11 3" xfId="42122"/>
    <cellStyle name="超链接 3 11 4" xfId="42123"/>
    <cellStyle name="超链接 3 11 5" xfId="42124"/>
    <cellStyle name="超链接 3 12" xfId="42125"/>
    <cellStyle name="超链接 3 12 2" xfId="42126"/>
    <cellStyle name="超链接 3 13" xfId="42127"/>
    <cellStyle name="超链接 3 14" xfId="42128"/>
    <cellStyle name="超链接 3 15" xfId="42129"/>
    <cellStyle name="超链接 3 2" xfId="42130"/>
    <cellStyle name="超链接 3 2 10" xfId="42131"/>
    <cellStyle name="超链接 3 2 10 2" xfId="42132"/>
    <cellStyle name="超链接 3 2 11" xfId="42133"/>
    <cellStyle name="超链接 3 2 12" xfId="42134"/>
    <cellStyle name="超链接 3 2 13" xfId="42135"/>
    <cellStyle name="超链接 3 2 2" xfId="42136"/>
    <cellStyle name="超链接 3 2 2 10" xfId="42137"/>
    <cellStyle name="超链接 3 2 2 11" xfId="42138"/>
    <cellStyle name="超链接 3 2 2 12" xfId="42139"/>
    <cellStyle name="超链接 3 2 2 2" xfId="42140"/>
    <cellStyle name="超链接 3 2 2 2 10" xfId="42141"/>
    <cellStyle name="超链接 3 2 2 2 11" xfId="42142"/>
    <cellStyle name="超链接 3 2 2 2 12" xfId="42143"/>
    <cellStyle name="超链接 3 2 2 2 2" xfId="42144"/>
    <cellStyle name="超链接 3 2 2 2 2 10" xfId="42145"/>
    <cellStyle name="超链接 3 2 2 2 2 11" xfId="42146"/>
    <cellStyle name="超链接 3 2 2 2 2 2" xfId="42147"/>
    <cellStyle name="超链接 3 2 2 2 2 2 2" xfId="42148"/>
    <cellStyle name="超链接 3 2 2 2 2 2 2 2" xfId="42149"/>
    <cellStyle name="超链接 3 2 2 2 2 2 2 2 2" xfId="42150"/>
    <cellStyle name="超链接 3 2 2 2 2 2 2 2 3" xfId="42151"/>
    <cellStyle name="超链接 3 2 2 2 2 2 2 2 4" xfId="42152"/>
    <cellStyle name="超链接 3 2 2 2 2 2 2 3" xfId="42153"/>
    <cellStyle name="超链接 3 2 2 2 2 2 2 4" xfId="42154"/>
    <cellStyle name="超链接 3 2 2 2 2 2 2 5" xfId="42155"/>
    <cellStyle name="超链接 3 2 2 2 2 2 3" xfId="42156"/>
    <cellStyle name="超链接 3 2 2 2 2 2 3 2" xfId="42157"/>
    <cellStyle name="超链接 3 2 2 2 2 2 4" xfId="42158"/>
    <cellStyle name="超链接 3 2 2 2 2 2 4 2" xfId="42159"/>
    <cellStyle name="超链接 3 2 2 2 2 2 5" xfId="42160"/>
    <cellStyle name="超链接 3 2 2 2 2 2 6" xfId="42161"/>
    <cellStyle name="超链接 3 2 2 2 2 2 7" xfId="42162"/>
    <cellStyle name="超链接 3 2 2 2 2 3" xfId="42163"/>
    <cellStyle name="超链接 3 2 2 2 2 3 2" xfId="42164"/>
    <cellStyle name="超链接 3 2 2 2 2 3 2 2" xfId="42165"/>
    <cellStyle name="超链接 3 2 2 2 2 3 2 3" xfId="42166"/>
    <cellStyle name="超链接 3 2 2 2 2 3 2 4" xfId="42167"/>
    <cellStyle name="超链接 3 2 2 2 2 3 3" xfId="42168"/>
    <cellStyle name="超链接 3 2 2 2 2 3 3 2" xfId="42169"/>
    <cellStyle name="超链接 3 2 2 2 2 3 3 2 2" xfId="42170"/>
    <cellStyle name="超链接 3 2 2 2 2 3 3 2 3" xfId="42171"/>
    <cellStyle name="超链接 3 2 2 2 2 3 3 2 4" xfId="42172"/>
    <cellStyle name="超链接 3 2 2 2 2 3 3 3" xfId="42173"/>
    <cellStyle name="超链接 3 2 2 2 2 3 3 4" xfId="42174"/>
    <cellStyle name="超链接 3 2 2 2 2 3 3 5" xfId="42175"/>
    <cellStyle name="超链接 3 2 2 2 2 3 4" xfId="42176"/>
    <cellStyle name="超链接 3 2 2 2 2 3 5" xfId="42177"/>
    <cellStyle name="超链接 3 2 2 2 2 3 6" xfId="42178"/>
    <cellStyle name="超链接 3 2 2 2 2 4" xfId="42179"/>
    <cellStyle name="超链接 3 2 2 2 2 4 2" xfId="42180"/>
    <cellStyle name="超链接 3 2 2 2 2 4 2 2" xfId="42181"/>
    <cellStyle name="超链接 3 2 2 2 2 4 2 3" xfId="42182"/>
    <cellStyle name="超链接 3 2 2 2 2 4 2 4" xfId="42183"/>
    <cellStyle name="超链接 3 2 2 2 2 4 3" xfId="42184"/>
    <cellStyle name="超链接 3 2 2 2 2 4 4" xfId="42185"/>
    <cellStyle name="超链接 3 2 2 2 2 4 5" xfId="42186"/>
    <cellStyle name="超链接 3 2 2 2 2 5" xfId="42187"/>
    <cellStyle name="超链接 3 2 2 2 2 5 2" xfId="42188"/>
    <cellStyle name="超链接 3 2 2 2 2 5 2 2" xfId="42189"/>
    <cellStyle name="超链接 3 2 2 2 2 5 2 3" xfId="42190"/>
    <cellStyle name="超链接 3 2 2 2 2 5 2 4" xfId="42191"/>
    <cellStyle name="超链接 3 2 2 2 2 5 3" xfId="42192"/>
    <cellStyle name="超链接 3 2 2 2 2 5 4" xfId="42193"/>
    <cellStyle name="超链接 3 2 2 2 2 5 5" xfId="42194"/>
    <cellStyle name="超链接 3 2 2 2 2 6" xfId="42195"/>
    <cellStyle name="超链接 3 2 2 2 2 6 2" xfId="42196"/>
    <cellStyle name="超链接 3 2 2 2 2 7" xfId="42197"/>
    <cellStyle name="超链接 3 2 2 2 2 7 2" xfId="42198"/>
    <cellStyle name="超链接 3 2 2 2 2 8" xfId="42199"/>
    <cellStyle name="超链接 3 2 2 2 2 9" xfId="42200"/>
    <cellStyle name="超链接 3 2 2 2 3" xfId="42201"/>
    <cellStyle name="超链接 3 2 2 2 3 2" xfId="42202"/>
    <cellStyle name="超链接 3 2 2 2 3 2 2" xfId="42203"/>
    <cellStyle name="超链接 3 2 2 2 3 2 2 2" xfId="42204"/>
    <cellStyle name="超链接 3 2 2 2 3 2 2 3" xfId="42205"/>
    <cellStyle name="超链接 3 2 2 2 3 2 2 4" xfId="42206"/>
    <cellStyle name="超链接 3 2 2 2 3 2 3" xfId="42207"/>
    <cellStyle name="超链接 3 2 2 2 3 2 3 2" xfId="42208"/>
    <cellStyle name="超链接 3 2 2 2 3 2 3 2 2" xfId="42209"/>
    <cellStyle name="超链接 3 2 2 2 3 2 3 2 3" xfId="42210"/>
    <cellStyle name="超链接 3 2 2 2 3 2 3 2 4" xfId="42211"/>
    <cellStyle name="超链接 3 2 2 2 3 2 3 3" xfId="42212"/>
    <cellStyle name="超链接 3 2 2 2 3 2 3 4" xfId="42213"/>
    <cellStyle name="超链接 3 2 2 2 3 2 3 5" xfId="42214"/>
    <cellStyle name="超链接 3 2 2 2 3 2 4" xfId="42215"/>
    <cellStyle name="超链接 3 2 2 2 3 2 5" xfId="42216"/>
    <cellStyle name="超链接 3 2 2 2 3 2 6" xfId="42217"/>
    <cellStyle name="超链接 3 2 2 2 3 3" xfId="42218"/>
    <cellStyle name="超链接 3 2 2 2 3 3 2" xfId="42219"/>
    <cellStyle name="超链接 3 2 2 2 3 3 2 2" xfId="42220"/>
    <cellStyle name="超链接 3 2 2 2 3 3 2 3" xfId="42221"/>
    <cellStyle name="超链接 3 2 2 2 3 3 2 4" xfId="42222"/>
    <cellStyle name="超链接 3 2 2 2 3 3 3" xfId="42223"/>
    <cellStyle name="超链接 3 2 2 2 3 3 4" xfId="42224"/>
    <cellStyle name="超链接 3 2 2 2 3 3 5" xfId="42225"/>
    <cellStyle name="超链接 3 2 2 2 3 4" xfId="42226"/>
    <cellStyle name="超链接 3 2 2 2 3 4 2" xfId="42227"/>
    <cellStyle name="超链接 3 2 2 2 3 4 2 2" xfId="42228"/>
    <cellStyle name="超链接 3 2 2 2 3 4 2 3" xfId="42229"/>
    <cellStyle name="超链接 3 2 2 2 3 4 2 4" xfId="42230"/>
    <cellStyle name="超链接 3 2 2 2 3 4 3" xfId="42231"/>
    <cellStyle name="超链接 3 2 2 2 3 4 4" xfId="42232"/>
    <cellStyle name="超链接 3 2 2 2 3 4 5" xfId="42233"/>
    <cellStyle name="超链接 3 2 2 2 3 5" xfId="42234"/>
    <cellStyle name="超链接 3 2 2 2 3 6" xfId="42235"/>
    <cellStyle name="超链接 3 2 2 2 3 7" xfId="42236"/>
    <cellStyle name="超链接 3 2 2 2 4" xfId="42237"/>
    <cellStyle name="超链接 3 2 2 2 4 2" xfId="42238"/>
    <cellStyle name="超链接 3 2 2 2 4 2 2" xfId="42239"/>
    <cellStyle name="超链接 3 2 2 2 4 2 3" xfId="42240"/>
    <cellStyle name="超链接 3 2 2 2 4 2 4" xfId="42241"/>
    <cellStyle name="超链接 3 2 2 2 4 3" xfId="42242"/>
    <cellStyle name="超链接 3 2 2 2 4 3 2" xfId="42243"/>
    <cellStyle name="超链接 3 2 2 2 4 3 2 2" xfId="42244"/>
    <cellStyle name="超链接 3 2 2 2 4 3 2 3" xfId="42245"/>
    <cellStyle name="超链接 3 2 2 2 4 3 2 4" xfId="42246"/>
    <cellStyle name="超链接 3 2 2 2 4 3 3" xfId="42247"/>
    <cellStyle name="超链接 3 2 2 2 4 3 4" xfId="42248"/>
    <cellStyle name="超链接 3 2 2 2 4 3 5" xfId="42249"/>
    <cellStyle name="超链接 3 2 2 2 4 4" xfId="42250"/>
    <cellStyle name="超链接 3 2 2 2 4 5" xfId="42251"/>
    <cellStyle name="超链接 3 2 2 2 4 6" xfId="42252"/>
    <cellStyle name="超链接 3 2 2 2 5" xfId="42253"/>
    <cellStyle name="超链接 3 2 2 2 5 2" xfId="42254"/>
    <cellStyle name="超链接 3 2 2 2 5 2 2" xfId="42255"/>
    <cellStyle name="超链接 3 2 2 2 5 2 3" xfId="42256"/>
    <cellStyle name="超链接 3 2 2 2 5 2 4" xfId="42257"/>
    <cellStyle name="超链接 3 2 2 2 5 3" xfId="42258"/>
    <cellStyle name="超链接 3 2 2 2 5 4" xfId="42259"/>
    <cellStyle name="超链接 3 2 2 2 5 5" xfId="42260"/>
    <cellStyle name="超链接 3 2 2 2 6" xfId="42261"/>
    <cellStyle name="超链接 3 2 2 2 6 2" xfId="42262"/>
    <cellStyle name="超链接 3 2 2 2 6 2 2" xfId="42263"/>
    <cellStyle name="超链接 3 2 2 2 6 2 3" xfId="42264"/>
    <cellStyle name="超链接 3 2 2 2 6 2 4" xfId="42265"/>
    <cellStyle name="超链接 3 2 2 2 6 3" xfId="42266"/>
    <cellStyle name="超链接 3 2 2 2 6 4" xfId="42267"/>
    <cellStyle name="超链接 3 2 2 2 6 5" xfId="42268"/>
    <cellStyle name="超链接 3 2 2 2 7" xfId="42269"/>
    <cellStyle name="超链接 3 2 2 2 7 2" xfId="42270"/>
    <cellStyle name="超链接 3 2 2 2 8" xfId="42271"/>
    <cellStyle name="超链接 3 2 2 2 9" xfId="42272"/>
    <cellStyle name="超链接 3 2 2 3" xfId="42273"/>
    <cellStyle name="超链接 3 2 2 3 10" xfId="42274"/>
    <cellStyle name="超链接 3 2 2 3 2" xfId="42275"/>
    <cellStyle name="超链接 3 2 2 3 2 2" xfId="42276"/>
    <cellStyle name="超链接 3 2 2 3 2 2 2" xfId="42277"/>
    <cellStyle name="超链接 3 2 2 3 2 2 2 2" xfId="42278"/>
    <cellStyle name="超链接 3 2 2 3 2 2 2 3" xfId="42279"/>
    <cellStyle name="超链接 3 2 2 3 2 2 2 4" xfId="42280"/>
    <cellStyle name="超链接 3 2 2 3 2 2 3" xfId="42281"/>
    <cellStyle name="超链接 3 2 2 3 2 2 3 2" xfId="42282"/>
    <cellStyle name="超链接 3 2 2 3 2 2 4" xfId="42283"/>
    <cellStyle name="超链接 3 2 2 3 2 2 4 2" xfId="42284"/>
    <cellStyle name="超链接 3 2 2 3 2 2 5" xfId="42285"/>
    <cellStyle name="超链接 3 2 2 3 2 2 6" xfId="42286"/>
    <cellStyle name="超链接 3 2 2 3 2 2 7" xfId="42287"/>
    <cellStyle name="超链接 3 2 2 3 2 3" xfId="42288"/>
    <cellStyle name="超链接 3 2 2 3 2 3 2" xfId="42289"/>
    <cellStyle name="超链接 3 2 2 3 2 4" xfId="42290"/>
    <cellStyle name="超链接 3 2 2 3 2 4 2" xfId="42291"/>
    <cellStyle name="超链接 3 2 2 3 2 5" xfId="42292"/>
    <cellStyle name="超链接 3 2 2 3 2 6" xfId="42293"/>
    <cellStyle name="超链接 3 2 2 3 2 7" xfId="42294"/>
    <cellStyle name="超链接 3 2 2 3 2 8" xfId="42295"/>
    <cellStyle name="超链接 3 2 2 3 3" xfId="42296"/>
    <cellStyle name="超链接 3 2 2 3 3 2" xfId="42297"/>
    <cellStyle name="超链接 3 2 2 3 3 2 2" xfId="42298"/>
    <cellStyle name="超链接 3 2 2 3 3 2 3" xfId="42299"/>
    <cellStyle name="超链接 3 2 2 3 3 2 4" xfId="42300"/>
    <cellStyle name="超链接 3 2 2 3 3 3" xfId="42301"/>
    <cellStyle name="超链接 3 2 2 3 3 3 2" xfId="42302"/>
    <cellStyle name="超链接 3 2 2 3 3 3 2 2" xfId="42303"/>
    <cellStyle name="超链接 3 2 2 3 3 3 2 3" xfId="42304"/>
    <cellStyle name="超链接 3 2 2 3 3 3 2 4" xfId="42305"/>
    <cellStyle name="超链接 3 2 2 3 3 3 3" xfId="42306"/>
    <cellStyle name="超链接 3 2 2 3 3 3 4" xfId="42307"/>
    <cellStyle name="超链接 3 2 2 3 3 3 5" xfId="42308"/>
    <cellStyle name="超链接 3 2 2 3 3 4" xfId="42309"/>
    <cellStyle name="超链接 3 2 2 3 3 5" xfId="42310"/>
    <cellStyle name="超链接 3 2 2 3 3 6" xfId="42311"/>
    <cellStyle name="超链接 3 2 2 3 4" xfId="42312"/>
    <cellStyle name="超链接 3 2 2 3 4 2" xfId="42313"/>
    <cellStyle name="超链接 3 2 2 3 4 2 2" xfId="42314"/>
    <cellStyle name="超链接 3 2 2 3 4 2 3" xfId="42315"/>
    <cellStyle name="超链接 3 2 2 3 4 2 4" xfId="42316"/>
    <cellStyle name="超链接 3 2 2 3 4 3" xfId="42317"/>
    <cellStyle name="超链接 3 2 2 3 4 4" xfId="42318"/>
    <cellStyle name="超链接 3 2 2 3 4 5" xfId="42319"/>
    <cellStyle name="超链接 3 2 2 3 5" xfId="42320"/>
    <cellStyle name="超链接 3 2 2 3 5 2" xfId="42321"/>
    <cellStyle name="超链接 3 2 2 3 5 2 2" xfId="42322"/>
    <cellStyle name="超链接 3 2 2 3 5 2 3" xfId="42323"/>
    <cellStyle name="超链接 3 2 2 3 5 2 4" xfId="42324"/>
    <cellStyle name="超链接 3 2 2 3 5 3" xfId="42325"/>
    <cellStyle name="超链接 3 2 2 3 5 4" xfId="42326"/>
    <cellStyle name="超链接 3 2 2 3 5 5" xfId="42327"/>
    <cellStyle name="超链接 3 2 2 3 6" xfId="42328"/>
    <cellStyle name="超链接 3 2 2 3 6 2" xfId="42329"/>
    <cellStyle name="超链接 3 2 2 3 7" xfId="42330"/>
    <cellStyle name="超链接 3 2 2 3 8" xfId="42331"/>
    <cellStyle name="超链接 3 2 2 3 9" xfId="42332"/>
    <cellStyle name="超链接 3 2 2 4" xfId="42333"/>
    <cellStyle name="超链接 3 2 2 4 2" xfId="42334"/>
    <cellStyle name="超链接 3 2 2 4 2 2" xfId="42335"/>
    <cellStyle name="超链接 3 2 2 4 2 2 2" xfId="42336"/>
    <cellStyle name="超链接 3 2 2 4 2 2 2 2" xfId="42337"/>
    <cellStyle name="超链接 3 2 2 4 2 2 2 3" xfId="42338"/>
    <cellStyle name="超链接 3 2 2 4 2 2 2 4" xfId="42339"/>
    <cellStyle name="超链接 3 2 2 4 2 2 3" xfId="42340"/>
    <cellStyle name="超链接 3 2 2 4 2 2 4" xfId="42341"/>
    <cellStyle name="超链接 3 2 2 4 2 2 5" xfId="42342"/>
    <cellStyle name="超链接 3 2 2 4 2 3" xfId="42343"/>
    <cellStyle name="超链接 3 2 2 4 2 4" xfId="42344"/>
    <cellStyle name="超链接 3 2 2 4 2 5" xfId="42345"/>
    <cellStyle name="超链接 3 2 2 4 3" xfId="42346"/>
    <cellStyle name="超链接 3 2 2 4 3 2" xfId="42347"/>
    <cellStyle name="超链接 3 2 2 4 3 2 2" xfId="42348"/>
    <cellStyle name="超链接 3 2 2 4 3 2 3" xfId="42349"/>
    <cellStyle name="超链接 3 2 2 4 3 2 4" xfId="42350"/>
    <cellStyle name="超链接 3 2 2 4 3 3" xfId="42351"/>
    <cellStyle name="超链接 3 2 2 4 3 3 2" xfId="42352"/>
    <cellStyle name="超链接 3 2 2 4 3 3 2 2" xfId="42353"/>
    <cellStyle name="超链接 3 2 2 4 3 3 2 3" xfId="42354"/>
    <cellStyle name="超链接 3 2 2 4 3 3 2 4" xfId="42355"/>
    <cellStyle name="超链接 3 2 2 4 3 3 3" xfId="42356"/>
    <cellStyle name="超链接 3 2 2 4 3 3 4" xfId="42357"/>
    <cellStyle name="超链接 3 2 2 4 3 3 5" xfId="42358"/>
    <cellStyle name="超链接 3 2 2 4 3 4" xfId="42359"/>
    <cellStyle name="超链接 3 2 2 4 3 5" xfId="42360"/>
    <cellStyle name="超链接 3 2 2 4 3 6" xfId="42361"/>
    <cellStyle name="超链接 3 2 2 4 4" xfId="42362"/>
    <cellStyle name="超链接 3 2 2 4 4 2" xfId="42363"/>
    <cellStyle name="超链接 3 2 2 4 4 2 2" xfId="42364"/>
    <cellStyle name="超链接 3 2 2 4 4 2 3" xfId="42365"/>
    <cellStyle name="超链接 3 2 2 4 4 2 4" xfId="42366"/>
    <cellStyle name="超链接 3 2 2 4 4 3" xfId="42367"/>
    <cellStyle name="超链接 3 2 2 4 4 4" xfId="42368"/>
    <cellStyle name="超链接 3 2 2 4 4 5" xfId="42369"/>
    <cellStyle name="超链接 3 2 2 4 5" xfId="42370"/>
    <cellStyle name="超链接 3 2 2 4 5 2" xfId="42371"/>
    <cellStyle name="超链接 3 2 2 4 5 2 2" xfId="42372"/>
    <cellStyle name="超链接 3 2 2 4 5 2 3" xfId="42373"/>
    <cellStyle name="超链接 3 2 2 4 5 2 4" xfId="42374"/>
    <cellStyle name="超链接 3 2 2 4 5 3" xfId="42375"/>
    <cellStyle name="超链接 3 2 2 4 5 4" xfId="42376"/>
    <cellStyle name="超链接 3 2 2 4 5 5" xfId="42377"/>
    <cellStyle name="超链接 3 2 2 4 6" xfId="42378"/>
    <cellStyle name="超链接 3 2 2 4 7" xfId="42379"/>
    <cellStyle name="超链接 3 2 2 4 8" xfId="42380"/>
    <cellStyle name="超链接 3 2 2 4 9" xfId="42381"/>
    <cellStyle name="超链接 3 2 2 5" xfId="42382"/>
    <cellStyle name="超链接 3 2 2 5 2" xfId="42383"/>
    <cellStyle name="超链接 3 2 2 5 2 2" xfId="42384"/>
    <cellStyle name="超链接 3 2 2 5 2 3" xfId="42385"/>
    <cellStyle name="超链接 3 2 2 5 2 4" xfId="42386"/>
    <cellStyle name="超链接 3 2 2 5 3" xfId="42387"/>
    <cellStyle name="超链接 3 2 2 5 3 2" xfId="42388"/>
    <cellStyle name="超链接 3 2 2 5 3 2 2" xfId="42389"/>
    <cellStyle name="超链接 3 2 2 5 3 2 3" xfId="42390"/>
    <cellStyle name="超链接 3 2 2 5 3 2 4" xfId="42391"/>
    <cellStyle name="超链接 3 2 2 5 3 3" xfId="42392"/>
    <cellStyle name="超链接 3 2 2 5 3 4" xfId="42393"/>
    <cellStyle name="超链接 3 2 2 5 3 5" xfId="42394"/>
    <cellStyle name="超链接 3 2 2 5 4" xfId="42395"/>
    <cellStyle name="超链接 3 2 2 5 5" xfId="42396"/>
    <cellStyle name="超链接 3 2 2 5 6" xfId="42397"/>
    <cellStyle name="超链接 3 2 2 6" xfId="42398"/>
    <cellStyle name="超链接 3 2 2 6 2" xfId="42399"/>
    <cellStyle name="超链接 3 2 2 6 2 2" xfId="42400"/>
    <cellStyle name="超链接 3 2 2 6 2 3" xfId="42401"/>
    <cellStyle name="超链接 3 2 2 6 2 4" xfId="42402"/>
    <cellStyle name="超链接 3 2 2 6 3" xfId="42403"/>
    <cellStyle name="超链接 3 2 2 6 3 2" xfId="42404"/>
    <cellStyle name="超链接 3 2 2 6 3 2 2" xfId="42405"/>
    <cellStyle name="超链接 3 2 2 6 3 2 3" xfId="42406"/>
    <cellStyle name="超链接 3 2 2 6 3 2 4" xfId="42407"/>
    <cellStyle name="超链接 3 2 2 6 3 3" xfId="42408"/>
    <cellStyle name="超链接 3 2 2 6 3 4" xfId="42409"/>
    <cellStyle name="超链接 3 2 2 6 3 5" xfId="42410"/>
    <cellStyle name="超链接 3 2 2 6 4" xfId="42411"/>
    <cellStyle name="超链接 3 2 2 6 5" xfId="42412"/>
    <cellStyle name="超链接 3 2 2 6 6" xfId="42413"/>
    <cellStyle name="超链接 3 2 2 7" xfId="42414"/>
    <cellStyle name="超链接 3 2 2 7 2" xfId="42415"/>
    <cellStyle name="超链接 3 2 2 7 2 2" xfId="42416"/>
    <cellStyle name="超链接 3 2 2 7 2 3" xfId="42417"/>
    <cellStyle name="超链接 3 2 2 7 2 4" xfId="42418"/>
    <cellStyle name="超链接 3 2 2 7 3" xfId="42419"/>
    <cellStyle name="超链接 3 2 2 7 4" xfId="42420"/>
    <cellStyle name="超链接 3 2 2 7 5" xfId="42421"/>
    <cellStyle name="超链接 3 2 2 8" xfId="42422"/>
    <cellStyle name="超链接 3 2 2 8 2" xfId="42423"/>
    <cellStyle name="超链接 3 2 2 8 2 2" xfId="42424"/>
    <cellStyle name="超链接 3 2 2 8 2 3" xfId="42425"/>
    <cellStyle name="超链接 3 2 2 8 2 4" xfId="42426"/>
    <cellStyle name="超链接 3 2 2 8 3" xfId="42427"/>
    <cellStyle name="超链接 3 2 2 8 4" xfId="42428"/>
    <cellStyle name="超链接 3 2 2 8 5" xfId="42429"/>
    <cellStyle name="超链接 3 2 2 9" xfId="42430"/>
    <cellStyle name="超链接 3 2 2 9 2" xfId="42431"/>
    <cellStyle name="超链接 3 2 3" xfId="42432"/>
    <cellStyle name="超链接 3 2 3 10" xfId="42433"/>
    <cellStyle name="超链接 3 2 3 11" xfId="42434"/>
    <cellStyle name="超链接 3 2 3 12" xfId="42435"/>
    <cellStyle name="超链接 3 2 3 2" xfId="42436"/>
    <cellStyle name="超链接 3 2 3 2 10" xfId="42437"/>
    <cellStyle name="超链接 3 2 3 2 11" xfId="42438"/>
    <cellStyle name="超链接 3 2 3 2 2" xfId="42439"/>
    <cellStyle name="超链接 3 2 3 2 2 2" xfId="42440"/>
    <cellStyle name="超链接 3 2 3 2 2 2 2" xfId="42441"/>
    <cellStyle name="超链接 3 2 3 2 2 2 2 2" xfId="42442"/>
    <cellStyle name="超链接 3 2 3 2 2 2 2 3" xfId="42443"/>
    <cellStyle name="超链接 3 2 3 2 2 2 2 4" xfId="42444"/>
    <cellStyle name="超链接 3 2 3 2 2 2 3" xfId="42445"/>
    <cellStyle name="超链接 3 2 3 2 2 2 3 2" xfId="42446"/>
    <cellStyle name="超链接 3 2 3 2 2 2 4" xfId="42447"/>
    <cellStyle name="超链接 3 2 3 2 2 2 4 2" xfId="42448"/>
    <cellStyle name="超链接 3 2 3 2 2 2 5" xfId="42449"/>
    <cellStyle name="超链接 3 2 3 2 2 2 6" xfId="42450"/>
    <cellStyle name="超链接 3 2 3 2 2 2 7" xfId="42451"/>
    <cellStyle name="超链接 3 2 3 2 2 3" xfId="42452"/>
    <cellStyle name="超链接 3 2 3 2 2 3 2" xfId="42453"/>
    <cellStyle name="超链接 3 2 3 2 2 4" xfId="42454"/>
    <cellStyle name="超链接 3 2 3 2 2 4 2" xfId="42455"/>
    <cellStyle name="超链接 3 2 3 2 2 5" xfId="42456"/>
    <cellStyle name="超链接 3 2 3 2 2 6" xfId="42457"/>
    <cellStyle name="超链接 3 2 3 2 2 7" xfId="42458"/>
    <cellStyle name="超链接 3 2 3 2 3" xfId="42459"/>
    <cellStyle name="超链接 3 2 3 2 3 2" xfId="42460"/>
    <cellStyle name="超链接 3 2 3 2 3 2 2" xfId="42461"/>
    <cellStyle name="超链接 3 2 3 2 3 2 3" xfId="42462"/>
    <cellStyle name="超链接 3 2 3 2 3 2 4" xfId="42463"/>
    <cellStyle name="超链接 3 2 3 2 3 3" xfId="42464"/>
    <cellStyle name="超链接 3 2 3 2 3 3 2" xfId="42465"/>
    <cellStyle name="超链接 3 2 3 2 3 3 2 2" xfId="42466"/>
    <cellStyle name="超链接 3 2 3 2 3 3 2 3" xfId="42467"/>
    <cellStyle name="超链接 3 2 3 2 3 3 2 4" xfId="42468"/>
    <cellStyle name="超链接 3 2 3 2 3 3 3" xfId="42469"/>
    <cellStyle name="超链接 3 2 3 2 3 3 4" xfId="42470"/>
    <cellStyle name="超链接 3 2 3 2 3 3 5" xfId="42471"/>
    <cellStyle name="超链接 3 2 3 2 3 4" xfId="42472"/>
    <cellStyle name="超链接 3 2 3 2 3 5" xfId="42473"/>
    <cellStyle name="超链接 3 2 3 2 3 6" xfId="42474"/>
    <cellStyle name="超链接 3 2 3 2 4" xfId="42475"/>
    <cellStyle name="超链接 3 2 3 2 4 2" xfId="42476"/>
    <cellStyle name="超链接 3 2 3 2 4 2 2" xfId="42477"/>
    <cellStyle name="超链接 3 2 3 2 4 2 3" xfId="42478"/>
    <cellStyle name="超链接 3 2 3 2 4 2 4" xfId="42479"/>
    <cellStyle name="超链接 3 2 3 2 4 3" xfId="42480"/>
    <cellStyle name="超链接 3 2 3 2 4 4" xfId="42481"/>
    <cellStyle name="超链接 3 2 3 2 4 5" xfId="42482"/>
    <cellStyle name="超链接 3 2 3 2 5" xfId="42483"/>
    <cellStyle name="超链接 3 2 3 2 5 2" xfId="42484"/>
    <cellStyle name="超链接 3 2 3 2 5 2 2" xfId="42485"/>
    <cellStyle name="超链接 3 2 3 2 5 2 3" xfId="42486"/>
    <cellStyle name="超链接 3 2 3 2 5 2 4" xfId="42487"/>
    <cellStyle name="超链接 3 2 3 2 5 3" xfId="42488"/>
    <cellStyle name="超链接 3 2 3 2 5 4" xfId="42489"/>
    <cellStyle name="超链接 3 2 3 2 5 5" xfId="42490"/>
    <cellStyle name="超链接 3 2 3 2 6" xfId="42491"/>
    <cellStyle name="超链接 3 2 3 2 6 2" xfId="42492"/>
    <cellStyle name="超链接 3 2 3 2 7" xfId="42493"/>
    <cellStyle name="超链接 3 2 3 2 8" xfId="42494"/>
    <cellStyle name="超链接 3 2 3 2 9" xfId="42495"/>
    <cellStyle name="超链接 3 2 3 3" xfId="42496"/>
    <cellStyle name="超链接 3 2 3 3 2" xfId="42497"/>
    <cellStyle name="超链接 3 2 3 3 2 2" xfId="42498"/>
    <cellStyle name="超链接 3 2 3 3 2 2 2" xfId="42499"/>
    <cellStyle name="超链接 3 2 3 3 2 2 3" xfId="42500"/>
    <cellStyle name="超链接 3 2 3 3 2 2 4" xfId="42501"/>
    <cellStyle name="超链接 3 2 3 3 2 3" xfId="42502"/>
    <cellStyle name="超链接 3 2 3 3 2 3 2" xfId="42503"/>
    <cellStyle name="超链接 3 2 3 3 2 3 2 2" xfId="42504"/>
    <cellStyle name="超链接 3 2 3 3 2 3 2 3" xfId="42505"/>
    <cellStyle name="超链接 3 2 3 3 2 3 2 4" xfId="42506"/>
    <cellStyle name="超链接 3 2 3 3 2 3 3" xfId="42507"/>
    <cellStyle name="超链接 3 2 3 3 2 3 4" xfId="42508"/>
    <cellStyle name="超链接 3 2 3 3 2 3 5" xfId="42509"/>
    <cellStyle name="超链接 3 2 3 3 2 4" xfId="42510"/>
    <cellStyle name="超链接 3 2 3 3 2 4 2" xfId="42511"/>
    <cellStyle name="超链接 3 2 3 3 2 5" xfId="42512"/>
    <cellStyle name="超链接 3 2 3 3 2 5 2" xfId="42513"/>
    <cellStyle name="超链接 3 2 3 3 2 6" xfId="42514"/>
    <cellStyle name="超链接 3 2 3 3 2 7" xfId="42515"/>
    <cellStyle name="超链接 3 2 3 3 2 8" xfId="42516"/>
    <cellStyle name="超链接 3 2 3 3 3" xfId="42517"/>
    <cellStyle name="超链接 3 2 3 3 3 2" xfId="42518"/>
    <cellStyle name="超链接 3 2 3 3 3 2 2" xfId="42519"/>
    <cellStyle name="超链接 3 2 3 3 3 2 3" xfId="42520"/>
    <cellStyle name="超链接 3 2 3 3 3 2 4" xfId="42521"/>
    <cellStyle name="超链接 3 2 3 3 3 3" xfId="42522"/>
    <cellStyle name="超链接 3 2 3 3 3 4" xfId="42523"/>
    <cellStyle name="超链接 3 2 3 3 3 5" xfId="42524"/>
    <cellStyle name="超链接 3 2 3 3 4" xfId="42525"/>
    <cellStyle name="超链接 3 2 3 3 4 2" xfId="42526"/>
    <cellStyle name="超链接 3 2 3 3 4 2 2" xfId="42527"/>
    <cellStyle name="超链接 3 2 3 3 4 2 3" xfId="42528"/>
    <cellStyle name="超链接 3 2 3 3 4 2 4" xfId="42529"/>
    <cellStyle name="超链接 3 2 3 3 4 3" xfId="42530"/>
    <cellStyle name="超链接 3 2 3 3 4 4" xfId="42531"/>
    <cellStyle name="超链接 3 2 3 3 4 5" xfId="42532"/>
    <cellStyle name="超链接 3 2 3 3 5" xfId="42533"/>
    <cellStyle name="超链接 3 2 3 3 5 2" xfId="42534"/>
    <cellStyle name="超链接 3 2 3 3 6" xfId="42535"/>
    <cellStyle name="超链接 3 2 3 3 6 2" xfId="42536"/>
    <cellStyle name="超链接 3 2 3 3 7" xfId="42537"/>
    <cellStyle name="超链接 3 2 3 3 8" xfId="42538"/>
    <cellStyle name="超链接 3 2 3 3 9" xfId="42539"/>
    <cellStyle name="超链接 3 2 3 4" xfId="42540"/>
    <cellStyle name="超链接 3 2 3 4 2" xfId="42541"/>
    <cellStyle name="超链接 3 2 3 4 2 2" xfId="42542"/>
    <cellStyle name="超链接 3 2 3 4 2 3" xfId="42543"/>
    <cellStyle name="超链接 3 2 3 4 2 4" xfId="42544"/>
    <cellStyle name="超链接 3 2 3 4 3" xfId="42545"/>
    <cellStyle name="超链接 3 2 3 4 3 2" xfId="42546"/>
    <cellStyle name="超链接 3 2 3 4 3 2 2" xfId="42547"/>
    <cellStyle name="超链接 3 2 3 4 3 2 3" xfId="42548"/>
    <cellStyle name="超链接 3 2 3 4 3 2 4" xfId="42549"/>
    <cellStyle name="超链接 3 2 3 4 3 3" xfId="42550"/>
    <cellStyle name="超链接 3 2 3 4 3 4" xfId="42551"/>
    <cellStyle name="超链接 3 2 3 4 3 5" xfId="42552"/>
    <cellStyle name="超链接 3 2 3 4 4" xfId="42553"/>
    <cellStyle name="超链接 3 2 3 4 5" xfId="42554"/>
    <cellStyle name="超链接 3 2 3 4 6" xfId="42555"/>
    <cellStyle name="超链接 3 2 3 5" xfId="42556"/>
    <cellStyle name="超链接 3 2 3 5 2" xfId="42557"/>
    <cellStyle name="超链接 3 2 3 5 2 2" xfId="42558"/>
    <cellStyle name="超链接 3 2 3 5 2 3" xfId="42559"/>
    <cellStyle name="超链接 3 2 3 5 2 4" xfId="42560"/>
    <cellStyle name="超链接 3 2 3 5 3" xfId="42561"/>
    <cellStyle name="超链接 3 2 3 5 4" xfId="42562"/>
    <cellStyle name="超链接 3 2 3 5 5" xfId="42563"/>
    <cellStyle name="超链接 3 2 3 6" xfId="42564"/>
    <cellStyle name="超链接 3 2 3 6 2" xfId="42565"/>
    <cellStyle name="超链接 3 2 3 6 2 2" xfId="42566"/>
    <cellStyle name="超链接 3 2 3 6 2 3" xfId="42567"/>
    <cellStyle name="超链接 3 2 3 6 2 4" xfId="42568"/>
    <cellStyle name="超链接 3 2 3 6 3" xfId="42569"/>
    <cellStyle name="超链接 3 2 3 6 4" xfId="42570"/>
    <cellStyle name="超链接 3 2 3 6 5" xfId="42571"/>
    <cellStyle name="超链接 3 2 3 7" xfId="42572"/>
    <cellStyle name="超链接 3 2 3 7 2" xfId="42573"/>
    <cellStyle name="超链接 3 2 3 8" xfId="42574"/>
    <cellStyle name="超链接 3 2 3 9" xfId="42575"/>
    <cellStyle name="超链接 3 2 4" xfId="42576"/>
    <cellStyle name="超链接 3 2 4 10" xfId="42577"/>
    <cellStyle name="超链接 3 2 4 2" xfId="42578"/>
    <cellStyle name="超链接 3 2 4 2 2" xfId="42579"/>
    <cellStyle name="超链接 3 2 4 2 2 2" xfId="42580"/>
    <cellStyle name="超链接 3 2 4 2 2 2 2" xfId="42581"/>
    <cellStyle name="超链接 3 2 4 2 2 2 3" xfId="42582"/>
    <cellStyle name="超链接 3 2 4 2 2 2 4" xfId="42583"/>
    <cellStyle name="超链接 3 2 4 2 2 3" xfId="42584"/>
    <cellStyle name="超链接 3 2 4 2 2 3 2" xfId="42585"/>
    <cellStyle name="超链接 3 2 4 2 2 4" xfId="42586"/>
    <cellStyle name="超链接 3 2 4 2 2 4 2" xfId="42587"/>
    <cellStyle name="超链接 3 2 4 2 2 5" xfId="42588"/>
    <cellStyle name="超链接 3 2 4 2 2 6" xfId="42589"/>
    <cellStyle name="超链接 3 2 4 2 2 7" xfId="42590"/>
    <cellStyle name="超链接 3 2 4 2 3" xfId="42591"/>
    <cellStyle name="超链接 3 2 4 2 3 2" xfId="42592"/>
    <cellStyle name="超链接 3 2 4 2 4" xfId="42593"/>
    <cellStyle name="超链接 3 2 4 2 4 2" xfId="42594"/>
    <cellStyle name="超链接 3 2 4 2 5" xfId="42595"/>
    <cellStyle name="超链接 3 2 4 2 6" xfId="42596"/>
    <cellStyle name="超链接 3 2 4 2 7" xfId="42597"/>
    <cellStyle name="超链接 3 2 4 2 8" xfId="42598"/>
    <cellStyle name="超链接 3 2 4 3" xfId="42599"/>
    <cellStyle name="超链接 3 2 4 3 2" xfId="42600"/>
    <cellStyle name="超链接 3 2 4 3 2 2" xfId="42601"/>
    <cellStyle name="超链接 3 2 4 3 2 3" xfId="42602"/>
    <cellStyle name="超链接 3 2 4 3 2 4" xfId="42603"/>
    <cellStyle name="超链接 3 2 4 3 3" xfId="42604"/>
    <cellStyle name="超链接 3 2 4 3 3 2" xfId="42605"/>
    <cellStyle name="超链接 3 2 4 3 3 2 2" xfId="42606"/>
    <cellStyle name="超链接 3 2 4 3 3 2 3" xfId="42607"/>
    <cellStyle name="超链接 3 2 4 3 3 2 4" xfId="42608"/>
    <cellStyle name="超链接 3 2 4 3 3 3" xfId="42609"/>
    <cellStyle name="超链接 3 2 4 3 3 4" xfId="42610"/>
    <cellStyle name="超链接 3 2 4 3 3 5" xfId="42611"/>
    <cellStyle name="超链接 3 2 4 3 4" xfId="42612"/>
    <cellStyle name="超链接 3 2 4 3 5" xfId="42613"/>
    <cellStyle name="超链接 3 2 4 3 6" xfId="42614"/>
    <cellStyle name="超链接 3 2 4 4" xfId="42615"/>
    <cellStyle name="超链接 3 2 4 4 2" xfId="42616"/>
    <cellStyle name="超链接 3 2 4 4 2 2" xfId="42617"/>
    <cellStyle name="超链接 3 2 4 4 2 3" xfId="42618"/>
    <cellStyle name="超链接 3 2 4 4 2 4" xfId="42619"/>
    <cellStyle name="超链接 3 2 4 4 3" xfId="42620"/>
    <cellStyle name="超链接 3 2 4 4 4" xfId="42621"/>
    <cellStyle name="超链接 3 2 4 4 5" xfId="42622"/>
    <cellStyle name="超链接 3 2 4 5" xfId="42623"/>
    <cellStyle name="超链接 3 2 4 5 2" xfId="42624"/>
    <cellStyle name="超链接 3 2 4 5 2 2" xfId="42625"/>
    <cellStyle name="超链接 3 2 4 5 2 3" xfId="42626"/>
    <cellStyle name="超链接 3 2 4 5 2 4" xfId="42627"/>
    <cellStyle name="超链接 3 2 4 5 3" xfId="42628"/>
    <cellStyle name="超链接 3 2 4 5 4" xfId="42629"/>
    <cellStyle name="超链接 3 2 4 5 5" xfId="42630"/>
    <cellStyle name="超链接 3 2 4 6" xfId="42631"/>
    <cellStyle name="超链接 3 2 4 6 2" xfId="42632"/>
    <cellStyle name="超链接 3 2 4 7" xfId="42633"/>
    <cellStyle name="超链接 3 2 4 8" xfId="42634"/>
    <cellStyle name="超链接 3 2 4 9" xfId="42635"/>
    <cellStyle name="超链接 3 2 5" xfId="42636"/>
    <cellStyle name="超链接 3 2 5 2" xfId="42637"/>
    <cellStyle name="超链接 3 2 5 2 2" xfId="42638"/>
    <cellStyle name="超链接 3 2 5 2 2 2" xfId="42639"/>
    <cellStyle name="超链接 3 2 5 2 2 2 2" xfId="42640"/>
    <cellStyle name="超链接 3 2 5 2 2 2 3" xfId="42641"/>
    <cellStyle name="超链接 3 2 5 2 2 2 4" xfId="42642"/>
    <cellStyle name="超链接 3 2 5 2 2 3" xfId="42643"/>
    <cellStyle name="超链接 3 2 5 2 2 4" xfId="42644"/>
    <cellStyle name="超链接 3 2 5 2 2 5" xfId="42645"/>
    <cellStyle name="超链接 3 2 5 2 3" xfId="42646"/>
    <cellStyle name="超链接 3 2 5 2 4" xfId="42647"/>
    <cellStyle name="超链接 3 2 5 2 5" xfId="42648"/>
    <cellStyle name="超链接 3 2 5 3" xfId="42649"/>
    <cellStyle name="超链接 3 2 5 3 2" xfId="42650"/>
    <cellStyle name="超链接 3 2 5 3 2 2" xfId="42651"/>
    <cellStyle name="超链接 3 2 5 3 2 3" xfId="42652"/>
    <cellStyle name="超链接 3 2 5 3 2 4" xfId="42653"/>
    <cellStyle name="超链接 3 2 5 3 3" xfId="42654"/>
    <cellStyle name="超链接 3 2 5 3 3 2" xfId="42655"/>
    <cellStyle name="超链接 3 2 5 3 3 2 2" xfId="42656"/>
    <cellStyle name="超链接 3 2 5 3 3 2 3" xfId="42657"/>
    <cellStyle name="超链接 3 2 5 3 3 2 4" xfId="42658"/>
    <cellStyle name="超链接 3 2 5 3 3 3" xfId="42659"/>
    <cellStyle name="超链接 3 2 5 3 3 4" xfId="42660"/>
    <cellStyle name="超链接 3 2 5 3 3 5" xfId="42661"/>
    <cellStyle name="超链接 3 2 5 3 4" xfId="42662"/>
    <cellStyle name="超链接 3 2 5 3 5" xfId="42663"/>
    <cellStyle name="超链接 3 2 5 3 6" xfId="42664"/>
    <cellStyle name="超链接 3 2 5 4" xfId="42665"/>
    <cellStyle name="超链接 3 2 5 4 2" xfId="42666"/>
    <cellStyle name="超链接 3 2 5 4 2 2" xfId="42667"/>
    <cellStyle name="超链接 3 2 5 4 2 3" xfId="42668"/>
    <cellStyle name="超链接 3 2 5 4 2 4" xfId="42669"/>
    <cellStyle name="超链接 3 2 5 4 3" xfId="42670"/>
    <cellStyle name="超链接 3 2 5 4 4" xfId="42671"/>
    <cellStyle name="超链接 3 2 5 4 5" xfId="42672"/>
    <cellStyle name="超链接 3 2 5 5" xfId="42673"/>
    <cellStyle name="超链接 3 2 5 5 2" xfId="42674"/>
    <cellStyle name="超链接 3 2 5 5 2 2" xfId="42675"/>
    <cellStyle name="超链接 3 2 5 5 2 3" xfId="42676"/>
    <cellStyle name="超链接 3 2 5 5 2 4" xfId="42677"/>
    <cellStyle name="超链接 3 2 5 5 3" xfId="42678"/>
    <cellStyle name="超链接 3 2 5 5 4" xfId="42679"/>
    <cellStyle name="超链接 3 2 5 5 5" xfId="42680"/>
    <cellStyle name="超链接 3 2 5 6" xfId="42681"/>
    <cellStyle name="超链接 3 2 5 7" xfId="42682"/>
    <cellStyle name="超链接 3 2 5 8" xfId="42683"/>
    <cellStyle name="超链接 3 2 5 9" xfId="42684"/>
    <cellStyle name="超链接 3 2 6" xfId="42685"/>
    <cellStyle name="超链接 3 2 6 2" xfId="42686"/>
    <cellStyle name="超链接 3 2 6 2 2" xfId="42687"/>
    <cellStyle name="超链接 3 2 6 2 3" xfId="42688"/>
    <cellStyle name="超链接 3 2 6 2 4" xfId="42689"/>
    <cellStyle name="超链接 3 2 6 3" xfId="42690"/>
    <cellStyle name="超链接 3 2 6 3 2" xfId="42691"/>
    <cellStyle name="超链接 3 2 6 3 2 2" xfId="42692"/>
    <cellStyle name="超链接 3 2 6 3 2 3" xfId="42693"/>
    <cellStyle name="超链接 3 2 6 3 2 4" xfId="42694"/>
    <cellStyle name="超链接 3 2 6 3 3" xfId="42695"/>
    <cellStyle name="超链接 3 2 6 3 4" xfId="42696"/>
    <cellStyle name="超链接 3 2 6 3 5" xfId="42697"/>
    <cellStyle name="超链接 3 2 6 4" xfId="42698"/>
    <cellStyle name="超链接 3 2 6 5" xfId="42699"/>
    <cellStyle name="超链接 3 2 6 6" xfId="42700"/>
    <cellStyle name="超链接 3 2 7" xfId="42701"/>
    <cellStyle name="超链接 3 2 7 2" xfId="42702"/>
    <cellStyle name="超链接 3 2 7 2 2" xfId="42703"/>
    <cellStyle name="超链接 3 2 7 2 3" xfId="42704"/>
    <cellStyle name="超链接 3 2 7 2 4" xfId="42705"/>
    <cellStyle name="超链接 3 2 7 3" xfId="42706"/>
    <cellStyle name="超链接 3 2 7 3 2" xfId="42707"/>
    <cellStyle name="超链接 3 2 7 3 2 2" xfId="42708"/>
    <cellStyle name="超链接 3 2 7 3 2 3" xfId="42709"/>
    <cellStyle name="超链接 3 2 7 3 2 4" xfId="42710"/>
    <cellStyle name="超链接 3 2 7 3 3" xfId="42711"/>
    <cellStyle name="超链接 3 2 7 3 4" xfId="42712"/>
    <cellStyle name="超链接 3 2 7 3 5" xfId="42713"/>
    <cellStyle name="超链接 3 2 7 4" xfId="42714"/>
    <cellStyle name="超链接 3 2 7 5" xfId="42715"/>
    <cellStyle name="超链接 3 2 7 6" xfId="42716"/>
    <cellStyle name="超链接 3 2 8" xfId="42717"/>
    <cellStyle name="超链接 3 2 8 2" xfId="42718"/>
    <cellStyle name="超链接 3 2 8 2 2" xfId="42719"/>
    <cellStyle name="超链接 3 2 8 2 3" xfId="42720"/>
    <cellStyle name="超链接 3 2 8 2 4" xfId="42721"/>
    <cellStyle name="超链接 3 2 8 3" xfId="42722"/>
    <cellStyle name="超链接 3 2 8 4" xfId="42723"/>
    <cellStyle name="超链接 3 2 8 5" xfId="42724"/>
    <cellStyle name="超链接 3 2 9" xfId="42725"/>
    <cellStyle name="超链接 3 2 9 2" xfId="42726"/>
    <cellStyle name="超链接 3 2 9 2 2" xfId="42727"/>
    <cellStyle name="超链接 3 2 9 2 3" xfId="42728"/>
    <cellStyle name="超链接 3 2 9 2 4" xfId="42729"/>
    <cellStyle name="超链接 3 2 9 3" xfId="42730"/>
    <cellStyle name="超链接 3 2 9 4" xfId="42731"/>
    <cellStyle name="超链接 3 2 9 5" xfId="42732"/>
    <cellStyle name="超链接 3 3" xfId="42733"/>
    <cellStyle name="超链接 3 3 10" xfId="42734"/>
    <cellStyle name="超链接 3 3 11" xfId="42735"/>
    <cellStyle name="超链接 3 3 12" xfId="42736"/>
    <cellStyle name="超链接 3 3 2" xfId="42737"/>
    <cellStyle name="超链接 3 3 2 10" xfId="42738"/>
    <cellStyle name="超链接 3 3 2 11" xfId="42739"/>
    <cellStyle name="超链接 3 3 2 2" xfId="42740"/>
    <cellStyle name="超链接 3 3 2 2 10" xfId="42741"/>
    <cellStyle name="超链接 3 3 2 2 11" xfId="42742"/>
    <cellStyle name="超链接 3 3 2 2 12" xfId="42743"/>
    <cellStyle name="超链接 3 3 2 2 2" xfId="42744"/>
    <cellStyle name="超链接 3 3 2 2 2 2" xfId="42745"/>
    <cellStyle name="超链接 3 3 2 2 2 2 2" xfId="42746"/>
    <cellStyle name="超链接 3 3 2 2 2 2 2 2" xfId="42747"/>
    <cellStyle name="超链接 3 3 2 2 2 2 2 3" xfId="42748"/>
    <cellStyle name="超链接 3 3 2 2 2 2 2 4" xfId="42749"/>
    <cellStyle name="超链接 3 3 2 2 2 2 3" xfId="42750"/>
    <cellStyle name="超链接 3 3 2 2 2 2 4" xfId="42751"/>
    <cellStyle name="超链接 3 3 2 2 2 2 5" xfId="42752"/>
    <cellStyle name="超链接 3 3 2 2 2 3" xfId="42753"/>
    <cellStyle name="超链接 3 3 2 2 2 3 2" xfId="42754"/>
    <cellStyle name="超链接 3 3 2 2 2 4" xfId="42755"/>
    <cellStyle name="超链接 3 3 2 2 2 4 2" xfId="42756"/>
    <cellStyle name="超链接 3 3 2 2 2 5" xfId="42757"/>
    <cellStyle name="超链接 3 3 2 2 2 6" xfId="42758"/>
    <cellStyle name="超链接 3 3 2 2 2 7" xfId="42759"/>
    <cellStyle name="超链接 3 3 2 2 2 8" xfId="42760"/>
    <cellStyle name="超链接 3 3 2 2 3" xfId="42761"/>
    <cellStyle name="超链接 3 3 2 2 3 2" xfId="42762"/>
    <cellStyle name="超链接 3 3 2 2 3 2 2" xfId="42763"/>
    <cellStyle name="超链接 3 3 2 2 3 2 3" xfId="42764"/>
    <cellStyle name="超链接 3 3 2 2 3 2 4" xfId="42765"/>
    <cellStyle name="超链接 3 3 2 2 3 3" xfId="42766"/>
    <cellStyle name="超链接 3 3 2 2 3 3 2" xfId="42767"/>
    <cellStyle name="超链接 3 3 2 2 3 3 2 2" xfId="42768"/>
    <cellStyle name="超链接 3 3 2 2 3 3 2 3" xfId="42769"/>
    <cellStyle name="超链接 3 3 2 2 3 3 2 4" xfId="42770"/>
    <cellStyle name="超链接 3 3 2 2 3 3 3" xfId="42771"/>
    <cellStyle name="超链接 3 3 2 2 3 3 4" xfId="42772"/>
    <cellStyle name="超链接 3 3 2 2 3 3 5" xfId="42773"/>
    <cellStyle name="超链接 3 3 2 2 3 4" xfId="42774"/>
    <cellStyle name="超链接 3 3 2 2 3 5" xfId="42775"/>
    <cellStyle name="超链接 3 3 2 2 3 6" xfId="42776"/>
    <cellStyle name="超链接 3 3 2 2 4" xfId="42777"/>
    <cellStyle name="超链接 3 3 2 2 4 2" xfId="42778"/>
    <cellStyle name="超链接 3 3 2 2 4 2 2" xfId="42779"/>
    <cellStyle name="超链接 3 3 2 2 4 2 3" xfId="42780"/>
    <cellStyle name="超链接 3 3 2 2 4 2 4" xfId="42781"/>
    <cellStyle name="超链接 3 3 2 2 4 3" xfId="42782"/>
    <cellStyle name="超链接 3 3 2 2 4 4" xfId="42783"/>
    <cellStyle name="超链接 3 3 2 2 4 5" xfId="42784"/>
    <cellStyle name="超链接 3 3 2 2 5" xfId="42785"/>
    <cellStyle name="超链接 3 3 2 2 5 2" xfId="42786"/>
    <cellStyle name="超链接 3 3 2 2 5 2 2" xfId="42787"/>
    <cellStyle name="超链接 3 3 2 2 5 2 3" xfId="42788"/>
    <cellStyle name="超链接 3 3 2 2 5 2 4" xfId="42789"/>
    <cellStyle name="超链接 3 3 2 2 5 3" xfId="42790"/>
    <cellStyle name="超链接 3 3 2 2 5 4" xfId="42791"/>
    <cellStyle name="超链接 3 3 2 2 5 5" xfId="42792"/>
    <cellStyle name="超链接 3 3 2 2 6" xfId="42793"/>
    <cellStyle name="超链接 3 3 2 2 6 2" xfId="42794"/>
    <cellStyle name="超链接 3 3 2 2 7" xfId="42795"/>
    <cellStyle name="超链接 3 3 2 2 7 2" xfId="42796"/>
    <cellStyle name="超链接 3 3 2 2 8" xfId="42797"/>
    <cellStyle name="超链接 3 3 2 2 9" xfId="42798"/>
    <cellStyle name="超链接 3 3 2 3" xfId="42799"/>
    <cellStyle name="超链接 3 3 2 3 2" xfId="42800"/>
    <cellStyle name="超链接 3 3 2 3 2 2" xfId="42801"/>
    <cellStyle name="超链接 3 3 2 3 2 2 2" xfId="42802"/>
    <cellStyle name="超链接 3 3 2 3 2 2 3" xfId="42803"/>
    <cellStyle name="超链接 3 3 2 3 2 2 4" xfId="42804"/>
    <cellStyle name="超链接 3 3 2 3 2 3" xfId="42805"/>
    <cellStyle name="超链接 3 3 2 3 2 3 2" xfId="42806"/>
    <cellStyle name="超链接 3 3 2 3 2 3 2 2" xfId="42807"/>
    <cellStyle name="超链接 3 3 2 3 2 3 2 3" xfId="42808"/>
    <cellStyle name="超链接 3 3 2 3 2 3 2 4" xfId="42809"/>
    <cellStyle name="超链接 3 3 2 3 2 3 3" xfId="42810"/>
    <cellStyle name="超链接 3 3 2 3 2 3 4" xfId="42811"/>
    <cellStyle name="超链接 3 3 2 3 2 3 5" xfId="42812"/>
    <cellStyle name="超链接 3 3 2 3 2 4" xfId="42813"/>
    <cellStyle name="超链接 3 3 2 3 2 5" xfId="42814"/>
    <cellStyle name="超链接 3 3 2 3 2 6" xfId="42815"/>
    <cellStyle name="超链接 3 3 2 3 2 7" xfId="42816"/>
    <cellStyle name="超链接 3 3 2 3 3" xfId="42817"/>
    <cellStyle name="超链接 3 3 2 3 3 2" xfId="42818"/>
    <cellStyle name="超链接 3 3 2 3 3 2 2" xfId="42819"/>
    <cellStyle name="超链接 3 3 2 3 3 2 3" xfId="42820"/>
    <cellStyle name="超链接 3 3 2 3 3 2 4" xfId="42821"/>
    <cellStyle name="超链接 3 3 2 3 3 3" xfId="42822"/>
    <cellStyle name="超链接 3 3 2 3 3 4" xfId="42823"/>
    <cellStyle name="超链接 3 3 2 3 3 5" xfId="42824"/>
    <cellStyle name="超链接 3 3 2 3 4" xfId="42825"/>
    <cellStyle name="超链接 3 3 2 3 4 2" xfId="42826"/>
    <cellStyle name="超链接 3 3 2 3 4 2 2" xfId="42827"/>
    <cellStyle name="超链接 3 3 2 3 4 2 3" xfId="42828"/>
    <cellStyle name="超链接 3 3 2 3 4 2 4" xfId="42829"/>
    <cellStyle name="超链接 3 3 2 3 4 3" xfId="42830"/>
    <cellStyle name="超链接 3 3 2 3 4 4" xfId="42831"/>
    <cellStyle name="超链接 3 3 2 3 4 5" xfId="42832"/>
    <cellStyle name="超链接 3 3 2 3 5" xfId="42833"/>
    <cellStyle name="超链接 3 3 2 3 6" xfId="42834"/>
    <cellStyle name="超链接 3 3 2 3 7" xfId="42835"/>
    <cellStyle name="超链接 3 3 2 4" xfId="42836"/>
    <cellStyle name="超链接 3 3 2 4 2" xfId="42837"/>
    <cellStyle name="超链接 3 3 2 4 2 2" xfId="42838"/>
    <cellStyle name="超链接 3 3 2 4 2 3" xfId="42839"/>
    <cellStyle name="超链接 3 3 2 4 2 4" xfId="42840"/>
    <cellStyle name="超链接 3 3 2 4 3" xfId="42841"/>
    <cellStyle name="超链接 3 3 2 4 3 2" xfId="42842"/>
    <cellStyle name="超链接 3 3 2 4 3 2 2" xfId="42843"/>
    <cellStyle name="超链接 3 3 2 4 3 2 3" xfId="42844"/>
    <cellStyle name="超链接 3 3 2 4 3 2 4" xfId="42845"/>
    <cellStyle name="超链接 3 3 2 4 3 3" xfId="42846"/>
    <cellStyle name="超链接 3 3 2 4 3 4" xfId="42847"/>
    <cellStyle name="超链接 3 3 2 4 3 5" xfId="42848"/>
    <cellStyle name="超链接 3 3 2 4 4" xfId="42849"/>
    <cellStyle name="超链接 3 3 2 4 5" xfId="42850"/>
    <cellStyle name="超链接 3 3 2 4 6" xfId="42851"/>
    <cellStyle name="超链接 3 3 2 4 7" xfId="42852"/>
    <cellStyle name="超链接 3 3 2 5" xfId="42853"/>
    <cellStyle name="超链接 3 3 2 5 2" xfId="42854"/>
    <cellStyle name="超链接 3 3 2 5 2 2" xfId="42855"/>
    <cellStyle name="超链接 3 3 2 5 2 3" xfId="42856"/>
    <cellStyle name="超链接 3 3 2 5 2 4" xfId="42857"/>
    <cellStyle name="超链接 3 3 2 5 3" xfId="42858"/>
    <cellStyle name="超链接 3 3 2 5 4" xfId="42859"/>
    <cellStyle name="超链接 3 3 2 5 5" xfId="42860"/>
    <cellStyle name="超链接 3 3 2 6" xfId="42861"/>
    <cellStyle name="超链接 3 3 2 6 2" xfId="42862"/>
    <cellStyle name="超链接 3 3 2 6 2 2" xfId="42863"/>
    <cellStyle name="超链接 3 3 2 6 2 3" xfId="42864"/>
    <cellStyle name="超链接 3 3 2 6 2 4" xfId="42865"/>
    <cellStyle name="超链接 3 3 2 6 3" xfId="42866"/>
    <cellStyle name="超链接 3 3 2 6 4" xfId="42867"/>
    <cellStyle name="超链接 3 3 2 6 5" xfId="42868"/>
    <cellStyle name="超链接 3 3 2 7" xfId="42869"/>
    <cellStyle name="超链接 3 3 2 7 2" xfId="42870"/>
    <cellStyle name="超链接 3 3 2 8" xfId="42871"/>
    <cellStyle name="超链接 3 3 2 9" xfId="42872"/>
    <cellStyle name="超链接 3 3 3" xfId="42873"/>
    <cellStyle name="超链接 3 3 3 10" xfId="42874"/>
    <cellStyle name="超链接 3 3 3 11" xfId="42875"/>
    <cellStyle name="超链接 3 3 3 2" xfId="42876"/>
    <cellStyle name="超链接 3 3 3 2 2" xfId="42877"/>
    <cellStyle name="超链接 3 3 3 2 2 2" xfId="42878"/>
    <cellStyle name="超链接 3 3 3 2 2 2 2" xfId="42879"/>
    <cellStyle name="超链接 3 3 3 2 2 2 3" xfId="42880"/>
    <cellStyle name="超链接 3 3 3 2 2 2 4" xfId="42881"/>
    <cellStyle name="超链接 3 3 3 2 2 3" xfId="42882"/>
    <cellStyle name="超链接 3 3 3 2 2 3 2" xfId="42883"/>
    <cellStyle name="超链接 3 3 3 2 2 4" xfId="42884"/>
    <cellStyle name="超链接 3 3 3 2 2 4 2" xfId="42885"/>
    <cellStyle name="超链接 3 3 3 2 2 5" xfId="42886"/>
    <cellStyle name="超链接 3 3 3 2 2 6" xfId="42887"/>
    <cellStyle name="超链接 3 3 3 2 2 7" xfId="42888"/>
    <cellStyle name="超链接 3 3 3 2 3" xfId="42889"/>
    <cellStyle name="超链接 3 3 3 2 3 2" xfId="42890"/>
    <cellStyle name="超链接 3 3 3 2 4" xfId="42891"/>
    <cellStyle name="超链接 3 3 3 2 4 2" xfId="42892"/>
    <cellStyle name="超链接 3 3 3 2 5" xfId="42893"/>
    <cellStyle name="超链接 3 3 3 2 6" xfId="42894"/>
    <cellStyle name="超链接 3 3 3 2 7" xfId="42895"/>
    <cellStyle name="超链接 3 3 3 2 8" xfId="42896"/>
    <cellStyle name="超链接 3 3 3 3" xfId="42897"/>
    <cellStyle name="超链接 3 3 3 3 2" xfId="42898"/>
    <cellStyle name="超链接 3 3 3 3 2 2" xfId="42899"/>
    <cellStyle name="超链接 3 3 3 3 2 3" xfId="42900"/>
    <cellStyle name="超链接 3 3 3 3 2 4" xfId="42901"/>
    <cellStyle name="超链接 3 3 3 3 3" xfId="42902"/>
    <cellStyle name="超链接 3 3 3 3 3 2" xfId="42903"/>
    <cellStyle name="超链接 3 3 3 3 3 2 2" xfId="42904"/>
    <cellStyle name="超链接 3 3 3 3 3 2 3" xfId="42905"/>
    <cellStyle name="超链接 3 3 3 3 3 2 4" xfId="42906"/>
    <cellStyle name="超链接 3 3 3 3 3 3" xfId="42907"/>
    <cellStyle name="超链接 3 3 3 3 3 4" xfId="42908"/>
    <cellStyle name="超链接 3 3 3 3 3 5" xfId="42909"/>
    <cellStyle name="超链接 3 3 3 3 4" xfId="42910"/>
    <cellStyle name="超链接 3 3 3 3 5" xfId="42911"/>
    <cellStyle name="超链接 3 3 3 3 6" xfId="42912"/>
    <cellStyle name="超链接 3 3 3 4" xfId="42913"/>
    <cellStyle name="超链接 3 3 3 4 2" xfId="42914"/>
    <cellStyle name="超链接 3 3 3 4 2 2" xfId="42915"/>
    <cellStyle name="超链接 3 3 3 4 2 3" xfId="42916"/>
    <cellStyle name="超链接 3 3 3 4 2 4" xfId="42917"/>
    <cellStyle name="超链接 3 3 3 4 3" xfId="42918"/>
    <cellStyle name="超链接 3 3 3 4 4" xfId="42919"/>
    <cellStyle name="超链接 3 3 3 4 5" xfId="42920"/>
    <cellStyle name="超链接 3 3 3 5" xfId="42921"/>
    <cellStyle name="超链接 3 3 3 5 2" xfId="42922"/>
    <cellStyle name="超链接 3 3 3 5 2 2" xfId="42923"/>
    <cellStyle name="超链接 3 3 3 5 2 3" xfId="42924"/>
    <cellStyle name="超链接 3 3 3 5 2 4" xfId="42925"/>
    <cellStyle name="超链接 3 3 3 5 3" xfId="42926"/>
    <cellStyle name="超链接 3 3 3 5 4" xfId="42927"/>
    <cellStyle name="超链接 3 3 3 5 5" xfId="42928"/>
    <cellStyle name="超链接 3 3 3 6" xfId="42929"/>
    <cellStyle name="超链接 3 3 3 6 2" xfId="42930"/>
    <cellStyle name="超链接 3 3 3 7" xfId="42931"/>
    <cellStyle name="超链接 3 3 3 8" xfId="42932"/>
    <cellStyle name="超链接 3 3 3 9" xfId="42933"/>
    <cellStyle name="超链接 3 3 4" xfId="42934"/>
    <cellStyle name="超链接 3 3 4 2" xfId="42935"/>
    <cellStyle name="超链接 3 3 4 2 2" xfId="42936"/>
    <cellStyle name="超链接 3 3 4 2 2 2" xfId="42937"/>
    <cellStyle name="超链接 3 3 4 2 2 2 2" xfId="42938"/>
    <cellStyle name="超链接 3 3 4 2 2 2 3" xfId="42939"/>
    <cellStyle name="超链接 3 3 4 2 2 2 4" xfId="42940"/>
    <cellStyle name="超链接 3 3 4 2 2 3" xfId="42941"/>
    <cellStyle name="超链接 3 3 4 2 2 4" xfId="42942"/>
    <cellStyle name="超链接 3 3 4 2 2 5" xfId="42943"/>
    <cellStyle name="超链接 3 3 4 2 3" xfId="42944"/>
    <cellStyle name="超链接 3 3 4 2 4" xfId="42945"/>
    <cellStyle name="超链接 3 3 4 2 5" xfId="42946"/>
    <cellStyle name="超链接 3 3 4 2 6" xfId="42947"/>
    <cellStyle name="超链接 3 3 4 3" xfId="42948"/>
    <cellStyle name="超链接 3 3 4 3 2" xfId="42949"/>
    <cellStyle name="超链接 3 3 4 3 2 2" xfId="42950"/>
    <cellStyle name="超链接 3 3 4 3 2 3" xfId="42951"/>
    <cellStyle name="超链接 3 3 4 3 2 4" xfId="42952"/>
    <cellStyle name="超链接 3 3 4 3 3" xfId="42953"/>
    <cellStyle name="超链接 3 3 4 3 3 2" xfId="42954"/>
    <cellStyle name="超链接 3 3 4 3 3 2 2" xfId="42955"/>
    <cellStyle name="超链接 3 3 4 3 3 2 3" xfId="42956"/>
    <cellStyle name="超链接 3 3 4 3 3 2 4" xfId="42957"/>
    <cellStyle name="超链接 3 3 4 3 3 3" xfId="42958"/>
    <cellStyle name="超链接 3 3 4 3 3 4" xfId="42959"/>
    <cellStyle name="超链接 3 3 4 3 3 5" xfId="42960"/>
    <cellStyle name="超链接 3 3 4 3 4" xfId="42961"/>
    <cellStyle name="超链接 3 3 4 3 5" xfId="42962"/>
    <cellStyle name="超链接 3 3 4 3 6" xfId="42963"/>
    <cellStyle name="超链接 3 3 4 4" xfId="42964"/>
    <cellStyle name="超链接 3 3 4 4 2" xfId="42965"/>
    <cellStyle name="超链接 3 3 4 4 2 2" xfId="42966"/>
    <cellStyle name="超链接 3 3 4 4 2 3" xfId="42967"/>
    <cellStyle name="超链接 3 3 4 4 2 4" xfId="42968"/>
    <cellStyle name="超链接 3 3 4 4 3" xfId="42969"/>
    <cellStyle name="超链接 3 3 4 4 4" xfId="42970"/>
    <cellStyle name="超链接 3 3 4 4 5" xfId="42971"/>
    <cellStyle name="超链接 3 3 4 5" xfId="42972"/>
    <cellStyle name="超链接 3 3 4 5 2" xfId="42973"/>
    <cellStyle name="超链接 3 3 4 5 2 2" xfId="42974"/>
    <cellStyle name="超链接 3 3 4 5 2 3" xfId="42975"/>
    <cellStyle name="超链接 3 3 4 5 2 4" xfId="42976"/>
    <cellStyle name="超链接 3 3 4 5 3" xfId="42977"/>
    <cellStyle name="超链接 3 3 4 5 4" xfId="42978"/>
    <cellStyle name="超链接 3 3 4 5 5" xfId="42979"/>
    <cellStyle name="超链接 3 3 4 6" xfId="42980"/>
    <cellStyle name="超链接 3 3 4 7" xfId="42981"/>
    <cellStyle name="超链接 3 3 4 8" xfId="42982"/>
    <cellStyle name="超链接 3 3 5" xfId="42983"/>
    <cellStyle name="超链接 3 3 5 2" xfId="42984"/>
    <cellStyle name="超链接 3 3 5 2 2" xfId="42985"/>
    <cellStyle name="超链接 3 3 5 2 3" xfId="42986"/>
    <cellStyle name="超链接 3 3 5 2 4" xfId="42987"/>
    <cellStyle name="超链接 3 3 5 3" xfId="42988"/>
    <cellStyle name="超链接 3 3 5 3 2" xfId="42989"/>
    <cellStyle name="超链接 3 3 5 3 2 2" xfId="42990"/>
    <cellStyle name="超链接 3 3 5 3 2 3" xfId="42991"/>
    <cellStyle name="超链接 3 3 5 3 2 4" xfId="42992"/>
    <cellStyle name="超链接 3 3 5 3 3" xfId="42993"/>
    <cellStyle name="超链接 3 3 5 3 4" xfId="42994"/>
    <cellStyle name="超链接 3 3 5 3 5" xfId="42995"/>
    <cellStyle name="超链接 3 3 5 4" xfId="42996"/>
    <cellStyle name="超链接 3 3 5 5" xfId="42997"/>
    <cellStyle name="超链接 3 3 5 6" xfId="42998"/>
    <cellStyle name="超链接 3 3 5 7" xfId="42999"/>
    <cellStyle name="超链接 3 3 6" xfId="43000"/>
    <cellStyle name="超链接 3 3 6 2" xfId="43001"/>
    <cellStyle name="超链接 3 3 6 2 2" xfId="43002"/>
    <cellStyle name="超链接 3 3 6 2 3" xfId="43003"/>
    <cellStyle name="超链接 3 3 6 2 4" xfId="43004"/>
    <cellStyle name="超链接 3 3 6 3" xfId="43005"/>
    <cellStyle name="超链接 3 3 6 3 2" xfId="43006"/>
    <cellStyle name="超链接 3 3 6 3 2 2" xfId="43007"/>
    <cellStyle name="超链接 3 3 6 3 2 3" xfId="43008"/>
    <cellStyle name="超链接 3 3 6 3 2 4" xfId="43009"/>
    <cellStyle name="超链接 3 3 6 3 3" xfId="43010"/>
    <cellStyle name="超链接 3 3 6 3 4" xfId="43011"/>
    <cellStyle name="超链接 3 3 6 3 5" xfId="43012"/>
    <cellStyle name="超链接 3 3 6 4" xfId="43013"/>
    <cellStyle name="超链接 3 3 6 5" xfId="43014"/>
    <cellStyle name="超链接 3 3 6 6" xfId="43015"/>
    <cellStyle name="超链接 3 3 7" xfId="43016"/>
    <cellStyle name="超链接 3 3 7 2" xfId="43017"/>
    <cellStyle name="超链接 3 3 7 2 2" xfId="43018"/>
    <cellStyle name="超链接 3 3 7 2 3" xfId="43019"/>
    <cellStyle name="超链接 3 3 7 2 4" xfId="43020"/>
    <cellStyle name="超链接 3 3 7 3" xfId="43021"/>
    <cellStyle name="超链接 3 3 7 4" xfId="43022"/>
    <cellStyle name="超链接 3 3 7 5" xfId="43023"/>
    <cellStyle name="超链接 3 3 8" xfId="43024"/>
    <cellStyle name="超链接 3 3 8 2" xfId="43025"/>
    <cellStyle name="超链接 3 3 8 2 2" xfId="43026"/>
    <cellStyle name="超链接 3 3 8 2 3" xfId="43027"/>
    <cellStyle name="超链接 3 3 8 2 4" xfId="43028"/>
    <cellStyle name="超链接 3 3 8 3" xfId="43029"/>
    <cellStyle name="超链接 3 3 8 4" xfId="43030"/>
    <cellStyle name="超链接 3 3 8 5" xfId="43031"/>
    <cellStyle name="超链接 3 3 9" xfId="43032"/>
    <cellStyle name="超链接 3 3 9 2" xfId="43033"/>
    <cellStyle name="超链接 3 4" xfId="43034"/>
    <cellStyle name="超链接 3 4 10" xfId="43035"/>
    <cellStyle name="超链接 3 4 10 2" xfId="43036"/>
    <cellStyle name="超链接 3 4 11" xfId="43037"/>
    <cellStyle name="超链接 3 4 12" xfId="43038"/>
    <cellStyle name="超链接 3 4 13" xfId="43039"/>
    <cellStyle name="超链接 3 4 2" xfId="43040"/>
    <cellStyle name="超链接 3 4 2 10" xfId="43041"/>
    <cellStyle name="超链接 3 4 2 11" xfId="43042"/>
    <cellStyle name="超链接 3 4 2 12" xfId="43043"/>
    <cellStyle name="超链接 3 4 2 13" xfId="43044"/>
    <cellStyle name="超链接 3 4 2 2" xfId="43045"/>
    <cellStyle name="超链接 3 4 2 2 10" xfId="43046"/>
    <cellStyle name="超链接 3 4 2 2 11" xfId="43047"/>
    <cellStyle name="超链接 3 4 2 2 12" xfId="43048"/>
    <cellStyle name="超链接 3 4 2 2 13" xfId="43049"/>
    <cellStyle name="超链接 3 4 2 2 2" xfId="43050"/>
    <cellStyle name="超链接 3 4 2 2 2 10" xfId="43051"/>
    <cellStyle name="超链接 3 4 2 2 2 2" xfId="43052"/>
    <cellStyle name="超链接 3 4 2 2 2 2 2" xfId="43053"/>
    <cellStyle name="超链接 3 4 2 2 2 2 2 2" xfId="43054"/>
    <cellStyle name="超链接 3 4 2 2 2 2 2 2 2" xfId="43055"/>
    <cellStyle name="超链接 3 4 2 2 2 2 2 2 3" xfId="43056"/>
    <cellStyle name="超链接 3 4 2 2 2 2 2 2 4" xfId="43057"/>
    <cellStyle name="超链接 3 4 2 2 2 2 2 3" xfId="43058"/>
    <cellStyle name="超链接 3 4 2 2 2 2 2 4" xfId="43059"/>
    <cellStyle name="超链接 3 4 2 2 2 2 2 5" xfId="43060"/>
    <cellStyle name="超链接 3 4 2 2 2 2 3" xfId="43061"/>
    <cellStyle name="超链接 3 4 2 2 2 2 4" xfId="43062"/>
    <cellStyle name="超链接 3 4 2 2 2 2 5" xfId="43063"/>
    <cellStyle name="超链接 3 4 2 2 2 3" xfId="43064"/>
    <cellStyle name="超链接 3 4 2 2 2 3 2" xfId="43065"/>
    <cellStyle name="超链接 3 4 2 2 2 3 2 2" xfId="43066"/>
    <cellStyle name="超链接 3 4 2 2 2 3 2 3" xfId="43067"/>
    <cellStyle name="超链接 3 4 2 2 2 3 2 4" xfId="43068"/>
    <cellStyle name="超链接 3 4 2 2 2 3 3" xfId="43069"/>
    <cellStyle name="超链接 3 4 2 2 2 3 3 2" xfId="43070"/>
    <cellStyle name="超链接 3 4 2 2 2 3 3 2 2" xfId="43071"/>
    <cellStyle name="超链接 3 4 2 2 2 3 3 2 3" xfId="43072"/>
    <cellStyle name="超链接 3 4 2 2 2 3 3 2 4" xfId="43073"/>
    <cellStyle name="超链接 3 4 2 2 2 3 3 3" xfId="43074"/>
    <cellStyle name="超链接 3 4 2 2 2 3 3 4" xfId="43075"/>
    <cellStyle name="超链接 3 4 2 2 2 3 3 5" xfId="43076"/>
    <cellStyle name="超链接 3 4 2 2 2 3 4" xfId="43077"/>
    <cellStyle name="超链接 3 4 2 2 2 3 5" xfId="43078"/>
    <cellStyle name="超链接 3 4 2 2 2 3 6" xfId="43079"/>
    <cellStyle name="超链接 3 4 2 2 2 4" xfId="43080"/>
    <cellStyle name="超链接 3 4 2 2 2 4 2" xfId="43081"/>
    <cellStyle name="超链接 3 4 2 2 2 4 2 2" xfId="43082"/>
    <cellStyle name="超链接 3 4 2 2 2 4 2 3" xfId="43083"/>
    <cellStyle name="超链接 3 4 2 2 2 4 2 4" xfId="43084"/>
    <cellStyle name="超链接 3 4 2 2 2 4 3" xfId="43085"/>
    <cellStyle name="超链接 3 4 2 2 2 4 4" xfId="43086"/>
    <cellStyle name="超链接 3 4 2 2 2 4 5" xfId="43087"/>
    <cellStyle name="超链接 3 4 2 2 2 5" xfId="43088"/>
    <cellStyle name="超链接 3 4 2 2 2 5 2" xfId="43089"/>
    <cellStyle name="超链接 3 4 2 2 2 5 2 2" xfId="43090"/>
    <cellStyle name="超链接 3 4 2 2 2 5 2 3" xfId="43091"/>
    <cellStyle name="超链接 3 4 2 2 2 5 2 4" xfId="43092"/>
    <cellStyle name="超链接 3 4 2 2 2 5 3" xfId="43093"/>
    <cellStyle name="超链接 3 4 2 2 2 5 4" xfId="43094"/>
    <cellStyle name="超链接 3 4 2 2 2 5 5" xfId="43095"/>
    <cellStyle name="超链接 3 4 2 2 2 6" xfId="43096"/>
    <cellStyle name="超链接 3 4 2 2 2 6 2" xfId="43097"/>
    <cellStyle name="超链接 3 4 2 2 2 7" xfId="43098"/>
    <cellStyle name="超链接 3 4 2 2 2 7 2" xfId="43099"/>
    <cellStyle name="超链接 3 4 2 2 2 8" xfId="43100"/>
    <cellStyle name="超链接 3 4 2 2 2 9" xfId="43101"/>
    <cellStyle name="超链接 3 4 2 2 3" xfId="43102"/>
    <cellStyle name="超链接 3 4 2 2 3 2" xfId="43103"/>
    <cellStyle name="超链接 3 4 2 2 3 2 2" xfId="43104"/>
    <cellStyle name="超链接 3 4 2 2 3 2 2 2" xfId="43105"/>
    <cellStyle name="超链接 3 4 2 2 3 2 2 3" xfId="43106"/>
    <cellStyle name="超链接 3 4 2 2 3 2 2 4" xfId="43107"/>
    <cellStyle name="超链接 3 4 2 2 3 2 3" xfId="43108"/>
    <cellStyle name="超链接 3 4 2 2 3 2 3 2" xfId="43109"/>
    <cellStyle name="超链接 3 4 2 2 3 2 3 2 2" xfId="43110"/>
    <cellStyle name="超链接 3 4 2 2 3 2 3 2 3" xfId="43111"/>
    <cellStyle name="超链接 3 4 2 2 3 2 3 2 4" xfId="43112"/>
    <cellStyle name="超链接 3 4 2 2 3 2 3 3" xfId="43113"/>
    <cellStyle name="超链接 3 4 2 2 3 2 3 4" xfId="43114"/>
    <cellStyle name="超链接 3 4 2 2 3 2 3 5" xfId="43115"/>
    <cellStyle name="超链接 3 4 2 2 3 2 4" xfId="43116"/>
    <cellStyle name="超链接 3 4 2 2 3 2 5" xfId="43117"/>
    <cellStyle name="超链接 3 4 2 2 3 2 6" xfId="43118"/>
    <cellStyle name="超链接 3 4 2 2 3 3" xfId="43119"/>
    <cellStyle name="超链接 3 4 2 2 3 3 2" xfId="43120"/>
    <cellStyle name="超链接 3 4 2 2 3 3 2 2" xfId="43121"/>
    <cellStyle name="超链接 3 4 2 2 3 3 2 3" xfId="43122"/>
    <cellStyle name="超链接 3 4 2 2 3 3 2 4" xfId="43123"/>
    <cellStyle name="超链接 3 4 2 2 3 3 3" xfId="43124"/>
    <cellStyle name="超链接 3 4 2 2 3 3 4" xfId="43125"/>
    <cellStyle name="超链接 3 4 2 2 3 3 5" xfId="43126"/>
    <cellStyle name="超链接 3 4 2 2 3 4" xfId="43127"/>
    <cellStyle name="超链接 3 4 2 2 3 4 2" xfId="43128"/>
    <cellStyle name="超链接 3 4 2 2 3 4 2 2" xfId="43129"/>
    <cellStyle name="超链接 3 4 2 2 3 4 2 3" xfId="43130"/>
    <cellStyle name="超链接 3 4 2 2 3 4 2 4" xfId="43131"/>
    <cellStyle name="超链接 3 4 2 2 3 4 3" xfId="43132"/>
    <cellStyle name="超链接 3 4 2 2 3 4 4" xfId="43133"/>
    <cellStyle name="超链接 3 4 2 2 3 4 5" xfId="43134"/>
    <cellStyle name="超链接 3 4 2 2 3 5" xfId="43135"/>
    <cellStyle name="超链接 3 4 2 2 3 6" xfId="43136"/>
    <cellStyle name="超链接 3 4 2 2 3 7" xfId="43137"/>
    <cellStyle name="超链接 3 4 2 2 4" xfId="43138"/>
    <cellStyle name="超链接 3 4 2 2 4 2" xfId="43139"/>
    <cellStyle name="超链接 3 4 2 2 4 2 2" xfId="43140"/>
    <cellStyle name="超链接 3 4 2 2 4 2 3" xfId="43141"/>
    <cellStyle name="超链接 3 4 2 2 4 2 4" xfId="43142"/>
    <cellStyle name="超链接 3 4 2 2 4 3" xfId="43143"/>
    <cellStyle name="超链接 3 4 2 2 4 3 2" xfId="43144"/>
    <cellStyle name="超链接 3 4 2 2 4 3 2 2" xfId="43145"/>
    <cellStyle name="超链接 3 4 2 2 4 3 2 3" xfId="43146"/>
    <cellStyle name="超链接 3 4 2 2 4 3 2 4" xfId="43147"/>
    <cellStyle name="超链接 3 4 2 2 4 3 3" xfId="43148"/>
    <cellStyle name="超链接 3 4 2 2 4 3 4" xfId="43149"/>
    <cellStyle name="超链接 3 4 2 2 4 3 5" xfId="43150"/>
    <cellStyle name="超链接 3 4 2 2 4 4" xfId="43151"/>
    <cellStyle name="超链接 3 4 2 2 4 5" xfId="43152"/>
    <cellStyle name="超链接 3 4 2 2 4 6" xfId="43153"/>
    <cellStyle name="超链接 3 4 2 2 5" xfId="43154"/>
    <cellStyle name="超链接 3 4 2 2 5 2" xfId="43155"/>
    <cellStyle name="超链接 3 4 2 2 5 2 2" xfId="43156"/>
    <cellStyle name="超链接 3 4 2 2 5 2 3" xfId="43157"/>
    <cellStyle name="超链接 3 4 2 2 5 2 4" xfId="43158"/>
    <cellStyle name="超链接 3 4 2 2 5 3" xfId="43159"/>
    <cellStyle name="超链接 3 4 2 2 5 4" xfId="43160"/>
    <cellStyle name="超链接 3 4 2 2 5 5" xfId="43161"/>
    <cellStyle name="超链接 3 4 2 2 6" xfId="43162"/>
    <cellStyle name="超链接 3 4 2 2 6 2" xfId="43163"/>
    <cellStyle name="超链接 3 4 2 2 6 2 2" xfId="43164"/>
    <cellStyle name="超链接 3 4 2 2 6 2 3" xfId="43165"/>
    <cellStyle name="超链接 3 4 2 2 6 2 4" xfId="43166"/>
    <cellStyle name="超链接 3 4 2 2 6 3" xfId="43167"/>
    <cellStyle name="超链接 3 4 2 2 6 4" xfId="43168"/>
    <cellStyle name="超链接 3 4 2 2 6 5" xfId="43169"/>
    <cellStyle name="超链接 3 4 2 2 7" xfId="43170"/>
    <cellStyle name="超链接 3 4 2 2 7 2" xfId="43171"/>
    <cellStyle name="超链接 3 4 2 2 8" xfId="43172"/>
    <cellStyle name="超链接 3 4 2 2 8 2" xfId="43173"/>
    <cellStyle name="超链接 3 4 2 2 9" xfId="43174"/>
    <cellStyle name="超链接 3 4 2 3" xfId="43175"/>
    <cellStyle name="超链接 3 4 2 3 2" xfId="43176"/>
    <cellStyle name="超链接 3 4 2 3 2 2" xfId="43177"/>
    <cellStyle name="超链接 3 4 2 3 2 2 2" xfId="43178"/>
    <cellStyle name="超链接 3 4 2 3 2 2 2 2" xfId="43179"/>
    <cellStyle name="超链接 3 4 2 3 2 2 2 3" xfId="43180"/>
    <cellStyle name="超链接 3 4 2 3 2 2 2 4" xfId="43181"/>
    <cellStyle name="超链接 3 4 2 3 2 2 3" xfId="43182"/>
    <cellStyle name="超链接 3 4 2 3 2 2 4" xfId="43183"/>
    <cellStyle name="超链接 3 4 2 3 2 2 5" xfId="43184"/>
    <cellStyle name="超链接 3 4 2 3 2 3" xfId="43185"/>
    <cellStyle name="超链接 3 4 2 3 2 4" xfId="43186"/>
    <cellStyle name="超链接 3 4 2 3 2 5" xfId="43187"/>
    <cellStyle name="超链接 3 4 2 3 3" xfId="43188"/>
    <cellStyle name="超链接 3 4 2 3 3 2" xfId="43189"/>
    <cellStyle name="超链接 3 4 2 3 3 2 2" xfId="43190"/>
    <cellStyle name="超链接 3 4 2 3 3 2 3" xfId="43191"/>
    <cellStyle name="超链接 3 4 2 3 3 2 4" xfId="43192"/>
    <cellStyle name="超链接 3 4 2 3 3 3" xfId="43193"/>
    <cellStyle name="超链接 3 4 2 3 3 3 2" xfId="43194"/>
    <cellStyle name="超链接 3 4 2 3 3 3 2 2" xfId="43195"/>
    <cellStyle name="超链接 3 4 2 3 3 3 2 3" xfId="43196"/>
    <cellStyle name="超链接 3 4 2 3 3 3 2 4" xfId="43197"/>
    <cellStyle name="超链接 3 4 2 3 3 3 3" xfId="43198"/>
    <cellStyle name="超链接 3 4 2 3 3 3 4" xfId="43199"/>
    <cellStyle name="超链接 3 4 2 3 3 3 5" xfId="43200"/>
    <cellStyle name="超链接 3 4 2 3 3 4" xfId="43201"/>
    <cellStyle name="超链接 3 4 2 3 3 5" xfId="43202"/>
    <cellStyle name="超链接 3 4 2 3 3 6" xfId="43203"/>
    <cellStyle name="超链接 3 4 2 3 4" xfId="43204"/>
    <cellStyle name="超链接 3 4 2 3 4 2" xfId="43205"/>
    <cellStyle name="超链接 3 4 2 3 4 2 2" xfId="43206"/>
    <cellStyle name="超链接 3 4 2 3 4 2 3" xfId="43207"/>
    <cellStyle name="超链接 3 4 2 3 4 2 4" xfId="43208"/>
    <cellStyle name="超链接 3 4 2 3 4 3" xfId="43209"/>
    <cellStyle name="超链接 3 4 2 3 4 4" xfId="43210"/>
    <cellStyle name="超链接 3 4 2 3 4 5" xfId="43211"/>
    <cellStyle name="超链接 3 4 2 3 5" xfId="43212"/>
    <cellStyle name="超链接 3 4 2 3 5 2" xfId="43213"/>
    <cellStyle name="超链接 3 4 2 3 5 2 2" xfId="43214"/>
    <cellStyle name="超链接 3 4 2 3 5 2 3" xfId="43215"/>
    <cellStyle name="超链接 3 4 2 3 5 2 4" xfId="43216"/>
    <cellStyle name="超链接 3 4 2 3 5 3" xfId="43217"/>
    <cellStyle name="超链接 3 4 2 3 5 4" xfId="43218"/>
    <cellStyle name="超链接 3 4 2 3 5 5" xfId="43219"/>
    <cellStyle name="超链接 3 4 2 3 6" xfId="43220"/>
    <cellStyle name="超链接 3 4 2 3 7" xfId="43221"/>
    <cellStyle name="超链接 3 4 2 3 8" xfId="43222"/>
    <cellStyle name="超链接 3 4 2 3 9" xfId="43223"/>
    <cellStyle name="超链接 3 4 2 4" xfId="43224"/>
    <cellStyle name="超链接 3 4 2 4 2" xfId="43225"/>
    <cellStyle name="超链接 3 4 2 4 2 2" xfId="43226"/>
    <cellStyle name="超链接 3 4 2 4 2 2 2" xfId="43227"/>
    <cellStyle name="超链接 3 4 2 4 2 2 2 2" xfId="43228"/>
    <cellStyle name="超链接 3 4 2 4 2 2 2 3" xfId="43229"/>
    <cellStyle name="超链接 3 4 2 4 2 2 2 4" xfId="43230"/>
    <cellStyle name="超链接 3 4 2 4 2 2 3" xfId="43231"/>
    <cellStyle name="超链接 3 4 2 4 2 2 4" xfId="43232"/>
    <cellStyle name="超链接 3 4 2 4 2 2 5" xfId="43233"/>
    <cellStyle name="超链接 3 4 2 4 2 3" xfId="43234"/>
    <cellStyle name="超链接 3 4 2 4 2 4" xfId="43235"/>
    <cellStyle name="超链接 3 4 2 4 2 5" xfId="43236"/>
    <cellStyle name="超链接 3 4 2 4 3" xfId="43237"/>
    <cellStyle name="超链接 3 4 2 4 3 2" xfId="43238"/>
    <cellStyle name="超链接 3 4 2 4 3 2 2" xfId="43239"/>
    <cellStyle name="超链接 3 4 2 4 3 2 3" xfId="43240"/>
    <cellStyle name="超链接 3 4 2 4 3 2 4" xfId="43241"/>
    <cellStyle name="超链接 3 4 2 4 3 3" xfId="43242"/>
    <cellStyle name="超链接 3 4 2 4 3 3 2" xfId="43243"/>
    <cellStyle name="超链接 3 4 2 4 3 3 2 2" xfId="43244"/>
    <cellStyle name="超链接 3 4 2 4 3 3 2 3" xfId="43245"/>
    <cellStyle name="超链接 3 4 2 4 3 3 2 4" xfId="43246"/>
    <cellStyle name="超链接 3 4 2 4 3 3 3" xfId="43247"/>
    <cellStyle name="超链接 3 4 2 4 3 3 4" xfId="43248"/>
    <cellStyle name="超链接 3 4 2 4 3 3 5" xfId="43249"/>
    <cellStyle name="超链接 3 4 2 4 3 4" xfId="43250"/>
    <cellStyle name="超链接 3 4 2 4 3 5" xfId="43251"/>
    <cellStyle name="超链接 3 4 2 4 3 6" xfId="43252"/>
    <cellStyle name="超链接 3 4 2 4 4" xfId="43253"/>
    <cellStyle name="超链接 3 4 2 4 4 2" xfId="43254"/>
    <cellStyle name="超链接 3 4 2 4 4 2 2" xfId="43255"/>
    <cellStyle name="超链接 3 4 2 4 4 2 3" xfId="43256"/>
    <cellStyle name="超链接 3 4 2 4 4 2 4" xfId="43257"/>
    <cellStyle name="超链接 3 4 2 4 4 3" xfId="43258"/>
    <cellStyle name="超链接 3 4 2 4 4 4" xfId="43259"/>
    <cellStyle name="超链接 3 4 2 4 4 5" xfId="43260"/>
    <cellStyle name="超链接 3 4 2 4 5" xfId="43261"/>
    <cellStyle name="超链接 3 4 2 4 5 2" xfId="43262"/>
    <cellStyle name="超链接 3 4 2 4 5 2 2" xfId="43263"/>
    <cellStyle name="超链接 3 4 2 4 5 2 3" xfId="43264"/>
    <cellStyle name="超链接 3 4 2 4 5 2 4" xfId="43265"/>
    <cellStyle name="超链接 3 4 2 4 5 3" xfId="43266"/>
    <cellStyle name="超链接 3 4 2 4 5 4" xfId="43267"/>
    <cellStyle name="超链接 3 4 2 4 5 5" xfId="43268"/>
    <cellStyle name="超链接 3 4 2 4 6" xfId="43269"/>
    <cellStyle name="超链接 3 4 2 4 7" xfId="43270"/>
    <cellStyle name="超链接 3 4 2 4 8" xfId="43271"/>
    <cellStyle name="超链接 3 4 2 5" xfId="43272"/>
    <cellStyle name="超链接 3 4 2 5 2" xfId="43273"/>
    <cellStyle name="超链接 3 4 2 5 2 2" xfId="43274"/>
    <cellStyle name="超链接 3 4 2 5 2 3" xfId="43275"/>
    <cellStyle name="超链接 3 4 2 5 2 4" xfId="43276"/>
    <cellStyle name="超链接 3 4 2 5 3" xfId="43277"/>
    <cellStyle name="超链接 3 4 2 5 3 2" xfId="43278"/>
    <cellStyle name="超链接 3 4 2 5 3 2 2" xfId="43279"/>
    <cellStyle name="超链接 3 4 2 5 3 2 3" xfId="43280"/>
    <cellStyle name="超链接 3 4 2 5 3 2 4" xfId="43281"/>
    <cellStyle name="超链接 3 4 2 5 3 3" xfId="43282"/>
    <cellStyle name="超链接 3 4 2 5 3 4" xfId="43283"/>
    <cellStyle name="超链接 3 4 2 5 3 5" xfId="43284"/>
    <cellStyle name="超链接 3 4 2 5 4" xfId="43285"/>
    <cellStyle name="超链接 3 4 2 5 5" xfId="43286"/>
    <cellStyle name="超链接 3 4 2 5 6" xfId="43287"/>
    <cellStyle name="超链接 3 4 2 6" xfId="43288"/>
    <cellStyle name="超链接 3 4 2 6 2" xfId="43289"/>
    <cellStyle name="超链接 3 4 2 6 2 2" xfId="43290"/>
    <cellStyle name="超链接 3 4 2 6 2 3" xfId="43291"/>
    <cellStyle name="超链接 3 4 2 6 2 4" xfId="43292"/>
    <cellStyle name="超链接 3 4 2 6 3" xfId="43293"/>
    <cellStyle name="超链接 3 4 2 6 3 2" xfId="43294"/>
    <cellStyle name="超链接 3 4 2 6 3 2 2" xfId="43295"/>
    <cellStyle name="超链接 3 4 2 6 3 2 3" xfId="43296"/>
    <cellStyle name="超链接 3 4 2 6 3 2 4" xfId="43297"/>
    <cellStyle name="超链接 3 4 2 6 3 3" xfId="43298"/>
    <cellStyle name="超链接 3 4 2 6 3 4" xfId="43299"/>
    <cellStyle name="超链接 3 4 2 6 3 5" xfId="43300"/>
    <cellStyle name="超链接 3 4 2 6 4" xfId="43301"/>
    <cellStyle name="超链接 3 4 2 6 5" xfId="43302"/>
    <cellStyle name="超链接 3 4 2 6 6" xfId="43303"/>
    <cellStyle name="超链接 3 4 2 7" xfId="43304"/>
    <cellStyle name="超链接 3 4 2 7 2" xfId="43305"/>
    <cellStyle name="超链接 3 4 2 7 2 2" xfId="43306"/>
    <cellStyle name="超链接 3 4 2 7 2 3" xfId="43307"/>
    <cellStyle name="超链接 3 4 2 7 2 4" xfId="43308"/>
    <cellStyle name="超链接 3 4 2 7 3" xfId="43309"/>
    <cellStyle name="超链接 3 4 2 7 4" xfId="43310"/>
    <cellStyle name="超链接 3 4 2 7 5" xfId="43311"/>
    <cellStyle name="超链接 3 4 2 8" xfId="43312"/>
    <cellStyle name="超链接 3 4 2 8 2" xfId="43313"/>
    <cellStyle name="超链接 3 4 2 8 2 2" xfId="43314"/>
    <cellStyle name="超链接 3 4 2 8 2 3" xfId="43315"/>
    <cellStyle name="超链接 3 4 2 8 2 4" xfId="43316"/>
    <cellStyle name="超链接 3 4 2 8 3" xfId="43317"/>
    <cellStyle name="超链接 3 4 2 8 4" xfId="43318"/>
    <cellStyle name="超链接 3 4 2 8 5" xfId="43319"/>
    <cellStyle name="超链接 3 4 2 9" xfId="43320"/>
    <cellStyle name="超链接 3 4 2 9 2" xfId="43321"/>
    <cellStyle name="超链接 3 4 3" xfId="43322"/>
    <cellStyle name="超链接 3 4 3 10" xfId="43323"/>
    <cellStyle name="超链接 3 4 3 11" xfId="43324"/>
    <cellStyle name="超链接 3 4 3 12" xfId="43325"/>
    <cellStyle name="超链接 3 4 3 2" xfId="43326"/>
    <cellStyle name="超链接 3 4 3 2 10" xfId="43327"/>
    <cellStyle name="超链接 3 4 3 2 11" xfId="43328"/>
    <cellStyle name="超链接 3 4 3 2 2" xfId="43329"/>
    <cellStyle name="超链接 3 4 3 2 2 2" xfId="43330"/>
    <cellStyle name="超链接 3 4 3 2 2 2 2" xfId="43331"/>
    <cellStyle name="超链接 3 4 3 2 2 2 2 2" xfId="43332"/>
    <cellStyle name="超链接 3 4 3 2 2 2 2 3" xfId="43333"/>
    <cellStyle name="超链接 3 4 3 2 2 2 2 4" xfId="43334"/>
    <cellStyle name="超链接 3 4 3 2 2 2 3" xfId="43335"/>
    <cellStyle name="超链接 3 4 3 2 2 2 4" xfId="43336"/>
    <cellStyle name="超链接 3 4 3 2 2 2 5" xfId="43337"/>
    <cellStyle name="超链接 3 4 3 2 2 3" xfId="43338"/>
    <cellStyle name="超链接 3 4 3 2 2 4" xfId="43339"/>
    <cellStyle name="超链接 3 4 3 2 2 5" xfId="43340"/>
    <cellStyle name="超链接 3 4 3 2 3" xfId="43341"/>
    <cellStyle name="超链接 3 4 3 2 3 2" xfId="43342"/>
    <cellStyle name="超链接 3 4 3 2 3 2 2" xfId="43343"/>
    <cellStyle name="超链接 3 4 3 2 3 2 3" xfId="43344"/>
    <cellStyle name="超链接 3 4 3 2 3 2 4" xfId="43345"/>
    <cellStyle name="超链接 3 4 3 2 3 3" xfId="43346"/>
    <cellStyle name="超链接 3 4 3 2 3 3 2" xfId="43347"/>
    <cellStyle name="超链接 3 4 3 2 3 3 2 2" xfId="43348"/>
    <cellStyle name="超链接 3 4 3 2 3 3 2 3" xfId="43349"/>
    <cellStyle name="超链接 3 4 3 2 3 3 2 4" xfId="43350"/>
    <cellStyle name="超链接 3 4 3 2 3 3 3" xfId="43351"/>
    <cellStyle name="超链接 3 4 3 2 3 3 4" xfId="43352"/>
    <cellStyle name="超链接 3 4 3 2 3 3 5" xfId="43353"/>
    <cellStyle name="超链接 3 4 3 2 3 4" xfId="43354"/>
    <cellStyle name="超链接 3 4 3 2 3 5" xfId="43355"/>
    <cellStyle name="超链接 3 4 3 2 3 6" xfId="43356"/>
    <cellStyle name="超链接 3 4 3 2 4" xfId="43357"/>
    <cellStyle name="超链接 3 4 3 2 4 2" xfId="43358"/>
    <cellStyle name="超链接 3 4 3 2 4 2 2" xfId="43359"/>
    <cellStyle name="超链接 3 4 3 2 4 2 3" xfId="43360"/>
    <cellStyle name="超链接 3 4 3 2 4 2 4" xfId="43361"/>
    <cellStyle name="超链接 3 4 3 2 4 3" xfId="43362"/>
    <cellStyle name="超链接 3 4 3 2 4 4" xfId="43363"/>
    <cellStyle name="超链接 3 4 3 2 4 5" xfId="43364"/>
    <cellStyle name="超链接 3 4 3 2 5" xfId="43365"/>
    <cellStyle name="超链接 3 4 3 2 5 2" xfId="43366"/>
    <cellStyle name="超链接 3 4 3 2 5 2 2" xfId="43367"/>
    <cellStyle name="超链接 3 4 3 2 5 2 3" xfId="43368"/>
    <cellStyle name="超链接 3 4 3 2 5 2 4" xfId="43369"/>
    <cellStyle name="超链接 3 4 3 2 5 3" xfId="43370"/>
    <cellStyle name="超链接 3 4 3 2 5 4" xfId="43371"/>
    <cellStyle name="超链接 3 4 3 2 5 5" xfId="43372"/>
    <cellStyle name="超链接 3 4 3 2 6" xfId="43373"/>
    <cellStyle name="超链接 3 4 3 2 6 2" xfId="43374"/>
    <cellStyle name="超链接 3 4 3 2 7" xfId="43375"/>
    <cellStyle name="超链接 3 4 3 2 7 2" xfId="43376"/>
    <cellStyle name="超链接 3 4 3 2 8" xfId="43377"/>
    <cellStyle name="超链接 3 4 3 2 9" xfId="43378"/>
    <cellStyle name="超链接 3 4 3 3" xfId="43379"/>
    <cellStyle name="超链接 3 4 3 3 2" xfId="43380"/>
    <cellStyle name="超链接 3 4 3 3 2 2" xfId="43381"/>
    <cellStyle name="超链接 3 4 3 3 2 2 2" xfId="43382"/>
    <cellStyle name="超链接 3 4 3 3 2 2 3" xfId="43383"/>
    <cellStyle name="超链接 3 4 3 3 2 2 4" xfId="43384"/>
    <cellStyle name="超链接 3 4 3 3 2 3" xfId="43385"/>
    <cellStyle name="超链接 3 4 3 3 2 3 2" xfId="43386"/>
    <cellStyle name="超链接 3 4 3 3 2 3 2 2" xfId="43387"/>
    <cellStyle name="超链接 3 4 3 3 2 3 2 3" xfId="43388"/>
    <cellStyle name="超链接 3 4 3 3 2 3 2 4" xfId="43389"/>
    <cellStyle name="超链接 3 4 3 3 2 3 3" xfId="43390"/>
    <cellStyle name="超链接 3 4 3 3 2 3 4" xfId="43391"/>
    <cellStyle name="超链接 3 4 3 3 2 3 5" xfId="43392"/>
    <cellStyle name="超链接 3 4 3 3 2 4" xfId="43393"/>
    <cellStyle name="超链接 3 4 3 3 2 5" xfId="43394"/>
    <cellStyle name="超链接 3 4 3 3 2 6" xfId="43395"/>
    <cellStyle name="超链接 3 4 3 3 3" xfId="43396"/>
    <cellStyle name="超链接 3 4 3 3 3 2" xfId="43397"/>
    <cellStyle name="超链接 3 4 3 3 3 2 2" xfId="43398"/>
    <cellStyle name="超链接 3 4 3 3 3 2 3" xfId="43399"/>
    <cellStyle name="超链接 3 4 3 3 3 2 4" xfId="43400"/>
    <cellStyle name="超链接 3 4 3 3 3 3" xfId="43401"/>
    <cellStyle name="超链接 3 4 3 3 3 4" xfId="43402"/>
    <cellStyle name="超链接 3 4 3 3 3 5" xfId="43403"/>
    <cellStyle name="超链接 3 4 3 3 4" xfId="43404"/>
    <cellStyle name="超链接 3 4 3 3 4 2" xfId="43405"/>
    <cellStyle name="超链接 3 4 3 3 4 2 2" xfId="43406"/>
    <cellStyle name="超链接 3 4 3 3 4 2 3" xfId="43407"/>
    <cellStyle name="超链接 3 4 3 3 4 2 4" xfId="43408"/>
    <cellStyle name="超链接 3 4 3 3 4 3" xfId="43409"/>
    <cellStyle name="超链接 3 4 3 3 4 4" xfId="43410"/>
    <cellStyle name="超链接 3 4 3 3 4 5" xfId="43411"/>
    <cellStyle name="超链接 3 4 3 3 5" xfId="43412"/>
    <cellStyle name="超链接 3 4 3 3 6" xfId="43413"/>
    <cellStyle name="超链接 3 4 3 3 7" xfId="43414"/>
    <cellStyle name="超链接 3 4 3 4" xfId="43415"/>
    <cellStyle name="超链接 3 4 3 4 2" xfId="43416"/>
    <cellStyle name="超链接 3 4 3 4 2 2" xfId="43417"/>
    <cellStyle name="超链接 3 4 3 4 2 3" xfId="43418"/>
    <cellStyle name="超链接 3 4 3 4 2 4" xfId="43419"/>
    <cellStyle name="超链接 3 4 3 4 3" xfId="43420"/>
    <cellStyle name="超链接 3 4 3 4 3 2" xfId="43421"/>
    <cellStyle name="超链接 3 4 3 4 3 2 2" xfId="43422"/>
    <cellStyle name="超链接 3 4 3 4 3 2 3" xfId="43423"/>
    <cellStyle name="超链接 3 4 3 4 3 2 4" xfId="43424"/>
    <cellStyle name="超链接 3 4 3 4 3 3" xfId="43425"/>
    <cellStyle name="超链接 3 4 3 4 3 4" xfId="43426"/>
    <cellStyle name="超链接 3 4 3 4 3 5" xfId="43427"/>
    <cellStyle name="超链接 3 4 3 4 4" xfId="43428"/>
    <cellStyle name="超链接 3 4 3 4 5" xfId="43429"/>
    <cellStyle name="超链接 3 4 3 4 6" xfId="43430"/>
    <cellStyle name="超链接 3 4 3 5" xfId="43431"/>
    <cellStyle name="超链接 3 4 3 5 2" xfId="43432"/>
    <cellStyle name="超链接 3 4 3 5 2 2" xfId="43433"/>
    <cellStyle name="超链接 3 4 3 5 2 3" xfId="43434"/>
    <cellStyle name="超链接 3 4 3 5 2 4" xfId="43435"/>
    <cellStyle name="超链接 3 4 3 5 3" xfId="43436"/>
    <cellStyle name="超链接 3 4 3 5 4" xfId="43437"/>
    <cellStyle name="超链接 3 4 3 5 5" xfId="43438"/>
    <cellStyle name="超链接 3 4 3 6" xfId="43439"/>
    <cellStyle name="超链接 3 4 3 6 2" xfId="43440"/>
    <cellStyle name="超链接 3 4 3 6 2 2" xfId="43441"/>
    <cellStyle name="超链接 3 4 3 6 2 3" xfId="43442"/>
    <cellStyle name="超链接 3 4 3 6 2 4" xfId="43443"/>
    <cellStyle name="超链接 3 4 3 6 3" xfId="43444"/>
    <cellStyle name="超链接 3 4 3 6 4" xfId="43445"/>
    <cellStyle name="超链接 3 4 3 6 5" xfId="43446"/>
    <cellStyle name="超链接 3 4 3 7" xfId="43447"/>
    <cellStyle name="超链接 3 4 3 7 2" xfId="43448"/>
    <cellStyle name="超链接 3 4 3 8" xfId="43449"/>
    <cellStyle name="超链接 3 4 3 8 2" xfId="43450"/>
    <cellStyle name="超链接 3 4 3 9" xfId="43451"/>
    <cellStyle name="超链接 3 4 4" xfId="43452"/>
    <cellStyle name="超链接 3 4 4 10" xfId="43453"/>
    <cellStyle name="超链接 3 4 4 2" xfId="43454"/>
    <cellStyle name="超链接 3 4 4 2 2" xfId="43455"/>
    <cellStyle name="超链接 3 4 4 2 2 2" xfId="43456"/>
    <cellStyle name="超链接 3 4 4 2 2 2 2" xfId="43457"/>
    <cellStyle name="超链接 3 4 4 2 2 2 3" xfId="43458"/>
    <cellStyle name="超链接 3 4 4 2 2 2 4" xfId="43459"/>
    <cellStyle name="超链接 3 4 4 2 2 3" xfId="43460"/>
    <cellStyle name="超链接 3 4 4 2 2 4" xfId="43461"/>
    <cellStyle name="超链接 3 4 4 2 2 5" xfId="43462"/>
    <cellStyle name="超链接 3 4 4 2 3" xfId="43463"/>
    <cellStyle name="超链接 3 4 4 2 4" xfId="43464"/>
    <cellStyle name="超链接 3 4 4 2 5" xfId="43465"/>
    <cellStyle name="超链接 3 4 4 3" xfId="43466"/>
    <cellStyle name="超链接 3 4 4 3 2" xfId="43467"/>
    <cellStyle name="超链接 3 4 4 3 2 2" xfId="43468"/>
    <cellStyle name="超链接 3 4 4 3 2 3" xfId="43469"/>
    <cellStyle name="超链接 3 4 4 3 2 4" xfId="43470"/>
    <cellStyle name="超链接 3 4 4 3 3" xfId="43471"/>
    <cellStyle name="超链接 3 4 4 3 3 2" xfId="43472"/>
    <cellStyle name="超链接 3 4 4 3 3 2 2" xfId="43473"/>
    <cellStyle name="超链接 3 4 4 3 3 2 3" xfId="43474"/>
    <cellStyle name="超链接 3 4 4 3 3 2 4" xfId="43475"/>
    <cellStyle name="超链接 3 4 4 3 3 3" xfId="43476"/>
    <cellStyle name="超链接 3 4 4 3 3 4" xfId="43477"/>
    <cellStyle name="超链接 3 4 4 3 3 5" xfId="43478"/>
    <cellStyle name="超链接 3 4 4 3 4" xfId="43479"/>
    <cellStyle name="超链接 3 4 4 3 5" xfId="43480"/>
    <cellStyle name="超链接 3 4 4 3 6" xfId="43481"/>
    <cellStyle name="超链接 3 4 4 4" xfId="43482"/>
    <cellStyle name="超链接 3 4 4 4 2" xfId="43483"/>
    <cellStyle name="超链接 3 4 4 4 2 2" xfId="43484"/>
    <cellStyle name="超链接 3 4 4 4 2 3" xfId="43485"/>
    <cellStyle name="超链接 3 4 4 4 2 4" xfId="43486"/>
    <cellStyle name="超链接 3 4 4 4 3" xfId="43487"/>
    <cellStyle name="超链接 3 4 4 4 4" xfId="43488"/>
    <cellStyle name="超链接 3 4 4 4 5" xfId="43489"/>
    <cellStyle name="超链接 3 4 4 5" xfId="43490"/>
    <cellStyle name="超链接 3 4 4 5 2" xfId="43491"/>
    <cellStyle name="超链接 3 4 4 5 2 2" xfId="43492"/>
    <cellStyle name="超链接 3 4 4 5 2 3" xfId="43493"/>
    <cellStyle name="超链接 3 4 4 5 2 4" xfId="43494"/>
    <cellStyle name="超链接 3 4 4 5 3" xfId="43495"/>
    <cellStyle name="超链接 3 4 4 5 4" xfId="43496"/>
    <cellStyle name="超链接 3 4 4 5 5" xfId="43497"/>
    <cellStyle name="超链接 3 4 4 6" xfId="43498"/>
    <cellStyle name="超链接 3 4 4 7" xfId="43499"/>
    <cellStyle name="超链接 3 4 4 8" xfId="43500"/>
    <cellStyle name="超链接 3 4 4 9" xfId="43501"/>
    <cellStyle name="超链接 3 4 5" xfId="43502"/>
    <cellStyle name="超链接 3 4 5 2" xfId="43503"/>
    <cellStyle name="超链接 3 4 5 2 2" xfId="43504"/>
    <cellStyle name="超链接 3 4 5 2 2 2" xfId="43505"/>
    <cellStyle name="超链接 3 4 5 2 2 2 2" xfId="43506"/>
    <cellStyle name="超链接 3 4 5 2 2 2 3" xfId="43507"/>
    <cellStyle name="超链接 3 4 5 2 2 2 4" xfId="43508"/>
    <cellStyle name="超链接 3 4 5 2 2 3" xfId="43509"/>
    <cellStyle name="超链接 3 4 5 2 2 4" xfId="43510"/>
    <cellStyle name="超链接 3 4 5 2 2 5" xfId="43511"/>
    <cellStyle name="超链接 3 4 5 2 3" xfId="43512"/>
    <cellStyle name="超链接 3 4 5 2 4" xfId="43513"/>
    <cellStyle name="超链接 3 4 5 2 5" xfId="43514"/>
    <cellStyle name="超链接 3 4 5 3" xfId="43515"/>
    <cellStyle name="超链接 3 4 5 3 2" xfId="43516"/>
    <cellStyle name="超链接 3 4 5 3 2 2" xfId="43517"/>
    <cellStyle name="超链接 3 4 5 3 2 3" xfId="43518"/>
    <cellStyle name="超链接 3 4 5 3 2 4" xfId="43519"/>
    <cellStyle name="超链接 3 4 5 3 3" xfId="43520"/>
    <cellStyle name="超链接 3 4 5 3 3 2" xfId="43521"/>
    <cellStyle name="超链接 3 4 5 3 3 2 2" xfId="43522"/>
    <cellStyle name="超链接 3 4 5 3 3 2 3" xfId="43523"/>
    <cellStyle name="超链接 3 4 5 3 3 2 4" xfId="43524"/>
    <cellStyle name="超链接 3 4 5 3 3 3" xfId="43525"/>
    <cellStyle name="超链接 3 4 5 3 3 4" xfId="43526"/>
    <cellStyle name="超链接 3 4 5 3 3 5" xfId="43527"/>
    <cellStyle name="超链接 3 4 5 3 4" xfId="43528"/>
    <cellStyle name="超链接 3 4 5 3 5" xfId="43529"/>
    <cellStyle name="超链接 3 4 5 3 6" xfId="43530"/>
    <cellStyle name="超链接 3 4 5 4" xfId="43531"/>
    <cellStyle name="超链接 3 4 5 4 2" xfId="43532"/>
    <cellStyle name="超链接 3 4 5 4 2 2" xfId="43533"/>
    <cellStyle name="超链接 3 4 5 4 2 3" xfId="43534"/>
    <cellStyle name="超链接 3 4 5 4 2 4" xfId="43535"/>
    <cellStyle name="超链接 3 4 5 4 3" xfId="43536"/>
    <cellStyle name="超链接 3 4 5 4 4" xfId="43537"/>
    <cellStyle name="超链接 3 4 5 4 5" xfId="43538"/>
    <cellStyle name="超链接 3 4 5 5" xfId="43539"/>
    <cellStyle name="超链接 3 4 5 5 2" xfId="43540"/>
    <cellStyle name="超链接 3 4 5 5 2 2" xfId="43541"/>
    <cellStyle name="超链接 3 4 5 5 2 3" xfId="43542"/>
    <cellStyle name="超链接 3 4 5 5 2 4" xfId="43543"/>
    <cellStyle name="超链接 3 4 5 5 3" xfId="43544"/>
    <cellStyle name="超链接 3 4 5 5 4" xfId="43545"/>
    <cellStyle name="超链接 3 4 5 5 5" xfId="43546"/>
    <cellStyle name="超链接 3 4 5 6" xfId="43547"/>
    <cellStyle name="超链接 3 4 5 7" xfId="43548"/>
    <cellStyle name="超链接 3 4 5 8" xfId="43549"/>
    <cellStyle name="超链接 3 4 6" xfId="43550"/>
    <cellStyle name="超链接 3 4 6 2" xfId="43551"/>
    <cellStyle name="超链接 3 4 6 2 2" xfId="43552"/>
    <cellStyle name="超链接 3 4 6 2 3" xfId="43553"/>
    <cellStyle name="超链接 3 4 6 2 4" xfId="43554"/>
    <cellStyle name="超链接 3 4 6 3" xfId="43555"/>
    <cellStyle name="超链接 3 4 6 3 2" xfId="43556"/>
    <cellStyle name="超链接 3 4 6 3 2 2" xfId="43557"/>
    <cellStyle name="超链接 3 4 6 3 2 3" xfId="43558"/>
    <cellStyle name="超链接 3 4 6 3 2 4" xfId="43559"/>
    <cellStyle name="超链接 3 4 6 3 3" xfId="43560"/>
    <cellStyle name="超链接 3 4 6 3 4" xfId="43561"/>
    <cellStyle name="超链接 3 4 6 3 5" xfId="43562"/>
    <cellStyle name="超链接 3 4 6 4" xfId="43563"/>
    <cellStyle name="超链接 3 4 6 5" xfId="43564"/>
    <cellStyle name="超链接 3 4 6 6" xfId="43565"/>
    <cellStyle name="超链接 3 4 7" xfId="43566"/>
    <cellStyle name="超链接 3 4 7 2" xfId="43567"/>
    <cellStyle name="超链接 3 4 7 2 2" xfId="43568"/>
    <cellStyle name="超链接 3 4 7 2 3" xfId="43569"/>
    <cellStyle name="超链接 3 4 7 2 4" xfId="43570"/>
    <cellStyle name="超链接 3 4 7 3" xfId="43571"/>
    <cellStyle name="超链接 3 4 7 3 2" xfId="43572"/>
    <cellStyle name="超链接 3 4 7 3 2 2" xfId="43573"/>
    <cellStyle name="超链接 3 4 7 3 2 3" xfId="43574"/>
    <cellStyle name="超链接 3 4 7 3 2 4" xfId="43575"/>
    <cellStyle name="超链接 3 4 7 3 3" xfId="43576"/>
    <cellStyle name="超链接 3 4 7 3 4" xfId="43577"/>
    <cellStyle name="超链接 3 4 7 3 5" xfId="43578"/>
    <cellStyle name="超链接 3 4 7 4" xfId="43579"/>
    <cellStyle name="超链接 3 4 7 5" xfId="43580"/>
    <cellStyle name="超链接 3 4 7 6" xfId="43581"/>
    <cellStyle name="超链接 3 4 8" xfId="43582"/>
    <cellStyle name="超链接 3 4 8 2" xfId="43583"/>
    <cellStyle name="超链接 3 4 8 2 2" xfId="43584"/>
    <cellStyle name="超链接 3 4 8 2 3" xfId="43585"/>
    <cellStyle name="超链接 3 4 8 2 4" xfId="43586"/>
    <cellStyle name="超链接 3 4 8 3" xfId="43587"/>
    <cellStyle name="超链接 3 4 8 4" xfId="43588"/>
    <cellStyle name="超链接 3 4 8 5" xfId="43589"/>
    <cellStyle name="超链接 3 4 9" xfId="43590"/>
    <cellStyle name="超链接 3 4 9 2" xfId="43591"/>
    <cellStyle name="超链接 3 4 9 2 2" xfId="43592"/>
    <cellStyle name="超链接 3 4 9 2 3" xfId="43593"/>
    <cellStyle name="超链接 3 4 9 2 4" xfId="43594"/>
    <cellStyle name="超链接 3 4 9 3" xfId="43595"/>
    <cellStyle name="超链接 3 4 9 4" xfId="43596"/>
    <cellStyle name="超链接 3 4 9 5" xfId="43597"/>
    <cellStyle name="超链接 3 5" xfId="43598"/>
    <cellStyle name="超链接 3 5 10" xfId="43599"/>
    <cellStyle name="超链接 3 5 11" xfId="43600"/>
    <cellStyle name="超链接 3 5 12" xfId="43601"/>
    <cellStyle name="超链接 3 5 2" xfId="43602"/>
    <cellStyle name="超链接 3 5 2 10" xfId="43603"/>
    <cellStyle name="超链接 3 5 2 11" xfId="43604"/>
    <cellStyle name="超链接 3 5 2 2" xfId="43605"/>
    <cellStyle name="超链接 3 5 2 2 2" xfId="43606"/>
    <cellStyle name="超链接 3 5 2 2 2 2" xfId="43607"/>
    <cellStyle name="超链接 3 5 2 2 2 2 2" xfId="43608"/>
    <cellStyle name="超链接 3 5 2 2 2 2 3" xfId="43609"/>
    <cellStyle name="超链接 3 5 2 2 2 2 4" xfId="43610"/>
    <cellStyle name="超链接 3 5 2 2 2 3" xfId="43611"/>
    <cellStyle name="超链接 3 5 2 2 2 4" xfId="43612"/>
    <cellStyle name="超链接 3 5 2 2 2 5" xfId="43613"/>
    <cellStyle name="超链接 3 5 2 2 3" xfId="43614"/>
    <cellStyle name="超链接 3 5 2 2 3 2" xfId="43615"/>
    <cellStyle name="超链接 3 5 2 2 4" xfId="43616"/>
    <cellStyle name="超链接 3 5 2 2 4 2" xfId="43617"/>
    <cellStyle name="超链接 3 5 2 2 5" xfId="43618"/>
    <cellStyle name="超链接 3 5 2 2 6" xfId="43619"/>
    <cellStyle name="超链接 3 5 2 2 7" xfId="43620"/>
    <cellStyle name="超链接 3 5 2 3" xfId="43621"/>
    <cellStyle name="超链接 3 5 2 3 2" xfId="43622"/>
    <cellStyle name="超链接 3 5 2 3 2 2" xfId="43623"/>
    <cellStyle name="超链接 3 5 2 3 2 3" xfId="43624"/>
    <cellStyle name="超链接 3 5 2 3 2 4" xfId="43625"/>
    <cellStyle name="超链接 3 5 2 3 3" xfId="43626"/>
    <cellStyle name="超链接 3 5 2 3 3 2" xfId="43627"/>
    <cellStyle name="超链接 3 5 2 3 3 2 2" xfId="43628"/>
    <cellStyle name="超链接 3 5 2 3 3 2 3" xfId="43629"/>
    <cellStyle name="超链接 3 5 2 3 3 2 4" xfId="43630"/>
    <cellStyle name="超链接 3 5 2 3 3 3" xfId="43631"/>
    <cellStyle name="超链接 3 5 2 3 3 4" xfId="43632"/>
    <cellStyle name="超链接 3 5 2 3 3 5" xfId="43633"/>
    <cellStyle name="超链接 3 5 2 3 4" xfId="43634"/>
    <cellStyle name="超链接 3 5 2 3 5" xfId="43635"/>
    <cellStyle name="超链接 3 5 2 3 6" xfId="43636"/>
    <cellStyle name="超链接 3 5 2 4" xfId="43637"/>
    <cellStyle name="超链接 3 5 2 4 2" xfId="43638"/>
    <cellStyle name="超链接 3 5 2 4 2 2" xfId="43639"/>
    <cellStyle name="超链接 3 5 2 4 2 3" xfId="43640"/>
    <cellStyle name="超链接 3 5 2 4 2 4" xfId="43641"/>
    <cellStyle name="超链接 3 5 2 4 3" xfId="43642"/>
    <cellStyle name="超链接 3 5 2 4 4" xfId="43643"/>
    <cellStyle name="超链接 3 5 2 4 5" xfId="43644"/>
    <cellStyle name="超链接 3 5 2 5" xfId="43645"/>
    <cellStyle name="超链接 3 5 2 5 2" xfId="43646"/>
    <cellStyle name="超链接 3 5 2 5 2 2" xfId="43647"/>
    <cellStyle name="超链接 3 5 2 5 2 3" xfId="43648"/>
    <cellStyle name="超链接 3 5 2 5 2 4" xfId="43649"/>
    <cellStyle name="超链接 3 5 2 5 3" xfId="43650"/>
    <cellStyle name="超链接 3 5 2 5 4" xfId="43651"/>
    <cellStyle name="超链接 3 5 2 5 5" xfId="43652"/>
    <cellStyle name="超链接 3 5 2 6" xfId="43653"/>
    <cellStyle name="超链接 3 5 2 6 2" xfId="43654"/>
    <cellStyle name="超链接 3 5 2 7" xfId="43655"/>
    <cellStyle name="超链接 3 5 2 7 2" xfId="43656"/>
    <cellStyle name="超链接 3 5 2 8" xfId="43657"/>
    <cellStyle name="超链接 3 5 2 9" xfId="43658"/>
    <cellStyle name="超链接 3 5 3" xfId="43659"/>
    <cellStyle name="超链接 3 5 3 2" xfId="43660"/>
    <cellStyle name="超链接 3 5 3 2 2" xfId="43661"/>
    <cellStyle name="超链接 3 5 3 2 2 2" xfId="43662"/>
    <cellStyle name="超链接 3 5 3 2 2 3" xfId="43663"/>
    <cellStyle name="超链接 3 5 3 2 2 4" xfId="43664"/>
    <cellStyle name="超链接 3 5 3 2 3" xfId="43665"/>
    <cellStyle name="超链接 3 5 3 2 3 2" xfId="43666"/>
    <cellStyle name="超链接 3 5 3 2 3 2 2" xfId="43667"/>
    <cellStyle name="超链接 3 5 3 2 3 2 3" xfId="43668"/>
    <cellStyle name="超链接 3 5 3 2 3 2 4" xfId="43669"/>
    <cellStyle name="超链接 3 5 3 2 3 3" xfId="43670"/>
    <cellStyle name="超链接 3 5 3 2 3 4" xfId="43671"/>
    <cellStyle name="超链接 3 5 3 2 3 5" xfId="43672"/>
    <cellStyle name="超链接 3 5 3 2 4" xfId="43673"/>
    <cellStyle name="超链接 3 5 3 2 5" xfId="43674"/>
    <cellStyle name="超链接 3 5 3 2 6" xfId="43675"/>
    <cellStyle name="超链接 3 5 3 3" xfId="43676"/>
    <cellStyle name="超链接 3 5 3 3 2" xfId="43677"/>
    <cellStyle name="超链接 3 5 3 3 2 2" xfId="43678"/>
    <cellStyle name="超链接 3 5 3 3 2 3" xfId="43679"/>
    <cellStyle name="超链接 3 5 3 3 2 4" xfId="43680"/>
    <cellStyle name="超链接 3 5 3 3 3" xfId="43681"/>
    <cellStyle name="超链接 3 5 3 3 4" xfId="43682"/>
    <cellStyle name="超链接 3 5 3 3 5" xfId="43683"/>
    <cellStyle name="超链接 3 5 3 4" xfId="43684"/>
    <cellStyle name="超链接 3 5 3 4 2" xfId="43685"/>
    <cellStyle name="超链接 3 5 3 4 2 2" xfId="43686"/>
    <cellStyle name="超链接 3 5 3 4 2 3" xfId="43687"/>
    <cellStyle name="超链接 3 5 3 4 2 4" xfId="43688"/>
    <cellStyle name="超链接 3 5 3 4 3" xfId="43689"/>
    <cellStyle name="超链接 3 5 3 4 4" xfId="43690"/>
    <cellStyle name="超链接 3 5 3 4 5" xfId="43691"/>
    <cellStyle name="超链接 3 5 3 5" xfId="43692"/>
    <cellStyle name="超链接 3 5 3 6" xfId="43693"/>
    <cellStyle name="超链接 3 5 3 7" xfId="43694"/>
    <cellStyle name="超链接 3 5 3 8" xfId="43695"/>
    <cellStyle name="超链接 3 5 4" xfId="43696"/>
    <cellStyle name="超链接 3 5 4 2" xfId="43697"/>
    <cellStyle name="超链接 3 5 4 2 2" xfId="43698"/>
    <cellStyle name="超链接 3 5 4 2 3" xfId="43699"/>
    <cellStyle name="超链接 3 5 4 2 4" xfId="43700"/>
    <cellStyle name="超链接 3 5 4 3" xfId="43701"/>
    <cellStyle name="超链接 3 5 4 3 2" xfId="43702"/>
    <cellStyle name="超链接 3 5 4 3 2 2" xfId="43703"/>
    <cellStyle name="超链接 3 5 4 3 2 3" xfId="43704"/>
    <cellStyle name="超链接 3 5 4 3 2 4" xfId="43705"/>
    <cellStyle name="超链接 3 5 4 3 3" xfId="43706"/>
    <cellStyle name="超链接 3 5 4 3 4" xfId="43707"/>
    <cellStyle name="超链接 3 5 4 3 5" xfId="43708"/>
    <cellStyle name="超链接 3 5 4 4" xfId="43709"/>
    <cellStyle name="超链接 3 5 4 5" xfId="43710"/>
    <cellStyle name="超链接 3 5 4 6" xfId="43711"/>
    <cellStyle name="超链接 3 5 5" xfId="43712"/>
    <cellStyle name="超链接 3 5 5 2" xfId="43713"/>
    <cellStyle name="超链接 3 5 5 2 2" xfId="43714"/>
    <cellStyle name="超链接 3 5 5 2 3" xfId="43715"/>
    <cellStyle name="超链接 3 5 5 2 4" xfId="43716"/>
    <cellStyle name="超链接 3 5 5 3" xfId="43717"/>
    <cellStyle name="超链接 3 5 5 4" xfId="43718"/>
    <cellStyle name="超链接 3 5 5 5" xfId="43719"/>
    <cellStyle name="超链接 3 5 6" xfId="43720"/>
    <cellStyle name="超链接 3 5 6 2" xfId="43721"/>
    <cellStyle name="超链接 3 5 6 2 2" xfId="43722"/>
    <cellStyle name="超链接 3 5 6 2 3" xfId="43723"/>
    <cellStyle name="超链接 3 5 6 2 4" xfId="43724"/>
    <cellStyle name="超链接 3 5 6 3" xfId="43725"/>
    <cellStyle name="超链接 3 5 6 4" xfId="43726"/>
    <cellStyle name="超链接 3 5 6 5" xfId="43727"/>
    <cellStyle name="超链接 3 5 7" xfId="43728"/>
    <cellStyle name="超链接 3 5 7 2" xfId="43729"/>
    <cellStyle name="超链接 3 5 8" xfId="43730"/>
    <cellStyle name="超链接 3 5 9" xfId="43731"/>
    <cellStyle name="超链接 3 6" xfId="43732"/>
    <cellStyle name="超链接 3 6 2" xfId="43733"/>
    <cellStyle name="超链接 3 6 2 2" xfId="43734"/>
    <cellStyle name="超链接 3 6 2 2 2" xfId="43735"/>
    <cellStyle name="超链接 3 6 2 2 2 2" xfId="43736"/>
    <cellStyle name="超链接 3 6 2 2 2 3" xfId="43737"/>
    <cellStyle name="超链接 3 6 2 2 2 4" xfId="43738"/>
    <cellStyle name="超链接 3 6 2 2 3" xfId="43739"/>
    <cellStyle name="超链接 3 6 2 2 4" xfId="43740"/>
    <cellStyle name="超链接 3 6 2 2 5" xfId="43741"/>
    <cellStyle name="超链接 3 6 2 3" xfId="43742"/>
    <cellStyle name="超链接 3 6 2 4" xfId="43743"/>
    <cellStyle name="超链接 3 6 2 5" xfId="43744"/>
    <cellStyle name="超链接 3 6 2 6" xfId="43745"/>
    <cellStyle name="超链接 3 6 3" xfId="43746"/>
    <cellStyle name="超链接 3 6 3 2" xfId="43747"/>
    <cellStyle name="超链接 3 6 3 2 2" xfId="43748"/>
    <cellStyle name="超链接 3 6 3 2 3" xfId="43749"/>
    <cellStyle name="超链接 3 6 3 2 4" xfId="43750"/>
    <cellStyle name="超链接 3 6 3 3" xfId="43751"/>
    <cellStyle name="超链接 3 6 3 3 2" xfId="43752"/>
    <cellStyle name="超链接 3 6 3 3 2 2" xfId="43753"/>
    <cellStyle name="超链接 3 6 3 3 2 3" xfId="43754"/>
    <cellStyle name="超链接 3 6 3 3 2 4" xfId="43755"/>
    <cellStyle name="超链接 3 6 3 3 3" xfId="43756"/>
    <cellStyle name="超链接 3 6 3 3 4" xfId="43757"/>
    <cellStyle name="超链接 3 6 3 3 5" xfId="43758"/>
    <cellStyle name="超链接 3 6 3 4" xfId="43759"/>
    <cellStyle name="超链接 3 6 3 5" xfId="43760"/>
    <cellStyle name="超链接 3 6 3 6" xfId="43761"/>
    <cellStyle name="超链接 3 6 4" xfId="43762"/>
    <cellStyle name="超链接 3 6 4 2" xfId="43763"/>
    <cellStyle name="超链接 3 6 4 2 2" xfId="43764"/>
    <cellStyle name="超链接 3 6 4 2 3" xfId="43765"/>
    <cellStyle name="超链接 3 6 4 2 4" xfId="43766"/>
    <cellStyle name="超链接 3 6 4 3" xfId="43767"/>
    <cellStyle name="超链接 3 6 4 4" xfId="43768"/>
    <cellStyle name="超链接 3 6 4 5" xfId="43769"/>
    <cellStyle name="超链接 3 6 5" xfId="43770"/>
    <cellStyle name="超链接 3 6 5 2" xfId="43771"/>
    <cellStyle name="超链接 3 6 5 2 2" xfId="43772"/>
    <cellStyle name="超链接 3 6 5 2 3" xfId="43773"/>
    <cellStyle name="超链接 3 6 5 2 4" xfId="43774"/>
    <cellStyle name="超链接 3 6 5 3" xfId="43775"/>
    <cellStyle name="超链接 3 6 5 4" xfId="43776"/>
    <cellStyle name="超链接 3 6 5 5" xfId="43777"/>
    <cellStyle name="超链接 3 6 6" xfId="43778"/>
    <cellStyle name="超链接 3 6 7" xfId="43779"/>
    <cellStyle name="超链接 3 6 8" xfId="43780"/>
    <cellStyle name="超链接 3 7" xfId="43781"/>
    <cellStyle name="超链接 3 7 2" xfId="43782"/>
    <cellStyle name="超链接 3 7 2 2" xfId="43783"/>
    <cellStyle name="超链接 3 7 2 2 2" xfId="43784"/>
    <cellStyle name="超链接 3 7 2 2 2 2" xfId="43785"/>
    <cellStyle name="超链接 3 7 2 2 2 3" xfId="43786"/>
    <cellStyle name="超链接 3 7 2 2 2 4" xfId="43787"/>
    <cellStyle name="超链接 3 7 2 2 3" xfId="43788"/>
    <cellStyle name="超链接 3 7 2 2 4" xfId="43789"/>
    <cellStyle name="超链接 3 7 2 2 5" xfId="43790"/>
    <cellStyle name="超链接 3 7 2 3" xfId="43791"/>
    <cellStyle name="超链接 3 7 2 4" xfId="43792"/>
    <cellStyle name="超链接 3 7 2 5" xfId="43793"/>
    <cellStyle name="超链接 3 7 3" xfId="43794"/>
    <cellStyle name="超链接 3 7 3 2" xfId="43795"/>
    <cellStyle name="超链接 3 7 3 2 2" xfId="43796"/>
    <cellStyle name="超链接 3 7 3 2 3" xfId="43797"/>
    <cellStyle name="超链接 3 7 3 2 4" xfId="43798"/>
    <cellStyle name="超链接 3 7 3 3" xfId="43799"/>
    <cellStyle name="超链接 3 7 3 3 2" xfId="43800"/>
    <cellStyle name="超链接 3 7 3 3 2 2" xfId="43801"/>
    <cellStyle name="超链接 3 7 3 3 2 3" xfId="43802"/>
    <cellStyle name="超链接 3 7 3 3 2 4" xfId="43803"/>
    <cellStyle name="超链接 3 7 3 3 3" xfId="43804"/>
    <cellStyle name="超链接 3 7 3 3 4" xfId="43805"/>
    <cellStyle name="超链接 3 7 3 3 5" xfId="43806"/>
    <cellStyle name="超链接 3 7 3 4" xfId="43807"/>
    <cellStyle name="超链接 3 7 3 5" xfId="43808"/>
    <cellStyle name="超链接 3 7 3 6" xfId="43809"/>
    <cellStyle name="超链接 3 7 4" xfId="43810"/>
    <cellStyle name="超链接 3 7 4 2" xfId="43811"/>
    <cellStyle name="超链接 3 7 4 2 2" xfId="43812"/>
    <cellStyle name="超链接 3 7 4 2 3" xfId="43813"/>
    <cellStyle name="超链接 3 7 4 2 4" xfId="43814"/>
    <cellStyle name="超链接 3 7 4 3" xfId="43815"/>
    <cellStyle name="超链接 3 7 4 4" xfId="43816"/>
    <cellStyle name="超链接 3 7 4 5" xfId="43817"/>
    <cellStyle name="超链接 3 7 5" xfId="43818"/>
    <cellStyle name="超链接 3 7 5 2" xfId="43819"/>
    <cellStyle name="超链接 3 7 5 2 2" xfId="43820"/>
    <cellStyle name="超链接 3 7 5 2 3" xfId="43821"/>
    <cellStyle name="超链接 3 7 5 2 4" xfId="43822"/>
    <cellStyle name="超链接 3 7 5 3" xfId="43823"/>
    <cellStyle name="超链接 3 7 5 4" xfId="43824"/>
    <cellStyle name="超链接 3 7 5 5" xfId="43825"/>
    <cellStyle name="超链接 3 7 6" xfId="43826"/>
    <cellStyle name="超链接 3 7 7" xfId="43827"/>
    <cellStyle name="超链接 3 7 8" xfId="43828"/>
    <cellStyle name="超链接 3 7 9" xfId="43829"/>
    <cellStyle name="超链接 3 8" xfId="43830"/>
    <cellStyle name="超链接 3 8 2" xfId="43831"/>
    <cellStyle name="超链接 3 8 2 2" xfId="43832"/>
    <cellStyle name="超链接 3 8 2 3" xfId="43833"/>
    <cellStyle name="超链接 3 8 2 4" xfId="43834"/>
    <cellStyle name="超链接 3 8 3" xfId="43835"/>
    <cellStyle name="超链接 3 8 3 2" xfId="43836"/>
    <cellStyle name="超链接 3 8 3 2 2" xfId="43837"/>
    <cellStyle name="超链接 3 8 3 2 3" xfId="43838"/>
    <cellStyle name="超链接 3 8 3 2 4" xfId="43839"/>
    <cellStyle name="超链接 3 8 3 3" xfId="43840"/>
    <cellStyle name="超链接 3 8 3 4" xfId="43841"/>
    <cellStyle name="超链接 3 8 3 5" xfId="43842"/>
    <cellStyle name="超链接 3 8 4" xfId="43843"/>
    <cellStyle name="超链接 3 8 5" xfId="43844"/>
    <cellStyle name="超链接 3 8 6" xfId="43845"/>
    <cellStyle name="超链接 3 9" xfId="43846"/>
    <cellStyle name="超链接 3 9 2" xfId="43847"/>
    <cellStyle name="超链接 3 9 2 2" xfId="43848"/>
    <cellStyle name="超链接 3 9 2 3" xfId="43849"/>
    <cellStyle name="超链接 3 9 2 4" xfId="43850"/>
    <cellStyle name="超链接 3 9 3" xfId="43851"/>
    <cellStyle name="超链接 3 9 3 2" xfId="43852"/>
    <cellStyle name="超链接 3 9 3 2 2" xfId="43853"/>
    <cellStyle name="超链接 3 9 3 2 3" xfId="43854"/>
    <cellStyle name="超链接 3 9 3 2 4" xfId="43855"/>
    <cellStyle name="超链接 3 9 3 3" xfId="43856"/>
    <cellStyle name="超链接 3 9 3 4" xfId="43857"/>
    <cellStyle name="超链接 3 9 3 5" xfId="43858"/>
    <cellStyle name="超链接 3 9 4" xfId="43859"/>
    <cellStyle name="超链接 3 9 5" xfId="43860"/>
    <cellStyle name="超链接 3 9 6" xfId="43861"/>
    <cellStyle name="超链接 3_北美" xfId="43862"/>
    <cellStyle name="超链接 30" xfId="43863"/>
    <cellStyle name="超链接 4" xfId="43864"/>
    <cellStyle name="超链接 4 2" xfId="43865"/>
    <cellStyle name="超链接 4 2 2" xfId="43866"/>
    <cellStyle name="超链接 4 2 2 2" xfId="43867"/>
    <cellStyle name="超链接 4 2 2 2 2" xfId="43868"/>
    <cellStyle name="超链接 4 2 2 2 3" xfId="43869"/>
    <cellStyle name="超链接 4 2 2 3" xfId="43870"/>
    <cellStyle name="超链接 4 2 2 4" xfId="43871"/>
    <cellStyle name="超链接 4 2 3" xfId="43872"/>
    <cellStyle name="超链接 4 2 3 2" xfId="43873"/>
    <cellStyle name="超链接 4 2 3 2 2" xfId="43874"/>
    <cellStyle name="超链接 4 2 3 3" xfId="43875"/>
    <cellStyle name="超链接 4 2 3 4" xfId="43876"/>
    <cellStyle name="超链接 4 2 4" xfId="43877"/>
    <cellStyle name="超链接 4 2 4 2" xfId="43878"/>
    <cellStyle name="超链接 4 2 5" xfId="43879"/>
    <cellStyle name="超链接 4 2 6" xfId="43880"/>
    <cellStyle name="超链接 4 3" xfId="43881"/>
    <cellStyle name="超链接 4 3 2" xfId="43882"/>
    <cellStyle name="超链接 4 3 2 2" xfId="43883"/>
    <cellStyle name="超链接 4 3 2 3" xfId="43884"/>
    <cellStyle name="超链接 4 3 3" xfId="43885"/>
    <cellStyle name="超链接 4 3 3 2" xfId="43886"/>
    <cellStyle name="超链接 4 3 4" xfId="43887"/>
    <cellStyle name="超链接 4 3 5" xfId="43888"/>
    <cellStyle name="超链接 4 4" xfId="43889"/>
    <cellStyle name="超链接 4 4 2" xfId="43890"/>
    <cellStyle name="超链接 4 4 2 2" xfId="43891"/>
    <cellStyle name="超链接 4 4 2 3" xfId="43892"/>
    <cellStyle name="超链接 4 4 3" xfId="43893"/>
    <cellStyle name="超链接 4 4 4" xfId="43894"/>
    <cellStyle name="超链接 4 5" xfId="43895"/>
    <cellStyle name="超链接 4 5 2" xfId="43896"/>
    <cellStyle name="超链接 4 5 3" xfId="43897"/>
    <cellStyle name="超链接 4 6" xfId="43898"/>
    <cellStyle name="超链接 4 7" xfId="43899"/>
    <cellStyle name="超链接 4 8" xfId="43900"/>
    <cellStyle name="超链接 4 9" xfId="43901"/>
    <cellStyle name="超链接 5" xfId="43902"/>
    <cellStyle name="超链接 5 10" xfId="43903"/>
    <cellStyle name="超链接 5 10 2" xfId="43904"/>
    <cellStyle name="超链接 5 11" xfId="43905"/>
    <cellStyle name="超链接 5 11 2" xfId="43906"/>
    <cellStyle name="超链接 5 12" xfId="43907"/>
    <cellStyle name="超链接 5 13" xfId="43908"/>
    <cellStyle name="超链接 5 14" xfId="43909"/>
    <cellStyle name="超链接 5 15" xfId="43910"/>
    <cellStyle name="超链接 5 16" xfId="43911"/>
    <cellStyle name="超链接 5 17" xfId="43912"/>
    <cellStyle name="超链接 5 2" xfId="11630"/>
    <cellStyle name="超链接 5 2 10" xfId="43913"/>
    <cellStyle name="超链接 5 2 2" xfId="43914"/>
    <cellStyle name="超链接 5 2 2 2" xfId="43915"/>
    <cellStyle name="超链接 5 2 2 2 2" xfId="43916"/>
    <cellStyle name="超链接 5 2 2 2 2 2" xfId="43917"/>
    <cellStyle name="超链接 5 2 2 2 2 2 2" xfId="43918"/>
    <cellStyle name="超链接 5 2 2 2 2 2 3" xfId="43919"/>
    <cellStyle name="超链接 5 2 2 2 2 2 4" xfId="43920"/>
    <cellStyle name="超链接 5 2 2 2 2 3" xfId="43921"/>
    <cellStyle name="超链接 5 2 2 2 2 4" xfId="43922"/>
    <cellStyle name="超链接 5 2 2 2 2 5" xfId="43923"/>
    <cellStyle name="超链接 5 2 2 2 3" xfId="43924"/>
    <cellStyle name="超链接 5 2 2 2 4" xfId="43925"/>
    <cellStyle name="超链接 5 2 2 2 5" xfId="43926"/>
    <cellStyle name="超链接 5 2 2 3" xfId="43927"/>
    <cellStyle name="超链接 5 2 2 3 2" xfId="43928"/>
    <cellStyle name="超链接 5 2 2 3 2 2" xfId="43929"/>
    <cellStyle name="超链接 5 2 2 3 2 3" xfId="43930"/>
    <cellStyle name="超链接 5 2 2 3 2 4" xfId="43931"/>
    <cellStyle name="超链接 5 2 2 3 3" xfId="43932"/>
    <cellStyle name="超链接 5 2 2 3 3 2" xfId="43933"/>
    <cellStyle name="超链接 5 2 2 3 3 2 2" xfId="43934"/>
    <cellStyle name="超链接 5 2 2 3 3 2 3" xfId="43935"/>
    <cellStyle name="超链接 5 2 2 3 3 2 4" xfId="43936"/>
    <cellStyle name="超链接 5 2 2 3 3 3" xfId="43937"/>
    <cellStyle name="超链接 5 2 2 3 3 4" xfId="43938"/>
    <cellStyle name="超链接 5 2 2 3 3 5" xfId="43939"/>
    <cellStyle name="超链接 5 2 2 3 4" xfId="43940"/>
    <cellStyle name="超链接 5 2 2 3 5" xfId="43941"/>
    <cellStyle name="超链接 5 2 2 3 6" xfId="43942"/>
    <cellStyle name="超链接 5 2 2 4" xfId="43943"/>
    <cellStyle name="超链接 5 2 2 4 2" xfId="43944"/>
    <cellStyle name="超链接 5 2 2 4 2 2" xfId="43945"/>
    <cellStyle name="超链接 5 2 2 4 2 3" xfId="43946"/>
    <cellStyle name="超链接 5 2 2 4 2 4" xfId="43947"/>
    <cellStyle name="超链接 5 2 2 4 3" xfId="43948"/>
    <cellStyle name="超链接 5 2 2 4 4" xfId="43949"/>
    <cellStyle name="超链接 5 2 2 4 5" xfId="43950"/>
    <cellStyle name="超链接 5 2 2 5" xfId="43951"/>
    <cellStyle name="超链接 5 2 2 5 2" xfId="43952"/>
    <cellStyle name="超链接 5 2 2 5 2 2" xfId="43953"/>
    <cellStyle name="超链接 5 2 2 5 2 3" xfId="43954"/>
    <cellStyle name="超链接 5 2 2 5 2 4" xfId="43955"/>
    <cellStyle name="超链接 5 2 2 5 3" xfId="43956"/>
    <cellStyle name="超链接 5 2 2 5 4" xfId="43957"/>
    <cellStyle name="超链接 5 2 2 5 5" xfId="43958"/>
    <cellStyle name="超链接 5 2 2 6" xfId="43959"/>
    <cellStyle name="超链接 5 2 2 7" xfId="43960"/>
    <cellStyle name="超链接 5 2 2 8" xfId="43961"/>
    <cellStyle name="超链接 5 2 3" xfId="43962"/>
    <cellStyle name="超链接 5 2 3 2" xfId="43963"/>
    <cellStyle name="超链接 5 2 3 2 2" xfId="43964"/>
    <cellStyle name="超链接 5 2 3 2 2 2" xfId="43965"/>
    <cellStyle name="超链接 5 2 3 2 2 3" xfId="43966"/>
    <cellStyle name="超链接 5 2 3 2 2 4" xfId="43967"/>
    <cellStyle name="超链接 5 2 3 2 3" xfId="43968"/>
    <cellStyle name="超链接 5 2 3 2 3 2" xfId="43969"/>
    <cellStyle name="超链接 5 2 3 2 3 2 2" xfId="43970"/>
    <cellStyle name="超链接 5 2 3 2 3 2 3" xfId="43971"/>
    <cellStyle name="超链接 5 2 3 2 3 2 4" xfId="43972"/>
    <cellStyle name="超链接 5 2 3 2 3 3" xfId="43973"/>
    <cellStyle name="超链接 5 2 3 2 3 4" xfId="43974"/>
    <cellStyle name="超链接 5 2 3 2 3 5" xfId="43975"/>
    <cellStyle name="超链接 5 2 3 2 4" xfId="43976"/>
    <cellStyle name="超链接 5 2 3 2 5" xfId="43977"/>
    <cellStyle name="超链接 5 2 3 2 6" xfId="43978"/>
    <cellStyle name="超链接 5 2 3 3" xfId="43979"/>
    <cellStyle name="超链接 5 2 3 3 2" xfId="43980"/>
    <cellStyle name="超链接 5 2 3 3 2 2" xfId="43981"/>
    <cellStyle name="超链接 5 2 3 3 2 3" xfId="43982"/>
    <cellStyle name="超链接 5 2 3 3 2 4" xfId="43983"/>
    <cellStyle name="超链接 5 2 3 3 3" xfId="43984"/>
    <cellStyle name="超链接 5 2 3 3 4" xfId="43985"/>
    <cellStyle name="超链接 5 2 3 3 5" xfId="43986"/>
    <cellStyle name="超链接 5 2 3 4" xfId="43987"/>
    <cellStyle name="超链接 5 2 3 4 2" xfId="43988"/>
    <cellStyle name="超链接 5 2 3 4 2 2" xfId="43989"/>
    <cellStyle name="超链接 5 2 3 4 2 3" xfId="43990"/>
    <cellStyle name="超链接 5 2 3 4 2 4" xfId="43991"/>
    <cellStyle name="超链接 5 2 3 4 3" xfId="43992"/>
    <cellStyle name="超链接 5 2 3 4 4" xfId="43993"/>
    <cellStyle name="超链接 5 2 3 4 5" xfId="43994"/>
    <cellStyle name="超链接 5 2 3 5" xfId="43995"/>
    <cellStyle name="超链接 5 2 3 6" xfId="43996"/>
    <cellStyle name="超链接 5 2 3 7" xfId="43997"/>
    <cellStyle name="超链接 5 2 4" xfId="43998"/>
    <cellStyle name="超链接 5 2 4 2" xfId="43999"/>
    <cellStyle name="超链接 5 2 4 2 2" xfId="44000"/>
    <cellStyle name="超链接 5 2 4 2 3" xfId="44001"/>
    <cellStyle name="超链接 5 2 4 2 4" xfId="44002"/>
    <cellStyle name="超链接 5 2 4 3" xfId="44003"/>
    <cellStyle name="超链接 5 2 4 3 2" xfId="44004"/>
    <cellStyle name="超链接 5 2 4 3 2 2" xfId="44005"/>
    <cellStyle name="超链接 5 2 4 3 2 3" xfId="44006"/>
    <cellStyle name="超链接 5 2 4 3 2 4" xfId="44007"/>
    <cellStyle name="超链接 5 2 4 3 3" xfId="44008"/>
    <cellStyle name="超链接 5 2 4 3 4" xfId="44009"/>
    <cellStyle name="超链接 5 2 4 3 5" xfId="44010"/>
    <cellStyle name="超链接 5 2 4 4" xfId="44011"/>
    <cellStyle name="超链接 5 2 4 5" xfId="44012"/>
    <cellStyle name="超链接 5 2 4 6" xfId="44013"/>
    <cellStyle name="超链接 5 2 5" xfId="44014"/>
    <cellStyle name="超链接 5 2 5 2" xfId="44015"/>
    <cellStyle name="超链接 5 2 5 2 2" xfId="44016"/>
    <cellStyle name="超链接 5 2 5 2 3" xfId="44017"/>
    <cellStyle name="超链接 5 2 5 2 4" xfId="44018"/>
    <cellStyle name="超链接 5 2 5 3" xfId="44019"/>
    <cellStyle name="超链接 5 2 5 4" xfId="44020"/>
    <cellStyle name="超链接 5 2 5 5" xfId="44021"/>
    <cellStyle name="超链接 5 2 6" xfId="44022"/>
    <cellStyle name="超链接 5 2 6 2" xfId="44023"/>
    <cellStyle name="超链接 5 2 6 2 2" xfId="44024"/>
    <cellStyle name="超链接 5 2 6 2 3" xfId="44025"/>
    <cellStyle name="超链接 5 2 6 2 4" xfId="44026"/>
    <cellStyle name="超链接 5 2 6 3" xfId="44027"/>
    <cellStyle name="超链接 5 2 6 4" xfId="44028"/>
    <cellStyle name="超链接 5 2 6 5" xfId="44029"/>
    <cellStyle name="超链接 5 2 7" xfId="44030"/>
    <cellStyle name="超链接 5 2 8" xfId="44031"/>
    <cellStyle name="超链接 5 2 9" xfId="44032"/>
    <cellStyle name="超链接 5 3" xfId="11631"/>
    <cellStyle name="超链接 5 3 2" xfId="44033"/>
    <cellStyle name="超链接 5 3 2 2" xfId="44034"/>
    <cellStyle name="超链接 5 3 2 2 2" xfId="44035"/>
    <cellStyle name="超链接 5 3 2 2 2 2" xfId="44036"/>
    <cellStyle name="超链接 5 3 2 2 2 2 2" xfId="44037"/>
    <cellStyle name="超链接 5 3 2 2 2 2 3" xfId="44038"/>
    <cellStyle name="超链接 5 3 2 2 2 2 4" xfId="44039"/>
    <cellStyle name="超链接 5 3 2 2 2 3" xfId="44040"/>
    <cellStyle name="超链接 5 3 2 2 2 4" xfId="44041"/>
    <cellStyle name="超链接 5 3 2 2 2 5" xfId="44042"/>
    <cellStyle name="超链接 5 3 2 2 3" xfId="44043"/>
    <cellStyle name="超链接 5 3 2 2 4" xfId="44044"/>
    <cellStyle name="超链接 5 3 2 2 5" xfId="44045"/>
    <cellStyle name="超链接 5 3 2 3" xfId="44046"/>
    <cellStyle name="超链接 5 3 2 3 2" xfId="44047"/>
    <cellStyle name="超链接 5 3 2 3 2 2" xfId="44048"/>
    <cellStyle name="超链接 5 3 2 3 2 3" xfId="44049"/>
    <cellStyle name="超链接 5 3 2 3 2 4" xfId="44050"/>
    <cellStyle name="超链接 5 3 2 3 3" xfId="44051"/>
    <cellStyle name="超链接 5 3 2 3 3 2" xfId="44052"/>
    <cellStyle name="超链接 5 3 2 3 3 2 2" xfId="44053"/>
    <cellStyle name="超链接 5 3 2 3 3 2 3" xfId="44054"/>
    <cellStyle name="超链接 5 3 2 3 3 2 4" xfId="44055"/>
    <cellStyle name="超链接 5 3 2 3 3 3" xfId="44056"/>
    <cellStyle name="超链接 5 3 2 3 3 4" xfId="44057"/>
    <cellStyle name="超链接 5 3 2 3 3 5" xfId="44058"/>
    <cellStyle name="超链接 5 3 2 3 4" xfId="44059"/>
    <cellStyle name="超链接 5 3 2 3 5" xfId="44060"/>
    <cellStyle name="超链接 5 3 2 3 6" xfId="44061"/>
    <cellStyle name="超链接 5 3 2 4" xfId="44062"/>
    <cellStyle name="超链接 5 3 2 4 2" xfId="44063"/>
    <cellStyle name="超链接 5 3 2 4 2 2" xfId="44064"/>
    <cellStyle name="超链接 5 3 2 4 2 3" xfId="44065"/>
    <cellStyle name="超链接 5 3 2 4 2 4" xfId="44066"/>
    <cellStyle name="超链接 5 3 2 4 3" xfId="44067"/>
    <cellStyle name="超链接 5 3 2 4 4" xfId="44068"/>
    <cellStyle name="超链接 5 3 2 4 5" xfId="44069"/>
    <cellStyle name="超链接 5 3 2 5" xfId="44070"/>
    <cellStyle name="超链接 5 3 2 5 2" xfId="44071"/>
    <cellStyle name="超链接 5 3 2 5 2 2" xfId="44072"/>
    <cellStyle name="超链接 5 3 2 5 2 3" xfId="44073"/>
    <cellStyle name="超链接 5 3 2 5 2 4" xfId="44074"/>
    <cellStyle name="超链接 5 3 2 5 3" xfId="44075"/>
    <cellStyle name="超链接 5 3 2 5 4" xfId="44076"/>
    <cellStyle name="超链接 5 3 2 5 5" xfId="44077"/>
    <cellStyle name="超链接 5 3 2 6" xfId="44078"/>
    <cellStyle name="超链接 5 3 2 7" xfId="44079"/>
    <cellStyle name="超链接 5 3 2 8" xfId="44080"/>
    <cellStyle name="超链接 5 3 3" xfId="44081"/>
    <cellStyle name="超链接 5 3 3 2" xfId="44082"/>
    <cellStyle name="超链接 5 3 3 2 2" xfId="44083"/>
    <cellStyle name="超链接 5 3 3 2 3" xfId="44084"/>
    <cellStyle name="超链接 5 3 3 2 4" xfId="44085"/>
    <cellStyle name="超链接 5 3 3 3" xfId="44086"/>
    <cellStyle name="超链接 5 3 3 3 2" xfId="44087"/>
    <cellStyle name="超链接 5 3 3 3 2 2" xfId="44088"/>
    <cellStyle name="超链接 5 3 3 3 2 3" xfId="44089"/>
    <cellStyle name="超链接 5 3 3 3 2 4" xfId="44090"/>
    <cellStyle name="超链接 5 3 3 3 3" xfId="44091"/>
    <cellStyle name="超链接 5 3 3 3 4" xfId="44092"/>
    <cellStyle name="超链接 5 3 3 3 5" xfId="44093"/>
    <cellStyle name="超链接 5 3 3 4" xfId="44094"/>
    <cellStyle name="超链接 5 3 3 5" xfId="44095"/>
    <cellStyle name="超链接 5 3 3 6" xfId="44096"/>
    <cellStyle name="超链接 5 3 4" xfId="44097"/>
    <cellStyle name="超链接 5 3 4 2" xfId="44098"/>
    <cellStyle name="超链接 5 3 4 2 2" xfId="44099"/>
    <cellStyle name="超链接 5 3 4 2 3" xfId="44100"/>
    <cellStyle name="超链接 5 3 4 2 4" xfId="44101"/>
    <cellStyle name="超链接 5 3 4 3" xfId="44102"/>
    <cellStyle name="超链接 5 3 4 4" xfId="44103"/>
    <cellStyle name="超链接 5 3 4 5" xfId="44104"/>
    <cellStyle name="超链接 5 3 5" xfId="44105"/>
    <cellStyle name="超链接 5 3 5 2" xfId="44106"/>
    <cellStyle name="超链接 5 3 5 2 2" xfId="44107"/>
    <cellStyle name="超链接 5 3 5 2 3" xfId="44108"/>
    <cellStyle name="超链接 5 3 5 2 4" xfId="44109"/>
    <cellStyle name="超链接 5 3 5 3" xfId="44110"/>
    <cellStyle name="超链接 5 3 5 4" xfId="44111"/>
    <cellStyle name="超链接 5 3 5 5" xfId="44112"/>
    <cellStyle name="超链接 5 3 6" xfId="44113"/>
    <cellStyle name="超链接 5 3 7" xfId="44114"/>
    <cellStyle name="超链接 5 3 8" xfId="44115"/>
    <cellStyle name="超链接 5 3 9" xfId="44116"/>
    <cellStyle name="超链接 5 4" xfId="11632"/>
    <cellStyle name="超链接 5 4 2" xfId="44117"/>
    <cellStyle name="超链接 5 4 2 2" xfId="44118"/>
    <cellStyle name="超链接 5 4 2 2 2" xfId="44119"/>
    <cellStyle name="超链接 5 4 2 2 2 2" xfId="44120"/>
    <cellStyle name="超链接 5 4 2 2 2 3" xfId="44121"/>
    <cellStyle name="超链接 5 4 2 2 2 4" xfId="44122"/>
    <cellStyle name="超链接 5 4 2 2 3" xfId="44123"/>
    <cellStyle name="超链接 5 4 2 2 4" xfId="44124"/>
    <cellStyle name="超链接 5 4 2 2 5" xfId="44125"/>
    <cellStyle name="超链接 5 4 2 3" xfId="44126"/>
    <cellStyle name="超链接 5 4 2 4" xfId="44127"/>
    <cellStyle name="超链接 5 4 2 5" xfId="44128"/>
    <cellStyle name="超链接 5 4 3" xfId="44129"/>
    <cellStyle name="超链接 5 4 3 2" xfId="44130"/>
    <cellStyle name="超链接 5 4 3 2 2" xfId="44131"/>
    <cellStyle name="超链接 5 4 3 2 3" xfId="44132"/>
    <cellStyle name="超链接 5 4 3 2 4" xfId="44133"/>
    <cellStyle name="超链接 5 4 3 3" xfId="44134"/>
    <cellStyle name="超链接 5 4 3 3 2" xfId="44135"/>
    <cellStyle name="超链接 5 4 3 3 2 2" xfId="44136"/>
    <cellStyle name="超链接 5 4 3 3 2 3" xfId="44137"/>
    <cellStyle name="超链接 5 4 3 3 2 4" xfId="44138"/>
    <cellStyle name="超链接 5 4 3 3 3" xfId="44139"/>
    <cellStyle name="超链接 5 4 3 3 4" xfId="44140"/>
    <cellStyle name="超链接 5 4 3 3 5" xfId="44141"/>
    <cellStyle name="超链接 5 4 3 4" xfId="44142"/>
    <cellStyle name="超链接 5 4 3 5" xfId="44143"/>
    <cellStyle name="超链接 5 4 3 6" xfId="44144"/>
    <cellStyle name="超链接 5 4 4" xfId="44145"/>
    <cellStyle name="超链接 5 4 4 2" xfId="44146"/>
    <cellStyle name="超链接 5 4 4 2 2" xfId="44147"/>
    <cellStyle name="超链接 5 4 4 2 3" xfId="44148"/>
    <cellStyle name="超链接 5 4 4 2 4" xfId="44149"/>
    <cellStyle name="超链接 5 4 4 3" xfId="44150"/>
    <cellStyle name="超链接 5 4 4 4" xfId="44151"/>
    <cellStyle name="超链接 5 4 4 5" xfId="44152"/>
    <cellStyle name="超链接 5 4 5" xfId="44153"/>
    <cellStyle name="超链接 5 4 5 2" xfId="44154"/>
    <cellStyle name="超链接 5 4 5 2 2" xfId="44155"/>
    <cellStyle name="超链接 5 4 5 2 3" xfId="44156"/>
    <cellStyle name="超链接 5 4 5 2 4" xfId="44157"/>
    <cellStyle name="超链接 5 4 5 3" xfId="44158"/>
    <cellStyle name="超链接 5 4 5 4" xfId="44159"/>
    <cellStyle name="超链接 5 4 5 5" xfId="44160"/>
    <cellStyle name="超链接 5 4 6" xfId="44161"/>
    <cellStyle name="超链接 5 4 7" xfId="44162"/>
    <cellStyle name="超链接 5 4 8" xfId="44163"/>
    <cellStyle name="超链接 5 5" xfId="11633"/>
    <cellStyle name="超链接 5 5 2" xfId="44164"/>
    <cellStyle name="超链接 5 5 2 2" xfId="44165"/>
    <cellStyle name="超链接 5 5 2 2 2" xfId="44166"/>
    <cellStyle name="超链接 5 5 2 2 2 2" xfId="44167"/>
    <cellStyle name="超链接 5 5 2 2 2 3" xfId="44168"/>
    <cellStyle name="超链接 5 5 2 2 2 4" xfId="44169"/>
    <cellStyle name="超链接 5 5 2 2 3" xfId="44170"/>
    <cellStyle name="超链接 5 5 2 2 4" xfId="44171"/>
    <cellStyle name="超链接 5 5 2 2 5" xfId="44172"/>
    <cellStyle name="超链接 5 5 2 3" xfId="44173"/>
    <cellStyle name="超链接 5 5 2 4" xfId="44174"/>
    <cellStyle name="超链接 5 5 2 5" xfId="44175"/>
    <cellStyle name="超链接 5 5 3" xfId="44176"/>
    <cellStyle name="超链接 5 5 3 2" xfId="44177"/>
    <cellStyle name="超链接 5 5 3 2 2" xfId="44178"/>
    <cellStyle name="超链接 5 5 3 2 3" xfId="44179"/>
    <cellStyle name="超链接 5 5 3 2 4" xfId="44180"/>
    <cellStyle name="超链接 5 5 3 3" xfId="44181"/>
    <cellStyle name="超链接 5 5 3 3 2" xfId="44182"/>
    <cellStyle name="超链接 5 5 3 3 2 2" xfId="44183"/>
    <cellStyle name="超链接 5 5 3 3 2 3" xfId="44184"/>
    <cellStyle name="超链接 5 5 3 3 2 4" xfId="44185"/>
    <cellStyle name="超链接 5 5 3 3 3" xfId="44186"/>
    <cellStyle name="超链接 5 5 3 3 4" xfId="44187"/>
    <cellStyle name="超链接 5 5 3 3 5" xfId="44188"/>
    <cellStyle name="超链接 5 5 3 4" xfId="44189"/>
    <cellStyle name="超链接 5 5 3 5" xfId="44190"/>
    <cellStyle name="超链接 5 5 3 6" xfId="44191"/>
    <cellStyle name="超链接 5 5 4" xfId="44192"/>
    <cellStyle name="超链接 5 5 4 2" xfId="44193"/>
    <cellStyle name="超链接 5 5 4 2 2" xfId="44194"/>
    <cellStyle name="超链接 5 5 4 2 3" xfId="44195"/>
    <cellStyle name="超链接 5 5 4 2 4" xfId="44196"/>
    <cellStyle name="超链接 5 5 4 3" xfId="44197"/>
    <cellStyle name="超链接 5 5 4 4" xfId="44198"/>
    <cellStyle name="超链接 5 5 4 5" xfId="44199"/>
    <cellStyle name="超链接 5 5 5" xfId="44200"/>
    <cellStyle name="超链接 5 5 5 2" xfId="44201"/>
    <cellStyle name="超链接 5 5 5 2 2" xfId="44202"/>
    <cellStyle name="超链接 5 5 5 2 3" xfId="44203"/>
    <cellStyle name="超链接 5 5 5 2 4" xfId="44204"/>
    <cellStyle name="超链接 5 5 5 3" xfId="44205"/>
    <cellStyle name="超链接 5 5 5 4" xfId="44206"/>
    <cellStyle name="超链接 5 5 5 5" xfId="44207"/>
    <cellStyle name="超链接 5 5 6" xfId="44208"/>
    <cellStyle name="超链接 5 5 7" xfId="44209"/>
    <cellStyle name="超链接 5 5 8" xfId="44210"/>
    <cellStyle name="超链接 5 6" xfId="44211"/>
    <cellStyle name="超链接 5 6 2" xfId="44212"/>
    <cellStyle name="超链接 5 6 2 2" xfId="44213"/>
    <cellStyle name="超链接 5 6 2 3" xfId="44214"/>
    <cellStyle name="超链接 5 6 2 4" xfId="44215"/>
    <cellStyle name="超链接 5 6 3" xfId="44216"/>
    <cellStyle name="超链接 5 6 3 2" xfId="44217"/>
    <cellStyle name="超链接 5 6 3 2 2" xfId="44218"/>
    <cellStyle name="超链接 5 6 3 2 3" xfId="44219"/>
    <cellStyle name="超链接 5 6 3 2 4" xfId="44220"/>
    <cellStyle name="超链接 5 6 3 3" xfId="44221"/>
    <cellStyle name="超链接 5 6 3 4" xfId="44222"/>
    <cellStyle name="超链接 5 6 3 5" xfId="44223"/>
    <cellStyle name="超链接 5 6 4" xfId="44224"/>
    <cellStyle name="超链接 5 6 5" xfId="44225"/>
    <cellStyle name="超链接 5 6 6" xfId="44226"/>
    <cellStyle name="超链接 5 7" xfId="44227"/>
    <cellStyle name="超链接 5 7 2" xfId="44228"/>
    <cellStyle name="超链接 5 7 2 2" xfId="44229"/>
    <cellStyle name="超链接 5 7 2 3" xfId="44230"/>
    <cellStyle name="超链接 5 7 2 4" xfId="44231"/>
    <cellStyle name="超链接 5 7 3" xfId="44232"/>
    <cellStyle name="超链接 5 7 3 2" xfId="44233"/>
    <cellStyle name="超链接 5 7 3 2 2" xfId="44234"/>
    <cellStyle name="超链接 5 7 3 2 3" xfId="44235"/>
    <cellStyle name="超链接 5 7 3 2 4" xfId="44236"/>
    <cellStyle name="超链接 5 7 3 3" xfId="44237"/>
    <cellStyle name="超链接 5 7 3 4" xfId="44238"/>
    <cellStyle name="超链接 5 7 3 5" xfId="44239"/>
    <cellStyle name="超链接 5 7 4" xfId="44240"/>
    <cellStyle name="超链接 5 7 5" xfId="44241"/>
    <cellStyle name="超链接 5 7 6" xfId="44242"/>
    <cellStyle name="超链接 5 8" xfId="44243"/>
    <cellStyle name="超链接 5 8 2" xfId="44244"/>
    <cellStyle name="超链接 5 8 2 2" xfId="44245"/>
    <cellStyle name="超链接 5 8 2 3" xfId="44246"/>
    <cellStyle name="超链接 5 8 2 4" xfId="44247"/>
    <cellStyle name="超链接 5 8 3" xfId="44248"/>
    <cellStyle name="超链接 5 8 4" xfId="44249"/>
    <cellStyle name="超链接 5 8 5" xfId="44250"/>
    <cellStyle name="超链接 5 9" xfId="44251"/>
    <cellStyle name="超链接 5 9 2" xfId="44252"/>
    <cellStyle name="超链接 5 9 2 2" xfId="44253"/>
    <cellStyle name="超链接 5 9 2 3" xfId="44254"/>
    <cellStyle name="超链接 5 9 2 4" xfId="44255"/>
    <cellStyle name="超链接 5 9 3" xfId="44256"/>
    <cellStyle name="超链接 5 9 4" xfId="44257"/>
    <cellStyle name="超链接 5 9 5" xfId="44258"/>
    <cellStyle name="超链接 6" xfId="44259"/>
    <cellStyle name="超链接 6 10" xfId="44260"/>
    <cellStyle name="超链接 6 10 2" xfId="44261"/>
    <cellStyle name="超链接 6 10 3" xfId="44262"/>
    <cellStyle name="超链接 6 11" xfId="44263"/>
    <cellStyle name="超链接 6 11 2" xfId="44264"/>
    <cellStyle name="超链接 6 12" xfId="44265"/>
    <cellStyle name="超链接 6 13" xfId="44266"/>
    <cellStyle name="超链接 6 14" xfId="44267"/>
    <cellStyle name="超链接 6 15" xfId="44268"/>
    <cellStyle name="超链接 6 16" xfId="44269"/>
    <cellStyle name="超链接 6 17" xfId="44270"/>
    <cellStyle name="超链接 6 2" xfId="44271"/>
    <cellStyle name="超链接 6 2 10" xfId="44272"/>
    <cellStyle name="超链接 6 2 11" xfId="44273"/>
    <cellStyle name="超链接 6 2 2" xfId="44274"/>
    <cellStyle name="超链接 6 2 2 2" xfId="44275"/>
    <cellStyle name="超链接 6 2 2 2 2" xfId="44276"/>
    <cellStyle name="超链接 6 2 2 2 2 2" xfId="44277"/>
    <cellStyle name="超链接 6 2 2 2 2 2 2" xfId="44278"/>
    <cellStyle name="超链接 6 2 2 2 2 2 3" xfId="44279"/>
    <cellStyle name="超链接 6 2 2 2 2 2 4" xfId="44280"/>
    <cellStyle name="超链接 6 2 2 2 2 3" xfId="44281"/>
    <cellStyle name="超链接 6 2 2 2 2 4" xfId="44282"/>
    <cellStyle name="超链接 6 2 2 2 2 5" xfId="44283"/>
    <cellStyle name="超链接 6 2 2 2 3" xfId="44284"/>
    <cellStyle name="超链接 6 2 2 2 4" xfId="44285"/>
    <cellStyle name="超链接 6 2 2 2 5" xfId="44286"/>
    <cellStyle name="超链接 6 2 2 3" xfId="44287"/>
    <cellStyle name="超链接 6 2 2 3 2" xfId="44288"/>
    <cellStyle name="超链接 6 2 2 3 2 2" xfId="44289"/>
    <cellStyle name="超链接 6 2 2 3 2 3" xfId="44290"/>
    <cellStyle name="超链接 6 2 2 3 2 4" xfId="44291"/>
    <cellStyle name="超链接 6 2 2 3 3" xfId="44292"/>
    <cellStyle name="超链接 6 2 2 3 3 2" xfId="44293"/>
    <cellStyle name="超链接 6 2 2 3 3 2 2" xfId="44294"/>
    <cellStyle name="超链接 6 2 2 3 3 2 3" xfId="44295"/>
    <cellStyle name="超链接 6 2 2 3 3 2 4" xfId="44296"/>
    <cellStyle name="超链接 6 2 2 3 3 3" xfId="44297"/>
    <cellStyle name="超链接 6 2 2 3 3 4" xfId="44298"/>
    <cellStyle name="超链接 6 2 2 3 3 5" xfId="44299"/>
    <cellStyle name="超链接 6 2 2 3 4" xfId="44300"/>
    <cellStyle name="超链接 6 2 2 3 5" xfId="44301"/>
    <cellStyle name="超链接 6 2 2 3 6" xfId="44302"/>
    <cellStyle name="超链接 6 2 2 4" xfId="44303"/>
    <cellStyle name="超链接 6 2 2 4 2" xfId="44304"/>
    <cellStyle name="超链接 6 2 2 4 2 2" xfId="44305"/>
    <cellStyle name="超链接 6 2 2 4 2 3" xfId="44306"/>
    <cellStyle name="超链接 6 2 2 4 2 4" xfId="44307"/>
    <cellStyle name="超链接 6 2 2 4 3" xfId="44308"/>
    <cellStyle name="超链接 6 2 2 4 4" xfId="44309"/>
    <cellStyle name="超链接 6 2 2 4 5" xfId="44310"/>
    <cellStyle name="超链接 6 2 2 5" xfId="44311"/>
    <cellStyle name="超链接 6 2 2 5 2" xfId="44312"/>
    <cellStyle name="超链接 6 2 2 5 2 2" xfId="44313"/>
    <cellStyle name="超链接 6 2 2 5 2 3" xfId="44314"/>
    <cellStyle name="超链接 6 2 2 5 2 4" xfId="44315"/>
    <cellStyle name="超链接 6 2 2 5 3" xfId="44316"/>
    <cellStyle name="超链接 6 2 2 5 4" xfId="44317"/>
    <cellStyle name="超链接 6 2 2 5 5" xfId="44318"/>
    <cellStyle name="超链接 6 2 2 6" xfId="44319"/>
    <cellStyle name="超链接 6 2 2 7" xfId="44320"/>
    <cellStyle name="超链接 6 2 2 8" xfId="44321"/>
    <cellStyle name="超链接 6 2 3" xfId="44322"/>
    <cellStyle name="超链接 6 2 3 2" xfId="44323"/>
    <cellStyle name="超链接 6 2 3 2 2" xfId="44324"/>
    <cellStyle name="超链接 6 2 3 2 3" xfId="44325"/>
    <cellStyle name="超链接 6 2 3 2 4" xfId="44326"/>
    <cellStyle name="超链接 6 2 3 3" xfId="44327"/>
    <cellStyle name="超链接 6 2 3 3 2" xfId="44328"/>
    <cellStyle name="超链接 6 2 3 3 2 2" xfId="44329"/>
    <cellStyle name="超链接 6 2 3 3 2 3" xfId="44330"/>
    <cellStyle name="超链接 6 2 3 3 2 4" xfId="44331"/>
    <cellStyle name="超链接 6 2 3 3 3" xfId="44332"/>
    <cellStyle name="超链接 6 2 3 3 4" xfId="44333"/>
    <cellStyle name="超链接 6 2 3 3 5" xfId="44334"/>
    <cellStyle name="超链接 6 2 3 4" xfId="44335"/>
    <cellStyle name="超链接 6 2 3 5" xfId="44336"/>
    <cellStyle name="超链接 6 2 3 6" xfId="44337"/>
    <cellStyle name="超链接 6 2 4" xfId="44338"/>
    <cellStyle name="超链接 6 2 4 2" xfId="44339"/>
    <cellStyle name="超链接 6 2 4 2 2" xfId="44340"/>
    <cellStyle name="超链接 6 2 4 2 3" xfId="44341"/>
    <cellStyle name="超链接 6 2 4 2 4" xfId="44342"/>
    <cellStyle name="超链接 6 2 4 3" xfId="44343"/>
    <cellStyle name="超链接 6 2 4 4" xfId="44344"/>
    <cellStyle name="超链接 6 2 4 5" xfId="44345"/>
    <cellStyle name="超链接 6 2 5" xfId="44346"/>
    <cellStyle name="超链接 6 2 5 2" xfId="44347"/>
    <cellStyle name="超链接 6 2 5 2 2" xfId="44348"/>
    <cellStyle name="超链接 6 2 5 2 3" xfId="44349"/>
    <cellStyle name="超链接 6 2 5 2 4" xfId="44350"/>
    <cellStyle name="超链接 6 2 5 3" xfId="44351"/>
    <cellStyle name="超链接 6 2 5 4" xfId="44352"/>
    <cellStyle name="超链接 6 2 5 5" xfId="44353"/>
    <cellStyle name="超链接 6 2 6" xfId="44354"/>
    <cellStyle name="超链接 6 2 7" xfId="44355"/>
    <cellStyle name="超链接 6 2 8" xfId="44356"/>
    <cellStyle name="超链接 6 2 9" xfId="44357"/>
    <cellStyle name="超链接 6 3" xfId="44358"/>
    <cellStyle name="超链接 6 3 2" xfId="44359"/>
    <cellStyle name="超链接 6 3 2 2" xfId="44360"/>
    <cellStyle name="超链接 6 3 2 2 2" xfId="44361"/>
    <cellStyle name="超链接 6 3 2 2 2 2" xfId="44362"/>
    <cellStyle name="超链接 6 3 2 2 2 3" xfId="44363"/>
    <cellStyle name="超链接 6 3 2 2 2 4" xfId="44364"/>
    <cellStyle name="超链接 6 3 2 2 3" xfId="44365"/>
    <cellStyle name="超链接 6 3 2 2 4" xfId="44366"/>
    <cellStyle name="超链接 6 3 2 2 5" xfId="44367"/>
    <cellStyle name="超链接 6 3 2 3" xfId="44368"/>
    <cellStyle name="超链接 6 3 2 4" xfId="44369"/>
    <cellStyle name="超链接 6 3 2 5" xfId="44370"/>
    <cellStyle name="超链接 6 3 3" xfId="44371"/>
    <cellStyle name="超链接 6 3 3 2" xfId="44372"/>
    <cellStyle name="超链接 6 3 3 2 2" xfId="44373"/>
    <cellStyle name="超链接 6 3 3 2 3" xfId="44374"/>
    <cellStyle name="超链接 6 3 3 2 4" xfId="44375"/>
    <cellStyle name="超链接 6 3 3 3" xfId="44376"/>
    <cellStyle name="超链接 6 3 3 3 2" xfId="44377"/>
    <cellStyle name="超链接 6 3 3 3 2 2" xfId="44378"/>
    <cellStyle name="超链接 6 3 3 3 2 3" xfId="44379"/>
    <cellStyle name="超链接 6 3 3 3 2 4" xfId="44380"/>
    <cellStyle name="超链接 6 3 3 3 3" xfId="44381"/>
    <cellStyle name="超链接 6 3 3 3 4" xfId="44382"/>
    <cellStyle name="超链接 6 3 3 3 5" xfId="44383"/>
    <cellStyle name="超链接 6 3 3 4" xfId="44384"/>
    <cellStyle name="超链接 6 3 3 5" xfId="44385"/>
    <cellStyle name="超链接 6 3 3 6" xfId="44386"/>
    <cellStyle name="超链接 6 3 4" xfId="44387"/>
    <cellStyle name="超链接 6 3 4 2" xfId="44388"/>
    <cellStyle name="超链接 6 3 4 2 2" xfId="44389"/>
    <cellStyle name="超链接 6 3 4 2 3" xfId="44390"/>
    <cellStyle name="超链接 6 3 4 2 4" xfId="44391"/>
    <cellStyle name="超链接 6 3 4 3" xfId="44392"/>
    <cellStyle name="超链接 6 3 4 4" xfId="44393"/>
    <cellStyle name="超链接 6 3 4 5" xfId="44394"/>
    <cellStyle name="超链接 6 3 5" xfId="44395"/>
    <cellStyle name="超链接 6 3 5 2" xfId="44396"/>
    <cellStyle name="超链接 6 3 5 2 2" xfId="44397"/>
    <cellStyle name="超链接 6 3 5 2 3" xfId="44398"/>
    <cellStyle name="超链接 6 3 5 2 4" xfId="44399"/>
    <cellStyle name="超链接 6 3 5 3" xfId="44400"/>
    <cellStyle name="超链接 6 3 5 4" xfId="44401"/>
    <cellStyle name="超链接 6 3 5 5" xfId="44402"/>
    <cellStyle name="超链接 6 3 6" xfId="44403"/>
    <cellStyle name="超链接 6 3 7" xfId="44404"/>
    <cellStyle name="超链接 6 3 8" xfId="44405"/>
    <cellStyle name="超链接 6 4" xfId="44406"/>
    <cellStyle name="超链接 6 4 2" xfId="44407"/>
    <cellStyle name="超链接 6 4 2 2" xfId="44408"/>
    <cellStyle name="超链接 6 4 2 3" xfId="44409"/>
    <cellStyle name="超链接 6 4 2 4" xfId="44410"/>
    <cellStyle name="超链接 6 4 3" xfId="44411"/>
    <cellStyle name="超链接 6 4 3 2" xfId="44412"/>
    <cellStyle name="超链接 6 4 3 2 2" xfId="44413"/>
    <cellStyle name="超链接 6 4 3 2 3" xfId="44414"/>
    <cellStyle name="超链接 6 4 3 2 4" xfId="44415"/>
    <cellStyle name="超链接 6 4 3 3" xfId="44416"/>
    <cellStyle name="超链接 6 4 3 4" xfId="44417"/>
    <cellStyle name="超链接 6 4 3 5" xfId="44418"/>
    <cellStyle name="超链接 6 4 4" xfId="44419"/>
    <cellStyle name="超链接 6 4 5" xfId="44420"/>
    <cellStyle name="超链接 6 4 6" xfId="44421"/>
    <cellStyle name="超链接 6 5" xfId="44422"/>
    <cellStyle name="超链接 6 5 2" xfId="44423"/>
    <cellStyle name="超链接 6 5 2 2" xfId="44424"/>
    <cellStyle name="超链接 6 5 2 3" xfId="44425"/>
    <cellStyle name="超链接 6 5 2 4" xfId="44426"/>
    <cellStyle name="超链接 6 5 3" xfId="44427"/>
    <cellStyle name="超链接 6 5 3 2" xfId="44428"/>
    <cellStyle name="超链接 6 5 3 2 2" xfId="44429"/>
    <cellStyle name="超链接 6 5 3 2 3" xfId="44430"/>
    <cellStyle name="超链接 6 5 3 2 4" xfId="44431"/>
    <cellStyle name="超链接 6 5 3 3" xfId="44432"/>
    <cellStyle name="超链接 6 5 3 4" xfId="44433"/>
    <cellStyle name="超链接 6 5 3 5" xfId="44434"/>
    <cellStyle name="超链接 6 5 4" xfId="44435"/>
    <cellStyle name="超链接 6 5 5" xfId="44436"/>
    <cellStyle name="超链接 6 5 6" xfId="44437"/>
    <cellStyle name="超链接 6 6" xfId="44438"/>
    <cellStyle name="超链接 6 6 2" xfId="44439"/>
    <cellStyle name="超链接 6 6 2 2" xfId="44440"/>
    <cellStyle name="超链接 6 6 2 3" xfId="44441"/>
    <cellStyle name="超链接 6 6 2 4" xfId="44442"/>
    <cellStyle name="超链接 6 6 3" xfId="44443"/>
    <cellStyle name="超链接 6 6 4" xfId="44444"/>
    <cellStyle name="超链接 6 6 5" xfId="44445"/>
    <cellStyle name="超链接 6 7" xfId="44446"/>
    <cellStyle name="超链接 6 7 2" xfId="44447"/>
    <cellStyle name="超链接 6 7 2 2" xfId="44448"/>
    <cellStyle name="超链接 6 7 2 3" xfId="44449"/>
    <cellStyle name="超链接 6 7 2 4" xfId="44450"/>
    <cellStyle name="超链接 6 7 3" xfId="44451"/>
    <cellStyle name="超链接 6 7 4" xfId="44452"/>
    <cellStyle name="超链接 6 7 5" xfId="44453"/>
    <cellStyle name="超链接 6 8" xfId="44454"/>
    <cellStyle name="超链接 6 8 2" xfId="44455"/>
    <cellStyle name="超链接 6 9" xfId="44456"/>
    <cellStyle name="超链接 6 9 2" xfId="44457"/>
    <cellStyle name="超链接 7" xfId="44458"/>
    <cellStyle name="超链接 7 10" xfId="44459"/>
    <cellStyle name="超链接 7 11" xfId="44460"/>
    <cellStyle name="超链接 7 12" xfId="44461"/>
    <cellStyle name="超链接 7 13" xfId="44462"/>
    <cellStyle name="超链接 7 14" xfId="44463"/>
    <cellStyle name="超链接 7 2" xfId="44464"/>
    <cellStyle name="超链接 7 2 2" xfId="44465"/>
    <cellStyle name="超链接 7 2 2 2" xfId="44466"/>
    <cellStyle name="超链接 7 2 2 2 2" xfId="44467"/>
    <cellStyle name="超链接 7 2 2 2 3" xfId="44468"/>
    <cellStyle name="超链接 7 2 2 2 4" xfId="44469"/>
    <cellStyle name="超链接 7 2 2 3" xfId="44470"/>
    <cellStyle name="超链接 7 2 2 3 2" xfId="44471"/>
    <cellStyle name="超链接 7 2 2 3 2 2" xfId="44472"/>
    <cellStyle name="超链接 7 2 2 3 2 3" xfId="44473"/>
    <cellStyle name="超链接 7 2 2 3 2 4" xfId="44474"/>
    <cellStyle name="超链接 7 2 2 3 3" xfId="44475"/>
    <cellStyle name="超链接 7 2 2 3 4" xfId="44476"/>
    <cellStyle name="超链接 7 2 2 3 5" xfId="44477"/>
    <cellStyle name="超链接 7 2 2 4" xfId="44478"/>
    <cellStyle name="超链接 7 2 2 5" xfId="44479"/>
    <cellStyle name="超链接 7 2 2 6" xfId="44480"/>
    <cellStyle name="超链接 7 2 3" xfId="44481"/>
    <cellStyle name="超链接 7 2 3 2" xfId="44482"/>
    <cellStyle name="超链接 7 2 3 2 2" xfId="44483"/>
    <cellStyle name="超链接 7 2 3 2 3" xfId="44484"/>
    <cellStyle name="超链接 7 2 3 2 4" xfId="44485"/>
    <cellStyle name="超链接 7 2 3 3" xfId="44486"/>
    <cellStyle name="超链接 7 2 3 4" xfId="44487"/>
    <cellStyle name="超链接 7 2 3 5" xfId="44488"/>
    <cellStyle name="超链接 7 2 4" xfId="44489"/>
    <cellStyle name="超链接 7 2 4 2" xfId="44490"/>
    <cellStyle name="超链接 7 2 4 2 2" xfId="44491"/>
    <cellStyle name="超链接 7 2 4 2 3" xfId="44492"/>
    <cellStyle name="超链接 7 2 4 2 4" xfId="44493"/>
    <cellStyle name="超链接 7 2 4 3" xfId="44494"/>
    <cellStyle name="超链接 7 2 4 4" xfId="44495"/>
    <cellStyle name="超链接 7 2 4 5" xfId="44496"/>
    <cellStyle name="超链接 7 2 5" xfId="44497"/>
    <cellStyle name="超链接 7 2 6" xfId="44498"/>
    <cellStyle name="超链接 7 2 7" xfId="44499"/>
    <cellStyle name="超链接 7 3" xfId="44500"/>
    <cellStyle name="超链接 7 3 2" xfId="44501"/>
    <cellStyle name="超链接 7 3 2 2" xfId="44502"/>
    <cellStyle name="超链接 7 3 2 2 2" xfId="44503"/>
    <cellStyle name="超链接 7 3 2 2 2 2" xfId="44504"/>
    <cellStyle name="超链接 7 3 2 2 2 3" xfId="44505"/>
    <cellStyle name="超链接 7 3 2 2 2 4" xfId="44506"/>
    <cellStyle name="超链接 7 3 2 2 3" xfId="44507"/>
    <cellStyle name="超链接 7 3 2 2 4" xfId="44508"/>
    <cellStyle name="超链接 7 3 2 2 5" xfId="44509"/>
    <cellStyle name="超链接 7 3 2 3" xfId="44510"/>
    <cellStyle name="超链接 7 3 2 4" xfId="44511"/>
    <cellStyle name="超链接 7 3 2 5" xfId="44512"/>
    <cellStyle name="超链接 7 3 3" xfId="44513"/>
    <cellStyle name="超链接 7 3 3 2" xfId="44514"/>
    <cellStyle name="超链接 7 3 3 2 2" xfId="44515"/>
    <cellStyle name="超链接 7 3 3 2 3" xfId="44516"/>
    <cellStyle name="超链接 7 3 3 2 4" xfId="44517"/>
    <cellStyle name="超链接 7 3 3 3" xfId="44518"/>
    <cellStyle name="超链接 7 3 3 3 2" xfId="44519"/>
    <cellStyle name="超链接 7 3 3 3 2 2" xfId="44520"/>
    <cellStyle name="超链接 7 3 3 3 2 3" xfId="44521"/>
    <cellStyle name="超链接 7 3 3 3 2 4" xfId="44522"/>
    <cellStyle name="超链接 7 3 3 3 3" xfId="44523"/>
    <cellStyle name="超链接 7 3 3 3 4" xfId="44524"/>
    <cellStyle name="超链接 7 3 3 3 5" xfId="44525"/>
    <cellStyle name="超链接 7 3 3 4" xfId="44526"/>
    <cellStyle name="超链接 7 3 3 5" xfId="44527"/>
    <cellStyle name="超链接 7 3 3 6" xfId="44528"/>
    <cellStyle name="超链接 7 3 4" xfId="44529"/>
    <cellStyle name="超链接 7 3 4 2" xfId="44530"/>
    <cellStyle name="超链接 7 3 4 2 2" xfId="44531"/>
    <cellStyle name="超链接 7 3 4 2 3" xfId="44532"/>
    <cellStyle name="超链接 7 3 4 2 4" xfId="44533"/>
    <cellStyle name="超链接 7 3 4 3" xfId="44534"/>
    <cellStyle name="超链接 7 3 4 4" xfId="44535"/>
    <cellStyle name="超链接 7 3 4 5" xfId="44536"/>
    <cellStyle name="超链接 7 3 5" xfId="44537"/>
    <cellStyle name="超链接 7 3 5 2" xfId="44538"/>
    <cellStyle name="超链接 7 3 5 2 2" xfId="44539"/>
    <cellStyle name="超链接 7 3 5 2 3" xfId="44540"/>
    <cellStyle name="超链接 7 3 5 2 4" xfId="44541"/>
    <cellStyle name="超链接 7 3 5 3" xfId="44542"/>
    <cellStyle name="超链接 7 3 5 4" xfId="44543"/>
    <cellStyle name="超链接 7 3 5 5" xfId="44544"/>
    <cellStyle name="超链接 7 3 6" xfId="44545"/>
    <cellStyle name="超链接 7 3 7" xfId="44546"/>
    <cellStyle name="超链接 7 3 8" xfId="44547"/>
    <cellStyle name="超链接 7 4" xfId="44548"/>
    <cellStyle name="超链接 7 4 2" xfId="44549"/>
    <cellStyle name="超链接 7 4 2 2" xfId="44550"/>
    <cellStyle name="超链接 7 4 2 3" xfId="44551"/>
    <cellStyle name="超链接 7 4 2 4" xfId="44552"/>
    <cellStyle name="超链接 7 4 3" xfId="44553"/>
    <cellStyle name="超链接 7 4 3 2" xfId="44554"/>
    <cellStyle name="超链接 7 4 3 2 2" xfId="44555"/>
    <cellStyle name="超链接 7 4 3 2 3" xfId="44556"/>
    <cellStyle name="超链接 7 4 3 2 4" xfId="44557"/>
    <cellStyle name="超链接 7 4 3 3" xfId="44558"/>
    <cellStyle name="超链接 7 4 3 4" xfId="44559"/>
    <cellStyle name="超链接 7 4 3 5" xfId="44560"/>
    <cellStyle name="超链接 7 4 4" xfId="44561"/>
    <cellStyle name="超链接 7 4 5" xfId="44562"/>
    <cellStyle name="超链接 7 4 6" xfId="44563"/>
    <cellStyle name="超链接 7 5" xfId="44564"/>
    <cellStyle name="超链接 7 5 2" xfId="44565"/>
    <cellStyle name="超链接 7 5 2 2" xfId="44566"/>
    <cellStyle name="超链接 7 5 2 3" xfId="44567"/>
    <cellStyle name="超链接 7 5 2 4" xfId="44568"/>
    <cellStyle name="超链接 7 5 3" xfId="44569"/>
    <cellStyle name="超链接 7 5 4" xfId="44570"/>
    <cellStyle name="超链接 7 5 5" xfId="44571"/>
    <cellStyle name="超链接 7 6" xfId="44572"/>
    <cellStyle name="超链接 7 6 2" xfId="44573"/>
    <cellStyle name="超链接 7 6 2 2" xfId="44574"/>
    <cellStyle name="超链接 7 6 2 3" xfId="44575"/>
    <cellStyle name="超链接 7 6 2 4" xfId="44576"/>
    <cellStyle name="超链接 7 6 3" xfId="44577"/>
    <cellStyle name="超链接 7 6 4" xfId="44578"/>
    <cellStyle name="超链接 7 6 5" xfId="44579"/>
    <cellStyle name="超链接 7 7" xfId="44580"/>
    <cellStyle name="超链接 7 7 2" xfId="44581"/>
    <cellStyle name="超链接 7 8" xfId="44582"/>
    <cellStyle name="超链接 7 8 2" xfId="44583"/>
    <cellStyle name="超链接 7 9" xfId="44584"/>
    <cellStyle name="超链接 8" xfId="44585"/>
    <cellStyle name="超链接 8 10" xfId="44586"/>
    <cellStyle name="超链接 8 11" xfId="44587"/>
    <cellStyle name="超链接 8 2" xfId="44588"/>
    <cellStyle name="超链接 8 2 2" xfId="44589"/>
    <cellStyle name="超链接 8 2 2 2" xfId="44590"/>
    <cellStyle name="超链接 8 2 2 2 2" xfId="44591"/>
    <cellStyle name="超链接 8 2 2 2 3" xfId="44592"/>
    <cellStyle name="超链接 8 2 2 2 4" xfId="44593"/>
    <cellStyle name="超链接 8 2 2 3" xfId="44594"/>
    <cellStyle name="超链接 8 2 2 4" xfId="44595"/>
    <cellStyle name="超链接 8 2 2 5" xfId="44596"/>
    <cellStyle name="超链接 8 2 3" xfId="44597"/>
    <cellStyle name="超链接 8 2 3 2" xfId="44598"/>
    <cellStyle name="超链接 8 2 4" xfId="44599"/>
    <cellStyle name="超链接 8 2 4 2" xfId="44600"/>
    <cellStyle name="超链接 8 2 5" xfId="44601"/>
    <cellStyle name="超链接 8 2 6" xfId="44602"/>
    <cellStyle name="超链接 8 2 7" xfId="44603"/>
    <cellStyle name="超链接 8 2 8" xfId="44604"/>
    <cellStyle name="超链接 8 3" xfId="44605"/>
    <cellStyle name="超链接 8 3 2" xfId="44606"/>
    <cellStyle name="超链接 8 3 2 2" xfId="44607"/>
    <cellStyle name="超链接 8 3 2 2 2" xfId="44608"/>
    <cellStyle name="超链接 8 3 2 2 2 2" xfId="44609"/>
    <cellStyle name="超链接 8 3 2 2 2 2 2" xfId="44610"/>
    <cellStyle name="超链接 8 3 2 2 2 2 2 2" xfId="44611"/>
    <cellStyle name="超链接 8 3 2 2 2 2 3" xfId="44612"/>
    <cellStyle name="超链接 8 3 2 2 2 2 4" xfId="44613"/>
    <cellStyle name="超链接 8 3 2 2 2 3" xfId="44614"/>
    <cellStyle name="超链接 8 3 2 2 2 3 2" xfId="44615"/>
    <cellStyle name="超链接 8 3 2 2 2 4" xfId="44616"/>
    <cellStyle name="超链接 8 3 2 2 2 5" xfId="44617"/>
    <cellStyle name="超链接 8 3 2 2 3" xfId="44618"/>
    <cellStyle name="超链接 8 3 2 2 3 2" xfId="44619"/>
    <cellStyle name="超链接 8 3 2 2 4" xfId="44620"/>
    <cellStyle name="超链接 8 3 2 2 5" xfId="44621"/>
    <cellStyle name="超链接 8 3 2 3" xfId="44622"/>
    <cellStyle name="超链接 8 3 2 3 2" xfId="44623"/>
    <cellStyle name="超链接 8 3 2 3 2 2" xfId="44624"/>
    <cellStyle name="超链接 8 3 2 3 2 2 2" xfId="44625"/>
    <cellStyle name="超链接 8 3 2 3 2 2 2 2" xfId="44626"/>
    <cellStyle name="超链接 8 3 2 3 2 2 3" xfId="44627"/>
    <cellStyle name="超链接 8 3 2 3 2 2 4" xfId="44628"/>
    <cellStyle name="超链接 8 3 2 3 2 3" xfId="44629"/>
    <cellStyle name="超链接 8 3 2 3 2 3 2" xfId="44630"/>
    <cellStyle name="超链接 8 3 2 3 2 4" xfId="44631"/>
    <cellStyle name="超链接 8 3 2 3 2 5" xfId="44632"/>
    <cellStyle name="超链接 8 3 2 3 3" xfId="44633"/>
    <cellStyle name="超链接 8 3 2 3 3 2" xfId="44634"/>
    <cellStyle name="超链接 8 3 2 3 4" xfId="44635"/>
    <cellStyle name="超链接 8 3 2 3 5" xfId="44636"/>
    <cellStyle name="超链接 8 3 2 4" xfId="44637"/>
    <cellStyle name="超链接 8 3 2 4 2" xfId="44638"/>
    <cellStyle name="超链接 8 3 2 5" xfId="44639"/>
    <cellStyle name="超链接 8 3 2 6" xfId="44640"/>
    <cellStyle name="超链接 8 3 2 7" xfId="44641"/>
    <cellStyle name="超链接 8 3 3" xfId="44642"/>
    <cellStyle name="超链接 8 3 3 2" xfId="44643"/>
    <cellStyle name="超链接 8 3 3 2 2" xfId="44644"/>
    <cellStyle name="超链接 8 3 3 2 2 2" xfId="44645"/>
    <cellStyle name="超链接 8 3 3 2 2 2 2" xfId="44646"/>
    <cellStyle name="超链接 8 3 3 2 2 2 2 2" xfId="44647"/>
    <cellStyle name="超链接 8 3 3 2 2 2 3" xfId="44648"/>
    <cellStyle name="超链接 8 3 3 2 2 2 4" xfId="44649"/>
    <cellStyle name="超链接 8 3 3 2 2 3" xfId="44650"/>
    <cellStyle name="超链接 8 3 3 2 2 3 2" xfId="44651"/>
    <cellStyle name="超链接 8 3 3 2 2 4" xfId="44652"/>
    <cellStyle name="超链接 8 3 3 2 2 5" xfId="44653"/>
    <cellStyle name="超链接 8 3 3 2 3" xfId="44654"/>
    <cellStyle name="超链接 8 3 3 2 3 2" xfId="44655"/>
    <cellStyle name="超链接 8 3 3 2 4" xfId="44656"/>
    <cellStyle name="超链接 8 3 3 2 5" xfId="44657"/>
    <cellStyle name="超链接 8 3 3 2 6" xfId="44658"/>
    <cellStyle name="超链接 8 3 3 3" xfId="44659"/>
    <cellStyle name="超链接 8 3 3 3 2" xfId="44660"/>
    <cellStyle name="超链接 8 3 3 3 2 2" xfId="44661"/>
    <cellStyle name="超链接 8 3 3 3 2 2 2" xfId="44662"/>
    <cellStyle name="超链接 8 3 3 3 2 3" xfId="44663"/>
    <cellStyle name="超链接 8 3 3 3 2 4" xfId="44664"/>
    <cellStyle name="超链接 8 3 3 3 3" xfId="44665"/>
    <cellStyle name="超链接 8 3 3 3 3 2" xfId="44666"/>
    <cellStyle name="超链接 8 3 3 3 4" xfId="44667"/>
    <cellStyle name="超链接 8 3 3 3 5" xfId="44668"/>
    <cellStyle name="超链接 8 3 3 4" xfId="44669"/>
    <cellStyle name="超链接 8 3 3 4 2" xfId="44670"/>
    <cellStyle name="超链接 8 3 3 5" xfId="44671"/>
    <cellStyle name="超链接 8 3 3 6" xfId="44672"/>
    <cellStyle name="超链接 8 3 3 7" xfId="44673"/>
    <cellStyle name="超链接 8 3 4" xfId="44674"/>
    <cellStyle name="超链接 8 3 4 2" xfId="44675"/>
    <cellStyle name="超链接 8 3 4 2 2" xfId="44676"/>
    <cellStyle name="超链接 8 3 4 2 2 2" xfId="44677"/>
    <cellStyle name="超链接 8 3 4 2 2 2 2" xfId="44678"/>
    <cellStyle name="超链接 8 3 4 2 2 3" xfId="44679"/>
    <cellStyle name="超链接 8 3 4 2 2 4" xfId="44680"/>
    <cellStyle name="超链接 8 3 4 2 3" xfId="44681"/>
    <cellStyle name="超链接 8 3 4 2 3 2" xfId="44682"/>
    <cellStyle name="超链接 8 3 4 2 4" xfId="44683"/>
    <cellStyle name="超链接 8 3 4 2 5" xfId="44684"/>
    <cellStyle name="超链接 8 3 4 3" xfId="44685"/>
    <cellStyle name="超链接 8 3 4 3 2" xfId="44686"/>
    <cellStyle name="超链接 8 3 4 4" xfId="44687"/>
    <cellStyle name="超链接 8 3 4 5" xfId="44688"/>
    <cellStyle name="超链接 8 3 5" xfId="44689"/>
    <cellStyle name="超链接 8 3 5 2" xfId="44690"/>
    <cellStyle name="超链接 8 3 6" xfId="44691"/>
    <cellStyle name="超链接 8 3 7" xfId="44692"/>
    <cellStyle name="超链接 8 3 8" xfId="44693"/>
    <cellStyle name="超链接 8 4" xfId="44694"/>
    <cellStyle name="超链接 8 4 2" xfId="44695"/>
    <cellStyle name="超链接 8 4 2 2" xfId="44696"/>
    <cellStyle name="超链接 8 4 2 2 2" xfId="44697"/>
    <cellStyle name="超链接 8 4 2 2 2 2" xfId="44698"/>
    <cellStyle name="超链接 8 4 2 2 2 2 2" xfId="44699"/>
    <cellStyle name="超链接 8 4 2 2 2 3" xfId="44700"/>
    <cellStyle name="超链接 8 4 2 2 2 4" xfId="44701"/>
    <cellStyle name="超链接 8 4 2 2 3" xfId="44702"/>
    <cellStyle name="超链接 8 4 2 2 3 2" xfId="44703"/>
    <cellStyle name="超链接 8 4 2 2 4" xfId="44704"/>
    <cellStyle name="超链接 8 4 2 2 5" xfId="44705"/>
    <cellStyle name="超链接 8 4 2 3" xfId="44706"/>
    <cellStyle name="超链接 8 4 2 3 2" xfId="44707"/>
    <cellStyle name="超链接 8 4 2 4" xfId="44708"/>
    <cellStyle name="超链接 8 4 2 5" xfId="44709"/>
    <cellStyle name="超链接 8 4 2 6" xfId="44710"/>
    <cellStyle name="超链接 8 4 3" xfId="44711"/>
    <cellStyle name="超链接 8 4 3 2" xfId="44712"/>
    <cellStyle name="超链接 8 4 3 2 2" xfId="44713"/>
    <cellStyle name="超链接 8 4 3 2 2 2" xfId="44714"/>
    <cellStyle name="超链接 8 4 3 2 2 2 2" xfId="44715"/>
    <cellStyle name="超链接 8 4 3 2 2 3" xfId="44716"/>
    <cellStyle name="超链接 8 4 3 2 2 4" xfId="44717"/>
    <cellStyle name="超链接 8 4 3 2 3" xfId="44718"/>
    <cellStyle name="超链接 8 4 3 2 3 2" xfId="44719"/>
    <cellStyle name="超链接 8 4 3 2 4" xfId="44720"/>
    <cellStyle name="超链接 8 4 3 2 5" xfId="44721"/>
    <cellStyle name="超链接 8 4 3 3" xfId="44722"/>
    <cellStyle name="超链接 8 4 3 3 2" xfId="44723"/>
    <cellStyle name="超链接 8 4 3 4" xfId="44724"/>
    <cellStyle name="超链接 8 4 3 5" xfId="44725"/>
    <cellStyle name="超链接 8 4 4" xfId="44726"/>
    <cellStyle name="超链接 8 4 4 2" xfId="44727"/>
    <cellStyle name="超链接 8 4 5" xfId="44728"/>
    <cellStyle name="超链接 8 4 6" xfId="44729"/>
    <cellStyle name="超链接 8 4 7" xfId="44730"/>
    <cellStyle name="超链接 8 5" xfId="44731"/>
    <cellStyle name="超链接 8 5 2" xfId="44732"/>
    <cellStyle name="超链接 8 5 2 2" xfId="44733"/>
    <cellStyle name="超链接 8 5 2 2 2" xfId="44734"/>
    <cellStyle name="超链接 8 5 2 2 2 2" xfId="44735"/>
    <cellStyle name="超链接 8 5 2 2 2 2 2" xfId="44736"/>
    <cellStyle name="超链接 8 5 2 2 2 3" xfId="44737"/>
    <cellStyle name="超链接 8 5 2 2 2 4" xfId="44738"/>
    <cellStyle name="超链接 8 5 2 2 3" xfId="44739"/>
    <cellStyle name="超链接 8 5 2 2 3 2" xfId="44740"/>
    <cellStyle name="超链接 8 5 2 2 4" xfId="44741"/>
    <cellStyle name="超链接 8 5 2 2 5" xfId="44742"/>
    <cellStyle name="超链接 8 5 2 3" xfId="44743"/>
    <cellStyle name="超链接 8 5 2 3 2" xfId="44744"/>
    <cellStyle name="超链接 8 5 2 4" xfId="44745"/>
    <cellStyle name="超链接 8 5 2 5" xfId="44746"/>
    <cellStyle name="超链接 8 5 2 6" xfId="44747"/>
    <cellStyle name="超链接 8 5 3" xfId="44748"/>
    <cellStyle name="超链接 8 5 3 2" xfId="44749"/>
    <cellStyle name="超链接 8 5 3 2 2" xfId="44750"/>
    <cellStyle name="超链接 8 5 3 2 2 2" xfId="44751"/>
    <cellStyle name="超链接 8 5 3 2 3" xfId="44752"/>
    <cellStyle name="超链接 8 5 3 2 4" xfId="44753"/>
    <cellStyle name="超链接 8 5 3 3" xfId="44754"/>
    <cellStyle name="超链接 8 5 3 3 2" xfId="44755"/>
    <cellStyle name="超链接 8 5 3 4" xfId="44756"/>
    <cellStyle name="超链接 8 5 3 5" xfId="44757"/>
    <cellStyle name="超链接 8 5 4" xfId="44758"/>
    <cellStyle name="超链接 8 5 4 2" xfId="44759"/>
    <cellStyle name="超链接 8 5 5" xfId="44760"/>
    <cellStyle name="超链接 8 5 6" xfId="44761"/>
    <cellStyle name="超链接 8 5 7" xfId="44762"/>
    <cellStyle name="超链接 8 6" xfId="44763"/>
    <cellStyle name="超链接 8 6 2" xfId="44764"/>
    <cellStyle name="超链接 8 6 2 2" xfId="44765"/>
    <cellStyle name="超链接 8 6 2 2 2" xfId="44766"/>
    <cellStyle name="超链接 8 6 2 2 2 2" xfId="44767"/>
    <cellStyle name="超链接 8 6 2 2 3" xfId="44768"/>
    <cellStyle name="超链接 8 6 2 2 4" xfId="44769"/>
    <cellStyle name="超链接 8 6 2 3" xfId="44770"/>
    <cellStyle name="超链接 8 6 2 3 2" xfId="44771"/>
    <cellStyle name="超链接 8 6 2 4" xfId="44772"/>
    <cellStyle name="超链接 8 6 2 5" xfId="44773"/>
    <cellStyle name="超链接 8 6 3" xfId="44774"/>
    <cellStyle name="超链接 8 6 3 2" xfId="44775"/>
    <cellStyle name="超链接 8 6 4" xfId="44776"/>
    <cellStyle name="超链接 8 6 5" xfId="44777"/>
    <cellStyle name="超链接 8 7" xfId="44778"/>
    <cellStyle name="超链接 8 7 2" xfId="44779"/>
    <cellStyle name="超链接 8 8" xfId="44780"/>
    <cellStyle name="超链接 8 9" xfId="44781"/>
    <cellStyle name="超链接 9" xfId="44782"/>
    <cellStyle name="超链接 9 10" xfId="44783"/>
    <cellStyle name="超链接 9 11" xfId="44784"/>
    <cellStyle name="超链接 9 2" xfId="44785"/>
    <cellStyle name="超链接 9 2 2" xfId="44786"/>
    <cellStyle name="超链接 9 2 2 2" xfId="44787"/>
    <cellStyle name="超链接 9 2 2 2 2" xfId="44788"/>
    <cellStyle name="超链接 9 2 2 2 3" xfId="44789"/>
    <cellStyle name="超链接 9 2 2 2 4" xfId="44790"/>
    <cellStyle name="超链接 9 2 2 3" xfId="44791"/>
    <cellStyle name="超链接 9 2 2 4" xfId="44792"/>
    <cellStyle name="超链接 9 2 2 5" xfId="44793"/>
    <cellStyle name="超链接 9 2 3" xfId="44794"/>
    <cellStyle name="超链接 9 2 4" xfId="44795"/>
    <cellStyle name="超链接 9 2 5" xfId="44796"/>
    <cellStyle name="超链接 9 3" xfId="44797"/>
    <cellStyle name="超链接 9 3 2" xfId="44798"/>
    <cellStyle name="超链接 9 3 2 2" xfId="44799"/>
    <cellStyle name="超链接 9 3 2 3" xfId="44800"/>
    <cellStyle name="超链接 9 3 2 4" xfId="44801"/>
    <cellStyle name="超链接 9 3 3" xfId="44802"/>
    <cellStyle name="超链接 9 3 3 2" xfId="44803"/>
    <cellStyle name="超链接 9 3 3 2 2" xfId="44804"/>
    <cellStyle name="超链接 9 3 3 2 3" xfId="44805"/>
    <cellStyle name="超链接 9 3 3 2 4" xfId="44806"/>
    <cellStyle name="超链接 9 3 3 3" xfId="44807"/>
    <cellStyle name="超链接 9 3 3 4" xfId="44808"/>
    <cellStyle name="超链接 9 3 3 5" xfId="44809"/>
    <cellStyle name="超链接 9 3 4" xfId="44810"/>
    <cellStyle name="超链接 9 3 5" xfId="44811"/>
    <cellStyle name="超链接 9 3 6" xfId="44812"/>
    <cellStyle name="超链接 9 4" xfId="44813"/>
    <cellStyle name="超链接 9 4 2" xfId="44814"/>
    <cellStyle name="超链接 9 4 2 2" xfId="44815"/>
    <cellStyle name="超链接 9 4 2 3" xfId="44816"/>
    <cellStyle name="超链接 9 4 2 4" xfId="44817"/>
    <cellStyle name="超链接 9 4 3" xfId="44818"/>
    <cellStyle name="超链接 9 4 4" xfId="44819"/>
    <cellStyle name="超链接 9 4 5" xfId="44820"/>
    <cellStyle name="超链接 9 5" xfId="44821"/>
    <cellStyle name="超链接 9 5 2" xfId="44822"/>
    <cellStyle name="超链接 9 5 2 2" xfId="44823"/>
    <cellStyle name="超链接 9 5 2 3" xfId="44824"/>
    <cellStyle name="超链接 9 5 2 4" xfId="44825"/>
    <cellStyle name="超链接 9 5 3" xfId="44826"/>
    <cellStyle name="超链接 9 5 4" xfId="44827"/>
    <cellStyle name="超链接 9 5 5" xfId="44828"/>
    <cellStyle name="超链接 9 6" xfId="44829"/>
    <cellStyle name="超链接 9 6 2" xfId="44830"/>
    <cellStyle name="超链接 9 7" xfId="44831"/>
    <cellStyle name="超链接 9 7 2" xfId="44832"/>
    <cellStyle name="超链接 9 8" xfId="44833"/>
    <cellStyle name="超链接 9 9" xfId="44834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5"/>
    <cellStyle name="輔色1 2 11" xfId="44836"/>
    <cellStyle name="輔色1 2 12" xfId="44837"/>
    <cellStyle name="輔色1 2 13" xfId="44838"/>
    <cellStyle name="輔色1 2 14" xfId="44839"/>
    <cellStyle name="輔色1 2 15" xfId="44840"/>
    <cellStyle name="輔色1 2 2" xfId="11642"/>
    <cellStyle name="輔色1 2 2 2" xfId="44841"/>
    <cellStyle name="輔色1 2 2 2 2" xfId="44842"/>
    <cellStyle name="輔色1 2 2 2 2 2" xfId="44843"/>
    <cellStyle name="輔色1 2 2 2 3" xfId="44844"/>
    <cellStyle name="輔色1 2 2 2 4" xfId="44845"/>
    <cellStyle name="輔色1 2 2 2 5" xfId="44846"/>
    <cellStyle name="輔色1 2 2 2 6" xfId="44847"/>
    <cellStyle name="輔色1 2 2 3" xfId="44848"/>
    <cellStyle name="輔色1 2 2 3 2" xfId="44849"/>
    <cellStyle name="輔色1 2 2 3 3" xfId="44850"/>
    <cellStyle name="輔色1 2 2 4" xfId="44851"/>
    <cellStyle name="輔色1 2 2 5" xfId="44852"/>
    <cellStyle name="輔色1 2 2 6" xfId="44853"/>
    <cellStyle name="輔色1 2 2 7" xfId="44854"/>
    <cellStyle name="輔色1 2 2 8" xfId="44855"/>
    <cellStyle name="輔色1 2 2 9" xfId="44856"/>
    <cellStyle name="輔色1 2 3" xfId="11643"/>
    <cellStyle name="輔色1 2 3 2" xfId="44857"/>
    <cellStyle name="輔色1 2 3 2 2" xfId="44858"/>
    <cellStyle name="輔色1 2 3 2 2 2" xfId="44859"/>
    <cellStyle name="輔色1 2 3 2 3" xfId="44860"/>
    <cellStyle name="輔色1 2 3 2 4" xfId="44861"/>
    <cellStyle name="輔色1 2 3 2 5" xfId="44862"/>
    <cellStyle name="輔色1 2 3 2 6" xfId="44863"/>
    <cellStyle name="輔色1 2 3 3" xfId="44864"/>
    <cellStyle name="輔色1 2 3 3 2" xfId="44865"/>
    <cellStyle name="輔色1 2 3 3 3" xfId="44866"/>
    <cellStyle name="輔色1 2 3 4" xfId="44867"/>
    <cellStyle name="輔色1 2 3 5" xfId="44868"/>
    <cellStyle name="輔色1 2 3 6" xfId="44869"/>
    <cellStyle name="輔色1 2 3 7" xfId="44870"/>
    <cellStyle name="輔色1 2 4" xfId="44871"/>
    <cellStyle name="輔色1 2 4 2" xfId="44872"/>
    <cellStyle name="輔色1 2 4 2 2" xfId="44873"/>
    <cellStyle name="輔色1 2 4 2 3" xfId="44874"/>
    <cellStyle name="輔色1 2 4 3" xfId="44875"/>
    <cellStyle name="輔色1 2 4 3 2" xfId="44876"/>
    <cellStyle name="輔色1 2 4 4" xfId="44877"/>
    <cellStyle name="輔色1 2 4 5" xfId="44878"/>
    <cellStyle name="輔色1 2 5" xfId="44879"/>
    <cellStyle name="輔色1 2 5 2" xfId="44880"/>
    <cellStyle name="輔色1 2 5 2 2" xfId="44881"/>
    <cellStyle name="輔色1 2 5 2 2 2" xfId="44882"/>
    <cellStyle name="輔色1 2 5 2 3" xfId="44883"/>
    <cellStyle name="輔色1 2 5 2 4" xfId="44884"/>
    <cellStyle name="輔色1 2 5 2 5" xfId="44885"/>
    <cellStyle name="輔色1 2 5 3" xfId="44886"/>
    <cellStyle name="輔色1 2 5 3 2" xfId="44887"/>
    <cellStyle name="輔色1 2 5 3 3" xfId="44888"/>
    <cellStyle name="輔色1 2 5 4" xfId="44889"/>
    <cellStyle name="輔色1 2 5 5" xfId="44890"/>
    <cellStyle name="輔色1 2 5 6" xfId="44891"/>
    <cellStyle name="輔色1 2 6" xfId="44892"/>
    <cellStyle name="輔色1 2 6 2" xfId="44893"/>
    <cellStyle name="輔色1 2 6 2 2" xfId="44894"/>
    <cellStyle name="輔色1 2 6 2 2 2" xfId="44895"/>
    <cellStyle name="輔色1 2 6 2 3" xfId="44896"/>
    <cellStyle name="輔色1 2 6 2 4" xfId="44897"/>
    <cellStyle name="輔色1 2 6 3" xfId="44898"/>
    <cellStyle name="輔色1 2 6 3 2" xfId="44899"/>
    <cellStyle name="輔色1 2 6 4" xfId="44900"/>
    <cellStyle name="輔色1 2 6 5" xfId="44901"/>
    <cellStyle name="輔色1 2 6 6" xfId="44902"/>
    <cellStyle name="輔色1 2 7" xfId="44903"/>
    <cellStyle name="輔色1 2 7 2" xfId="44904"/>
    <cellStyle name="輔色1 2 7 2 2" xfId="44905"/>
    <cellStyle name="輔色1 2 7 3" xfId="44906"/>
    <cellStyle name="輔色1 2 7 4" xfId="44907"/>
    <cellStyle name="輔色1 2 7 5" xfId="44908"/>
    <cellStyle name="輔色1 2 8" xfId="44909"/>
    <cellStyle name="輔色1 2 8 2" xfId="44910"/>
    <cellStyle name="輔色1 2 8 2 2" xfId="44911"/>
    <cellStyle name="輔色1 2 8 3" xfId="44912"/>
    <cellStyle name="輔色1 2 8 4" xfId="44913"/>
    <cellStyle name="輔色1 2 9" xfId="44914"/>
    <cellStyle name="輔色1 2 9 2" xfId="44915"/>
    <cellStyle name="輔色1 3" xfId="11644"/>
    <cellStyle name="輔色1 3 2" xfId="11645"/>
    <cellStyle name="輔色1 3 3" xfId="11646"/>
    <cellStyle name="輔色1 4" xfId="11647"/>
    <cellStyle name="輔色1 4 2" xfId="44916"/>
    <cellStyle name="輔色1 4 3" xfId="44917"/>
    <cellStyle name="輔色1 5" xfId="11648"/>
    <cellStyle name="輔色1 5 2" xfId="44918"/>
    <cellStyle name="輔色1 5 3" xfId="44919"/>
    <cellStyle name="輔色1 6" xfId="44920"/>
    <cellStyle name="輔色1 6 2" xfId="44921"/>
    <cellStyle name="輔色1 7" xfId="44922"/>
    <cellStyle name="輔色1 7 2" xfId="44923"/>
    <cellStyle name="輔色1 8" xfId="44924"/>
    <cellStyle name="輔色1 8 2" xfId="44925"/>
    <cellStyle name="輔色1 9" xfId="44926"/>
    <cellStyle name="輔色1 9 2" xfId="44927"/>
    <cellStyle name="輔色2" xfId="11649"/>
    <cellStyle name="輔色2 2" xfId="11650"/>
    <cellStyle name="輔色2 2 10" xfId="44928"/>
    <cellStyle name="輔色2 2 11" xfId="44929"/>
    <cellStyle name="輔色2 2 12" xfId="44930"/>
    <cellStyle name="輔色2 2 13" xfId="44931"/>
    <cellStyle name="輔色2 2 14" xfId="44932"/>
    <cellStyle name="輔色2 2 15" xfId="44933"/>
    <cellStyle name="輔色2 2 2" xfId="11651"/>
    <cellStyle name="輔色2 2 2 2" xfId="44934"/>
    <cellStyle name="輔色2 2 2 2 2" xfId="44935"/>
    <cellStyle name="輔色2 2 2 2 2 2" xfId="44936"/>
    <cellStyle name="輔色2 2 2 2 3" xfId="44937"/>
    <cellStyle name="輔色2 2 2 2 4" xfId="44938"/>
    <cellStyle name="輔色2 2 2 2 5" xfId="44939"/>
    <cellStyle name="輔色2 2 2 2 6" xfId="44940"/>
    <cellStyle name="輔色2 2 2 3" xfId="44941"/>
    <cellStyle name="輔色2 2 2 3 2" xfId="44942"/>
    <cellStyle name="輔色2 2 2 3 3" xfId="44943"/>
    <cellStyle name="輔色2 2 2 4" xfId="44944"/>
    <cellStyle name="輔色2 2 2 5" xfId="44945"/>
    <cellStyle name="輔色2 2 2 6" xfId="44946"/>
    <cellStyle name="輔色2 2 2 7" xfId="44947"/>
    <cellStyle name="輔色2 2 2 8" xfId="44948"/>
    <cellStyle name="輔色2 2 2 9" xfId="44949"/>
    <cellStyle name="輔色2 2 3" xfId="11652"/>
    <cellStyle name="輔色2 2 3 2" xfId="44950"/>
    <cellStyle name="輔色2 2 3 2 2" xfId="44951"/>
    <cellStyle name="輔色2 2 3 2 2 2" xfId="44952"/>
    <cellStyle name="輔色2 2 3 2 3" xfId="44953"/>
    <cellStyle name="輔色2 2 3 2 4" xfId="44954"/>
    <cellStyle name="輔色2 2 3 2 5" xfId="44955"/>
    <cellStyle name="輔色2 2 3 2 6" xfId="44956"/>
    <cellStyle name="輔色2 2 3 3" xfId="44957"/>
    <cellStyle name="輔色2 2 3 3 2" xfId="44958"/>
    <cellStyle name="輔色2 2 3 3 3" xfId="44959"/>
    <cellStyle name="輔色2 2 3 4" xfId="44960"/>
    <cellStyle name="輔色2 2 3 5" xfId="44961"/>
    <cellStyle name="輔色2 2 3 6" xfId="44962"/>
    <cellStyle name="輔色2 2 3 7" xfId="44963"/>
    <cellStyle name="輔色2 2 4" xfId="44964"/>
    <cellStyle name="輔色2 2 4 2" xfId="44965"/>
    <cellStyle name="輔色2 2 4 2 2" xfId="44966"/>
    <cellStyle name="輔色2 2 4 2 3" xfId="44967"/>
    <cellStyle name="輔色2 2 4 3" xfId="44968"/>
    <cellStyle name="輔色2 2 4 3 2" xfId="44969"/>
    <cellStyle name="輔色2 2 4 4" xfId="44970"/>
    <cellStyle name="輔色2 2 4 5" xfId="44971"/>
    <cellStyle name="輔色2 2 5" xfId="44972"/>
    <cellStyle name="輔色2 2 5 2" xfId="44973"/>
    <cellStyle name="輔色2 2 5 2 2" xfId="44974"/>
    <cellStyle name="輔色2 2 5 2 2 2" xfId="44975"/>
    <cellStyle name="輔色2 2 5 2 3" xfId="44976"/>
    <cellStyle name="輔色2 2 5 2 4" xfId="44977"/>
    <cellStyle name="輔色2 2 5 2 5" xfId="44978"/>
    <cellStyle name="輔色2 2 5 3" xfId="44979"/>
    <cellStyle name="輔色2 2 5 3 2" xfId="44980"/>
    <cellStyle name="輔色2 2 5 3 3" xfId="44981"/>
    <cellStyle name="輔色2 2 5 4" xfId="44982"/>
    <cellStyle name="輔色2 2 5 5" xfId="44983"/>
    <cellStyle name="輔色2 2 5 6" xfId="44984"/>
    <cellStyle name="輔色2 2 6" xfId="44985"/>
    <cellStyle name="輔色2 2 6 2" xfId="44986"/>
    <cellStyle name="輔色2 2 6 2 2" xfId="44987"/>
    <cellStyle name="輔色2 2 6 2 2 2" xfId="44988"/>
    <cellStyle name="輔色2 2 6 2 3" xfId="44989"/>
    <cellStyle name="輔色2 2 6 2 4" xfId="44990"/>
    <cellStyle name="輔色2 2 6 3" xfId="44991"/>
    <cellStyle name="輔色2 2 6 3 2" xfId="44992"/>
    <cellStyle name="輔色2 2 6 4" xfId="44993"/>
    <cellStyle name="輔色2 2 6 5" xfId="44994"/>
    <cellStyle name="輔色2 2 6 6" xfId="44995"/>
    <cellStyle name="輔色2 2 7" xfId="44996"/>
    <cellStyle name="輔色2 2 7 2" xfId="44997"/>
    <cellStyle name="輔色2 2 7 2 2" xfId="44998"/>
    <cellStyle name="輔色2 2 7 3" xfId="44999"/>
    <cellStyle name="輔色2 2 7 4" xfId="45000"/>
    <cellStyle name="輔色2 2 7 5" xfId="45001"/>
    <cellStyle name="輔色2 2 8" xfId="45002"/>
    <cellStyle name="輔色2 2 8 2" xfId="45003"/>
    <cellStyle name="輔色2 2 8 2 2" xfId="45004"/>
    <cellStyle name="輔色2 2 8 3" xfId="45005"/>
    <cellStyle name="輔色2 2 8 4" xfId="45006"/>
    <cellStyle name="輔色2 2 9" xfId="45007"/>
    <cellStyle name="輔色2 2 9 2" xfId="45008"/>
    <cellStyle name="輔色2 3" xfId="11653"/>
    <cellStyle name="輔色2 3 2" xfId="11654"/>
    <cellStyle name="輔色2 3 3" xfId="11655"/>
    <cellStyle name="輔色2 4" xfId="11656"/>
    <cellStyle name="輔色2 4 2" xfId="45009"/>
    <cellStyle name="輔色2 4 3" xfId="45010"/>
    <cellStyle name="輔色2 5" xfId="11657"/>
    <cellStyle name="輔色2 5 2" xfId="45011"/>
    <cellStyle name="輔色2 5 3" xfId="45012"/>
    <cellStyle name="輔色2 6" xfId="45013"/>
    <cellStyle name="輔色2 6 2" xfId="45014"/>
    <cellStyle name="輔色2 7" xfId="45015"/>
    <cellStyle name="輔色2 7 2" xfId="45016"/>
    <cellStyle name="輔色2 8" xfId="45017"/>
    <cellStyle name="輔色2 8 2" xfId="45018"/>
    <cellStyle name="輔色2 9" xfId="45019"/>
    <cellStyle name="輔色2 9 2" xfId="45020"/>
    <cellStyle name="輔色3" xfId="11658"/>
    <cellStyle name="輔色3 2" xfId="11659"/>
    <cellStyle name="輔色3 2 10" xfId="45021"/>
    <cellStyle name="輔色3 2 11" xfId="45022"/>
    <cellStyle name="輔色3 2 12" xfId="45023"/>
    <cellStyle name="輔色3 2 13" xfId="45024"/>
    <cellStyle name="輔色3 2 14" xfId="45025"/>
    <cellStyle name="輔色3 2 15" xfId="45026"/>
    <cellStyle name="輔色3 2 2" xfId="11660"/>
    <cellStyle name="輔色3 2 2 2" xfId="45027"/>
    <cellStyle name="輔色3 2 2 2 2" xfId="45028"/>
    <cellStyle name="輔色3 2 2 2 2 2" xfId="45029"/>
    <cellStyle name="輔色3 2 2 2 3" xfId="45030"/>
    <cellStyle name="輔色3 2 2 2 4" xfId="45031"/>
    <cellStyle name="輔色3 2 2 2 5" xfId="45032"/>
    <cellStyle name="輔色3 2 2 2 6" xfId="45033"/>
    <cellStyle name="輔色3 2 2 3" xfId="45034"/>
    <cellStyle name="輔色3 2 2 3 2" xfId="45035"/>
    <cellStyle name="輔色3 2 2 3 3" xfId="45036"/>
    <cellStyle name="輔色3 2 2 4" xfId="45037"/>
    <cellStyle name="輔色3 2 2 5" xfId="45038"/>
    <cellStyle name="輔色3 2 2 6" xfId="45039"/>
    <cellStyle name="輔色3 2 2 7" xfId="45040"/>
    <cellStyle name="輔色3 2 2 8" xfId="45041"/>
    <cellStyle name="輔色3 2 2 9" xfId="45042"/>
    <cellStyle name="輔色3 2 3" xfId="11661"/>
    <cellStyle name="輔色3 2 3 2" xfId="45043"/>
    <cellStyle name="輔色3 2 3 2 2" xfId="45044"/>
    <cellStyle name="輔色3 2 3 2 2 2" xfId="45045"/>
    <cellStyle name="輔色3 2 3 2 3" xfId="45046"/>
    <cellStyle name="輔色3 2 3 2 4" xfId="45047"/>
    <cellStyle name="輔色3 2 3 2 5" xfId="45048"/>
    <cellStyle name="輔色3 2 3 2 6" xfId="45049"/>
    <cellStyle name="輔色3 2 3 3" xfId="45050"/>
    <cellStyle name="輔色3 2 3 3 2" xfId="45051"/>
    <cellStyle name="輔色3 2 3 3 3" xfId="45052"/>
    <cellStyle name="輔色3 2 3 4" xfId="45053"/>
    <cellStyle name="輔色3 2 3 5" xfId="45054"/>
    <cellStyle name="輔色3 2 3 6" xfId="45055"/>
    <cellStyle name="輔色3 2 3 7" xfId="45056"/>
    <cellStyle name="輔色3 2 4" xfId="45057"/>
    <cellStyle name="輔色3 2 4 2" xfId="45058"/>
    <cellStyle name="輔色3 2 4 2 2" xfId="45059"/>
    <cellStyle name="輔色3 2 4 2 3" xfId="45060"/>
    <cellStyle name="輔色3 2 4 3" xfId="45061"/>
    <cellStyle name="輔色3 2 4 3 2" xfId="45062"/>
    <cellStyle name="輔色3 2 4 4" xfId="45063"/>
    <cellStyle name="輔色3 2 4 5" xfId="45064"/>
    <cellStyle name="輔色3 2 5" xfId="45065"/>
    <cellStyle name="輔色3 2 5 2" xfId="45066"/>
    <cellStyle name="輔色3 2 5 2 2" xfId="45067"/>
    <cellStyle name="輔色3 2 5 2 2 2" xfId="45068"/>
    <cellStyle name="輔色3 2 5 2 3" xfId="45069"/>
    <cellStyle name="輔色3 2 5 2 4" xfId="45070"/>
    <cellStyle name="輔色3 2 5 2 5" xfId="45071"/>
    <cellStyle name="輔色3 2 5 3" xfId="45072"/>
    <cellStyle name="輔色3 2 5 3 2" xfId="45073"/>
    <cellStyle name="輔色3 2 5 3 3" xfId="45074"/>
    <cellStyle name="輔色3 2 5 4" xfId="45075"/>
    <cellStyle name="輔色3 2 5 5" xfId="45076"/>
    <cellStyle name="輔色3 2 5 6" xfId="45077"/>
    <cellStyle name="輔色3 2 6" xfId="45078"/>
    <cellStyle name="輔色3 2 6 2" xfId="45079"/>
    <cellStyle name="輔色3 2 6 2 2" xfId="45080"/>
    <cellStyle name="輔色3 2 6 2 2 2" xfId="45081"/>
    <cellStyle name="輔色3 2 6 2 3" xfId="45082"/>
    <cellStyle name="輔色3 2 6 2 4" xfId="45083"/>
    <cellStyle name="輔色3 2 6 3" xfId="45084"/>
    <cellStyle name="輔色3 2 6 3 2" xfId="45085"/>
    <cellStyle name="輔色3 2 6 4" xfId="45086"/>
    <cellStyle name="輔色3 2 6 5" xfId="45087"/>
    <cellStyle name="輔色3 2 6 6" xfId="45088"/>
    <cellStyle name="輔色3 2 7" xfId="45089"/>
    <cellStyle name="輔色3 2 7 2" xfId="45090"/>
    <cellStyle name="輔色3 2 7 2 2" xfId="45091"/>
    <cellStyle name="輔色3 2 7 3" xfId="45092"/>
    <cellStyle name="輔色3 2 7 4" xfId="45093"/>
    <cellStyle name="輔色3 2 7 5" xfId="45094"/>
    <cellStyle name="輔色3 2 8" xfId="45095"/>
    <cellStyle name="輔色3 2 8 2" xfId="45096"/>
    <cellStyle name="輔色3 2 8 2 2" xfId="45097"/>
    <cellStyle name="輔色3 2 8 3" xfId="45098"/>
    <cellStyle name="輔色3 2 8 4" xfId="45099"/>
    <cellStyle name="輔色3 2 9" xfId="45100"/>
    <cellStyle name="輔色3 2 9 2" xfId="45101"/>
    <cellStyle name="輔色3 3" xfId="11662"/>
    <cellStyle name="輔色3 3 2" xfId="11663"/>
    <cellStyle name="輔色3 3 3" xfId="11664"/>
    <cellStyle name="輔色3 4" xfId="11665"/>
    <cellStyle name="輔色3 4 2" xfId="45102"/>
    <cellStyle name="輔色3 4 3" xfId="45103"/>
    <cellStyle name="輔色3 5" xfId="11666"/>
    <cellStyle name="輔色3 5 2" xfId="45104"/>
    <cellStyle name="輔色3 5 3" xfId="45105"/>
    <cellStyle name="輔色3 6" xfId="45106"/>
    <cellStyle name="輔色3 6 2" xfId="45107"/>
    <cellStyle name="輔色3 7" xfId="45108"/>
    <cellStyle name="輔色3 7 2" xfId="45109"/>
    <cellStyle name="輔色3 8" xfId="45110"/>
    <cellStyle name="輔色3 8 2" xfId="45111"/>
    <cellStyle name="輔色3 9" xfId="45112"/>
    <cellStyle name="輔色3 9 2" xfId="45113"/>
    <cellStyle name="輔色4" xfId="11667"/>
    <cellStyle name="輔色4 2" xfId="11668"/>
    <cellStyle name="輔色4 2 10" xfId="45114"/>
    <cellStyle name="輔色4 2 11" xfId="45115"/>
    <cellStyle name="輔色4 2 12" xfId="45116"/>
    <cellStyle name="輔色4 2 13" xfId="45117"/>
    <cellStyle name="輔色4 2 14" xfId="45118"/>
    <cellStyle name="輔色4 2 15" xfId="45119"/>
    <cellStyle name="輔色4 2 2" xfId="11669"/>
    <cellStyle name="輔色4 2 2 2" xfId="45120"/>
    <cellStyle name="輔色4 2 2 2 2" xfId="45121"/>
    <cellStyle name="輔色4 2 2 2 2 2" xfId="45122"/>
    <cellStyle name="輔色4 2 2 2 3" xfId="45123"/>
    <cellStyle name="輔色4 2 2 2 4" xfId="45124"/>
    <cellStyle name="輔色4 2 2 2 5" xfId="45125"/>
    <cellStyle name="輔色4 2 2 2 6" xfId="45126"/>
    <cellStyle name="輔色4 2 2 3" xfId="45127"/>
    <cellStyle name="輔色4 2 2 3 2" xfId="45128"/>
    <cellStyle name="輔色4 2 2 3 3" xfId="45129"/>
    <cellStyle name="輔色4 2 2 4" xfId="45130"/>
    <cellStyle name="輔色4 2 2 5" xfId="45131"/>
    <cellStyle name="輔色4 2 2 6" xfId="45132"/>
    <cellStyle name="輔色4 2 2 7" xfId="45133"/>
    <cellStyle name="輔色4 2 2 8" xfId="45134"/>
    <cellStyle name="輔色4 2 2 9" xfId="45135"/>
    <cellStyle name="輔色4 2 3" xfId="11670"/>
    <cellStyle name="輔色4 2 3 2" xfId="45136"/>
    <cellStyle name="輔色4 2 3 2 2" xfId="45137"/>
    <cellStyle name="輔色4 2 3 2 2 2" xfId="45138"/>
    <cellStyle name="輔色4 2 3 2 3" xfId="45139"/>
    <cellStyle name="輔色4 2 3 2 4" xfId="45140"/>
    <cellStyle name="輔色4 2 3 2 5" xfId="45141"/>
    <cellStyle name="輔色4 2 3 2 6" xfId="45142"/>
    <cellStyle name="輔色4 2 3 3" xfId="45143"/>
    <cellStyle name="輔色4 2 3 3 2" xfId="45144"/>
    <cellStyle name="輔色4 2 3 3 3" xfId="45145"/>
    <cellStyle name="輔色4 2 3 4" xfId="45146"/>
    <cellStyle name="輔色4 2 3 5" xfId="45147"/>
    <cellStyle name="輔色4 2 3 6" xfId="45148"/>
    <cellStyle name="輔色4 2 3 7" xfId="45149"/>
    <cellStyle name="輔色4 2 4" xfId="45150"/>
    <cellStyle name="輔色4 2 4 2" xfId="45151"/>
    <cellStyle name="輔色4 2 4 2 2" xfId="45152"/>
    <cellStyle name="輔色4 2 4 2 3" xfId="45153"/>
    <cellStyle name="輔色4 2 4 3" xfId="45154"/>
    <cellStyle name="輔色4 2 4 3 2" xfId="45155"/>
    <cellStyle name="輔色4 2 4 4" xfId="45156"/>
    <cellStyle name="輔色4 2 4 5" xfId="45157"/>
    <cellStyle name="輔色4 2 5" xfId="45158"/>
    <cellStyle name="輔色4 2 5 2" xfId="45159"/>
    <cellStyle name="輔色4 2 5 2 2" xfId="45160"/>
    <cellStyle name="輔色4 2 5 2 2 2" xfId="45161"/>
    <cellStyle name="輔色4 2 5 2 3" xfId="45162"/>
    <cellStyle name="輔色4 2 5 2 4" xfId="45163"/>
    <cellStyle name="輔色4 2 5 2 5" xfId="45164"/>
    <cellStyle name="輔色4 2 5 3" xfId="45165"/>
    <cellStyle name="輔色4 2 5 3 2" xfId="45166"/>
    <cellStyle name="輔色4 2 5 3 3" xfId="45167"/>
    <cellStyle name="輔色4 2 5 4" xfId="45168"/>
    <cellStyle name="輔色4 2 5 5" xfId="45169"/>
    <cellStyle name="輔色4 2 5 6" xfId="45170"/>
    <cellStyle name="輔色4 2 6" xfId="45171"/>
    <cellStyle name="輔色4 2 6 2" xfId="45172"/>
    <cellStyle name="輔色4 2 6 2 2" xfId="45173"/>
    <cellStyle name="輔色4 2 6 2 2 2" xfId="45174"/>
    <cellStyle name="輔色4 2 6 2 3" xfId="45175"/>
    <cellStyle name="輔色4 2 6 2 4" xfId="45176"/>
    <cellStyle name="輔色4 2 6 3" xfId="45177"/>
    <cellStyle name="輔色4 2 6 3 2" xfId="45178"/>
    <cellStyle name="輔色4 2 6 4" xfId="45179"/>
    <cellStyle name="輔色4 2 6 5" xfId="45180"/>
    <cellStyle name="輔色4 2 6 6" xfId="45181"/>
    <cellStyle name="輔色4 2 7" xfId="45182"/>
    <cellStyle name="輔色4 2 7 2" xfId="45183"/>
    <cellStyle name="輔色4 2 7 2 2" xfId="45184"/>
    <cellStyle name="輔色4 2 7 3" xfId="45185"/>
    <cellStyle name="輔色4 2 7 4" xfId="45186"/>
    <cellStyle name="輔色4 2 7 5" xfId="45187"/>
    <cellStyle name="輔色4 2 8" xfId="45188"/>
    <cellStyle name="輔色4 2 8 2" xfId="45189"/>
    <cellStyle name="輔色4 2 8 2 2" xfId="45190"/>
    <cellStyle name="輔色4 2 8 3" xfId="45191"/>
    <cellStyle name="輔色4 2 8 4" xfId="45192"/>
    <cellStyle name="輔色4 2 9" xfId="45193"/>
    <cellStyle name="輔色4 2 9 2" xfId="45194"/>
    <cellStyle name="輔色4 3" xfId="11671"/>
    <cellStyle name="輔色4 3 2" xfId="11672"/>
    <cellStyle name="輔色4 3 3" xfId="11673"/>
    <cellStyle name="輔色4 4" xfId="11674"/>
    <cellStyle name="輔色4 4 2" xfId="45195"/>
    <cellStyle name="輔色4 4 3" xfId="45196"/>
    <cellStyle name="輔色4 5" xfId="11675"/>
    <cellStyle name="輔色4 5 2" xfId="45197"/>
    <cellStyle name="輔色4 5 3" xfId="45198"/>
    <cellStyle name="輔色4 6" xfId="45199"/>
    <cellStyle name="輔色4 6 2" xfId="45200"/>
    <cellStyle name="輔色4 7" xfId="45201"/>
    <cellStyle name="輔色4 7 2" xfId="45202"/>
    <cellStyle name="輔色4 8" xfId="45203"/>
    <cellStyle name="輔色4 8 2" xfId="45204"/>
    <cellStyle name="輔色4 9" xfId="45205"/>
    <cellStyle name="輔色4 9 2" xfId="45206"/>
    <cellStyle name="輔色5" xfId="11676"/>
    <cellStyle name="輔色5 2" xfId="11677"/>
    <cellStyle name="輔色5 2 10" xfId="45207"/>
    <cellStyle name="輔色5 2 11" xfId="45208"/>
    <cellStyle name="輔色5 2 12" xfId="45209"/>
    <cellStyle name="輔色5 2 13" xfId="45210"/>
    <cellStyle name="輔色5 2 14" xfId="45211"/>
    <cellStyle name="輔色5 2 2" xfId="11678"/>
    <cellStyle name="輔色5 2 2 2" xfId="45212"/>
    <cellStyle name="輔色5 2 2 2 2" xfId="45213"/>
    <cellStyle name="輔色5 2 2 2 2 2" xfId="45214"/>
    <cellStyle name="輔色5 2 2 2 3" xfId="45215"/>
    <cellStyle name="輔色5 2 2 2 4" xfId="45216"/>
    <cellStyle name="輔色5 2 2 2 5" xfId="45217"/>
    <cellStyle name="輔色5 2 2 2 6" xfId="45218"/>
    <cellStyle name="輔色5 2 2 3" xfId="45219"/>
    <cellStyle name="輔色5 2 2 3 2" xfId="45220"/>
    <cellStyle name="輔色5 2 2 3 3" xfId="45221"/>
    <cellStyle name="輔色5 2 2 4" xfId="45222"/>
    <cellStyle name="輔色5 2 2 5" xfId="45223"/>
    <cellStyle name="輔色5 2 2 6" xfId="45224"/>
    <cellStyle name="輔色5 2 2 7" xfId="45225"/>
    <cellStyle name="輔色5 2 2 8" xfId="45226"/>
    <cellStyle name="輔色5 2 3" xfId="11679"/>
    <cellStyle name="輔色5 2 3 2" xfId="45227"/>
    <cellStyle name="輔色5 2 3 2 2" xfId="45228"/>
    <cellStyle name="輔色5 2 3 2 2 2" xfId="45229"/>
    <cellStyle name="輔色5 2 3 2 3" xfId="45230"/>
    <cellStyle name="輔色5 2 3 2 4" xfId="45231"/>
    <cellStyle name="輔色5 2 3 2 5" xfId="45232"/>
    <cellStyle name="輔色5 2 3 2 6" xfId="45233"/>
    <cellStyle name="輔色5 2 3 3" xfId="45234"/>
    <cellStyle name="輔色5 2 3 3 2" xfId="45235"/>
    <cellStyle name="輔色5 2 3 3 3" xfId="45236"/>
    <cellStyle name="輔色5 2 3 4" xfId="45237"/>
    <cellStyle name="輔色5 2 3 5" xfId="45238"/>
    <cellStyle name="輔色5 2 3 6" xfId="45239"/>
    <cellStyle name="輔色5 2 3 7" xfId="45240"/>
    <cellStyle name="輔色5 2 4" xfId="45241"/>
    <cellStyle name="輔色5 2 4 2" xfId="45242"/>
    <cellStyle name="輔色5 2 4 2 2" xfId="45243"/>
    <cellStyle name="輔色5 2 4 2 3" xfId="45244"/>
    <cellStyle name="輔色5 2 4 3" xfId="45245"/>
    <cellStyle name="輔色5 2 4 3 2" xfId="45246"/>
    <cellStyle name="輔色5 2 4 4" xfId="45247"/>
    <cellStyle name="輔色5 2 4 5" xfId="45248"/>
    <cellStyle name="輔色5 2 5" xfId="45249"/>
    <cellStyle name="輔色5 2 5 2" xfId="45250"/>
    <cellStyle name="輔色5 2 5 2 2" xfId="45251"/>
    <cellStyle name="輔色5 2 5 2 2 2" xfId="45252"/>
    <cellStyle name="輔色5 2 5 2 3" xfId="45253"/>
    <cellStyle name="輔色5 2 5 2 4" xfId="45254"/>
    <cellStyle name="輔色5 2 5 2 5" xfId="45255"/>
    <cellStyle name="輔色5 2 5 3" xfId="45256"/>
    <cellStyle name="輔色5 2 5 3 2" xfId="45257"/>
    <cellStyle name="輔色5 2 5 3 3" xfId="45258"/>
    <cellStyle name="輔色5 2 5 4" xfId="45259"/>
    <cellStyle name="輔色5 2 5 5" xfId="45260"/>
    <cellStyle name="輔色5 2 5 6" xfId="45261"/>
    <cellStyle name="輔色5 2 6" xfId="45262"/>
    <cellStyle name="輔色5 2 6 2" xfId="45263"/>
    <cellStyle name="輔色5 2 6 2 2" xfId="45264"/>
    <cellStyle name="輔色5 2 6 2 2 2" xfId="45265"/>
    <cellStyle name="輔色5 2 6 2 3" xfId="45266"/>
    <cellStyle name="輔色5 2 6 2 4" xfId="45267"/>
    <cellStyle name="輔色5 2 6 3" xfId="45268"/>
    <cellStyle name="輔色5 2 6 3 2" xfId="45269"/>
    <cellStyle name="輔色5 2 6 4" xfId="45270"/>
    <cellStyle name="輔色5 2 6 5" xfId="45271"/>
    <cellStyle name="輔色5 2 6 6" xfId="45272"/>
    <cellStyle name="輔色5 2 7" xfId="45273"/>
    <cellStyle name="輔色5 2 7 2" xfId="45274"/>
    <cellStyle name="輔色5 2 7 2 2" xfId="45275"/>
    <cellStyle name="輔色5 2 7 3" xfId="45276"/>
    <cellStyle name="輔色5 2 7 4" xfId="45277"/>
    <cellStyle name="輔色5 2 7 5" xfId="45278"/>
    <cellStyle name="輔色5 2 8" xfId="45279"/>
    <cellStyle name="輔色5 2 8 2" xfId="45280"/>
    <cellStyle name="輔色5 2 8 2 2" xfId="45281"/>
    <cellStyle name="輔色5 2 8 3" xfId="45282"/>
    <cellStyle name="輔色5 2 8 4" xfId="45283"/>
    <cellStyle name="輔色5 2 9" xfId="45284"/>
    <cellStyle name="輔色5 2 9 2" xfId="45285"/>
    <cellStyle name="輔色5 3" xfId="11680"/>
    <cellStyle name="輔色5 3 2" xfId="11681"/>
    <cellStyle name="輔色5 3 3" xfId="11682"/>
    <cellStyle name="輔色5 4" xfId="11683"/>
    <cellStyle name="輔色5 4 2" xfId="45286"/>
    <cellStyle name="輔色5 4 3" xfId="45287"/>
    <cellStyle name="輔色5 5" xfId="11684"/>
    <cellStyle name="輔色5 5 2" xfId="45288"/>
    <cellStyle name="輔色5 6" xfId="45289"/>
    <cellStyle name="輔色5 6 2" xfId="45290"/>
    <cellStyle name="輔色5 7" xfId="45291"/>
    <cellStyle name="輔色5 7 2" xfId="45292"/>
    <cellStyle name="輔色5 8" xfId="45293"/>
    <cellStyle name="輔色5 8 2" xfId="45294"/>
    <cellStyle name="輔色5 9" xfId="45295"/>
    <cellStyle name="輔色5 9 2" xfId="45296"/>
    <cellStyle name="輔色6" xfId="11685"/>
    <cellStyle name="輔色6 2" xfId="11686"/>
    <cellStyle name="輔色6 2 10" xfId="45297"/>
    <cellStyle name="輔色6 2 11" xfId="45298"/>
    <cellStyle name="輔色6 2 12" xfId="45299"/>
    <cellStyle name="輔色6 2 13" xfId="45300"/>
    <cellStyle name="輔色6 2 14" xfId="45301"/>
    <cellStyle name="輔色6 2 15" xfId="45302"/>
    <cellStyle name="輔色6 2 2" xfId="11687"/>
    <cellStyle name="輔色6 2 2 2" xfId="45303"/>
    <cellStyle name="輔色6 2 2 2 2" xfId="45304"/>
    <cellStyle name="輔色6 2 2 2 2 2" xfId="45305"/>
    <cellStyle name="輔色6 2 2 2 3" xfId="45306"/>
    <cellStyle name="輔色6 2 2 2 4" xfId="45307"/>
    <cellStyle name="輔色6 2 2 2 5" xfId="45308"/>
    <cellStyle name="輔色6 2 2 2 6" xfId="45309"/>
    <cellStyle name="輔色6 2 2 3" xfId="45310"/>
    <cellStyle name="輔色6 2 2 3 2" xfId="45311"/>
    <cellStyle name="輔色6 2 2 3 3" xfId="45312"/>
    <cellStyle name="輔色6 2 2 4" xfId="45313"/>
    <cellStyle name="輔色6 2 2 5" xfId="45314"/>
    <cellStyle name="輔色6 2 2 6" xfId="45315"/>
    <cellStyle name="輔色6 2 2 7" xfId="45316"/>
    <cellStyle name="輔色6 2 2 8" xfId="45317"/>
    <cellStyle name="輔色6 2 2 9" xfId="45318"/>
    <cellStyle name="輔色6 2 3" xfId="11688"/>
    <cellStyle name="輔色6 2 3 2" xfId="45319"/>
    <cellStyle name="輔色6 2 3 2 2" xfId="45320"/>
    <cellStyle name="輔色6 2 3 2 2 2" xfId="45321"/>
    <cellStyle name="輔色6 2 3 2 3" xfId="45322"/>
    <cellStyle name="輔色6 2 3 2 4" xfId="45323"/>
    <cellStyle name="輔色6 2 3 2 5" xfId="45324"/>
    <cellStyle name="輔色6 2 3 2 6" xfId="45325"/>
    <cellStyle name="輔色6 2 3 3" xfId="45326"/>
    <cellStyle name="輔色6 2 3 3 2" xfId="45327"/>
    <cellStyle name="輔色6 2 3 3 3" xfId="45328"/>
    <cellStyle name="輔色6 2 3 4" xfId="45329"/>
    <cellStyle name="輔色6 2 3 5" xfId="45330"/>
    <cellStyle name="輔色6 2 3 6" xfId="45331"/>
    <cellStyle name="輔色6 2 3 7" xfId="45332"/>
    <cellStyle name="輔色6 2 4" xfId="45333"/>
    <cellStyle name="輔色6 2 4 2" xfId="45334"/>
    <cellStyle name="輔色6 2 4 2 2" xfId="45335"/>
    <cellStyle name="輔色6 2 4 2 3" xfId="45336"/>
    <cellStyle name="輔色6 2 4 3" xfId="45337"/>
    <cellStyle name="輔色6 2 4 3 2" xfId="45338"/>
    <cellStyle name="輔色6 2 4 4" xfId="45339"/>
    <cellStyle name="輔色6 2 4 5" xfId="45340"/>
    <cellStyle name="輔色6 2 5" xfId="45341"/>
    <cellStyle name="輔色6 2 5 2" xfId="45342"/>
    <cellStyle name="輔色6 2 5 2 2" xfId="45343"/>
    <cellStyle name="輔色6 2 5 2 2 2" xfId="45344"/>
    <cellStyle name="輔色6 2 5 2 3" xfId="45345"/>
    <cellStyle name="輔色6 2 5 2 4" xfId="45346"/>
    <cellStyle name="輔色6 2 5 2 5" xfId="45347"/>
    <cellStyle name="輔色6 2 5 3" xfId="45348"/>
    <cellStyle name="輔色6 2 5 3 2" xfId="45349"/>
    <cellStyle name="輔色6 2 5 3 3" xfId="45350"/>
    <cellStyle name="輔色6 2 5 4" xfId="45351"/>
    <cellStyle name="輔色6 2 5 5" xfId="45352"/>
    <cellStyle name="輔色6 2 5 6" xfId="45353"/>
    <cellStyle name="輔色6 2 6" xfId="45354"/>
    <cellStyle name="輔色6 2 6 2" xfId="45355"/>
    <cellStyle name="輔色6 2 6 2 2" xfId="45356"/>
    <cellStyle name="輔色6 2 6 2 2 2" xfId="45357"/>
    <cellStyle name="輔色6 2 6 2 3" xfId="45358"/>
    <cellStyle name="輔色6 2 6 2 4" xfId="45359"/>
    <cellStyle name="輔色6 2 6 3" xfId="45360"/>
    <cellStyle name="輔色6 2 6 3 2" xfId="45361"/>
    <cellStyle name="輔色6 2 6 4" xfId="45362"/>
    <cellStyle name="輔色6 2 6 5" xfId="45363"/>
    <cellStyle name="輔色6 2 6 6" xfId="45364"/>
    <cellStyle name="輔色6 2 7" xfId="45365"/>
    <cellStyle name="輔色6 2 7 2" xfId="45366"/>
    <cellStyle name="輔色6 2 7 2 2" xfId="45367"/>
    <cellStyle name="輔色6 2 7 3" xfId="45368"/>
    <cellStyle name="輔色6 2 7 4" xfId="45369"/>
    <cellStyle name="輔色6 2 7 5" xfId="45370"/>
    <cellStyle name="輔色6 2 8" xfId="45371"/>
    <cellStyle name="輔色6 2 8 2" xfId="45372"/>
    <cellStyle name="輔色6 2 8 2 2" xfId="45373"/>
    <cellStyle name="輔色6 2 8 3" xfId="45374"/>
    <cellStyle name="輔色6 2 8 4" xfId="45375"/>
    <cellStyle name="輔色6 2 9" xfId="45376"/>
    <cellStyle name="輔色6 2 9 2" xfId="45377"/>
    <cellStyle name="輔色6 3" xfId="11689"/>
    <cellStyle name="輔色6 3 2" xfId="11690"/>
    <cellStyle name="輔色6 3 3" xfId="11691"/>
    <cellStyle name="輔色6 4" xfId="11692"/>
    <cellStyle name="輔色6 4 2" xfId="45378"/>
    <cellStyle name="輔色6 4 3" xfId="45379"/>
    <cellStyle name="輔色6 5" xfId="11693"/>
    <cellStyle name="輔色6 5 2" xfId="45380"/>
    <cellStyle name="輔色6 5 3" xfId="45381"/>
    <cellStyle name="輔色6 6" xfId="45382"/>
    <cellStyle name="輔色6 6 2" xfId="45383"/>
    <cellStyle name="輔色6 7" xfId="45384"/>
    <cellStyle name="輔色6 7 2" xfId="45385"/>
    <cellStyle name="輔色6 8" xfId="45386"/>
    <cellStyle name="輔色6 8 2" xfId="45387"/>
    <cellStyle name="輔色6 9" xfId="45388"/>
    <cellStyle name="輔色6 9 2" xfId="45389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0"/>
    <cellStyle name="好 2" xfId="11725"/>
    <cellStyle name="好 2 10" xfId="45391"/>
    <cellStyle name="好 2 10 2" xfId="45392"/>
    <cellStyle name="好 2 11" xfId="45393"/>
    <cellStyle name="好 2 12" xfId="45394"/>
    <cellStyle name="好 2 13" xfId="45395"/>
    <cellStyle name="好 2 14" xfId="45396"/>
    <cellStyle name="好 2 15" xfId="45397"/>
    <cellStyle name="好 2 16" xfId="45398"/>
    <cellStyle name="好 2 2" xfId="11726"/>
    <cellStyle name="好 2 2 10" xfId="45399"/>
    <cellStyle name="好 2 2 11" xfId="45400"/>
    <cellStyle name="好 2 2 2" xfId="11727"/>
    <cellStyle name="好 2 2 2 10" xfId="45401"/>
    <cellStyle name="好 2 2 2 2" xfId="45402"/>
    <cellStyle name="好 2 2 2 2 2" xfId="45403"/>
    <cellStyle name="好 2 2 2 3" xfId="45404"/>
    <cellStyle name="好 2 2 2 3 2" xfId="45405"/>
    <cellStyle name="好 2 2 2 4" xfId="45406"/>
    <cellStyle name="好 2 2 2 5" xfId="45407"/>
    <cellStyle name="好 2 2 2 6" xfId="45408"/>
    <cellStyle name="好 2 2 2 7" xfId="45409"/>
    <cellStyle name="好 2 2 2 8" xfId="45410"/>
    <cellStyle name="好 2 2 2 9" xfId="45411"/>
    <cellStyle name="好 2 2 3" xfId="11728"/>
    <cellStyle name="好 2 2 3 2" xfId="45412"/>
    <cellStyle name="好 2 2 3 3" xfId="45413"/>
    <cellStyle name="好 2 2 3 4" xfId="45414"/>
    <cellStyle name="好 2 2 4" xfId="45415"/>
    <cellStyle name="好 2 2 4 2" xfId="45416"/>
    <cellStyle name="好 2 2 5" xfId="45417"/>
    <cellStyle name="好 2 2 6" xfId="45418"/>
    <cellStyle name="好 2 2 7" xfId="45419"/>
    <cellStyle name="好 2 2 8" xfId="45420"/>
    <cellStyle name="好 2 2 9" xfId="45421"/>
    <cellStyle name="好 2 3" xfId="11729"/>
    <cellStyle name="好 2 3 2" xfId="11730"/>
    <cellStyle name="好 2 3 2 2" xfId="45422"/>
    <cellStyle name="好 2 3 2 2 2" xfId="45423"/>
    <cellStyle name="好 2 3 2 3" xfId="45424"/>
    <cellStyle name="好 2 3 2 4" xfId="45425"/>
    <cellStyle name="好 2 3 2 5" xfId="45426"/>
    <cellStyle name="好 2 3 2 6" xfId="45427"/>
    <cellStyle name="好 2 3 3" xfId="11731"/>
    <cellStyle name="好 2 3 3 2" xfId="45428"/>
    <cellStyle name="好 2 3 3 3" xfId="45429"/>
    <cellStyle name="好 2 3 4" xfId="45430"/>
    <cellStyle name="好 2 3 5" xfId="45431"/>
    <cellStyle name="好 2 3 6" xfId="45432"/>
    <cellStyle name="好 2 3 7" xfId="45433"/>
    <cellStyle name="好 2 3 8" xfId="45434"/>
    <cellStyle name="好 2 4" xfId="11732"/>
    <cellStyle name="好 2 4 2" xfId="45435"/>
    <cellStyle name="好 2 4 2 2" xfId="45436"/>
    <cellStyle name="好 2 4 2 3" xfId="45437"/>
    <cellStyle name="好 2 4 2 4" xfId="45438"/>
    <cellStyle name="好 2 4 3" xfId="45439"/>
    <cellStyle name="好 2 4 3 2" xfId="45440"/>
    <cellStyle name="好 2 4 4" xfId="45441"/>
    <cellStyle name="好 2 4 5" xfId="45442"/>
    <cellStyle name="好 2 4 6" xfId="45443"/>
    <cellStyle name="好 2 5" xfId="11733"/>
    <cellStyle name="好 2 5 2" xfId="45444"/>
    <cellStyle name="好 2 5 2 2" xfId="45445"/>
    <cellStyle name="好 2 5 2 2 2" xfId="45446"/>
    <cellStyle name="好 2 5 2 3" xfId="45447"/>
    <cellStyle name="好 2 5 2 4" xfId="45448"/>
    <cellStyle name="好 2 5 2 5" xfId="45449"/>
    <cellStyle name="好 2 5 3" xfId="45450"/>
    <cellStyle name="好 2 5 3 2" xfId="45451"/>
    <cellStyle name="好 2 5 3 3" xfId="45452"/>
    <cellStyle name="好 2 5 4" xfId="45453"/>
    <cellStyle name="好 2 5 5" xfId="45454"/>
    <cellStyle name="好 2 5 6" xfId="45455"/>
    <cellStyle name="好 2 6" xfId="45456"/>
    <cellStyle name="好 2 6 2" xfId="45457"/>
    <cellStyle name="好 2 6 2 2" xfId="45458"/>
    <cellStyle name="好 2 6 2 2 2" xfId="45459"/>
    <cellStyle name="好 2 6 2 3" xfId="45460"/>
    <cellStyle name="好 2 6 2 4" xfId="45461"/>
    <cellStyle name="好 2 6 3" xfId="45462"/>
    <cellStyle name="好 2 6 3 2" xfId="45463"/>
    <cellStyle name="好 2 6 4" xfId="45464"/>
    <cellStyle name="好 2 6 5" xfId="45465"/>
    <cellStyle name="好 2 6 6" xfId="45466"/>
    <cellStyle name="好 2 7" xfId="45467"/>
    <cellStyle name="好 2 7 2" xfId="45468"/>
    <cellStyle name="好 2 7 2 2" xfId="45469"/>
    <cellStyle name="好 2 7 3" xfId="45470"/>
    <cellStyle name="好 2 7 4" xfId="45471"/>
    <cellStyle name="好 2 7 5" xfId="45472"/>
    <cellStyle name="好 2 8" xfId="45473"/>
    <cellStyle name="好 2 8 2" xfId="45474"/>
    <cellStyle name="好 2 8 2 2" xfId="45475"/>
    <cellStyle name="好 2 8 3" xfId="45476"/>
    <cellStyle name="好 2 8 4" xfId="45477"/>
    <cellStyle name="好 2 9" xfId="45478"/>
    <cellStyle name="好 2 9 2" xfId="45479"/>
    <cellStyle name="好 3" xfId="15351"/>
    <cellStyle name="好 3 2" xfId="45480"/>
    <cellStyle name="好 3 2 2" xfId="45481"/>
    <cellStyle name="好 3 2 3" xfId="45482"/>
    <cellStyle name="好 3 3" xfId="45483"/>
    <cellStyle name="好 3 4" xfId="45484"/>
    <cellStyle name="好 4" xfId="15451"/>
    <cellStyle name="好 4 2" xfId="45485"/>
    <cellStyle name="好 5" xfId="45486"/>
    <cellStyle name="好 5 2" xfId="45487"/>
    <cellStyle name="好 6" xfId="45488"/>
    <cellStyle name="好 6 2" xfId="45489"/>
    <cellStyle name="好 7" xfId="45490"/>
    <cellStyle name="好 7 2" xfId="45491"/>
    <cellStyle name="好 8" xfId="45492"/>
    <cellStyle name="好 8 2" xfId="45493"/>
    <cellStyle name="好 9" xfId="45494"/>
    <cellStyle name="好 9 2" xfId="45495"/>
    <cellStyle name="好_1004 MAL II線" xfId="11734"/>
    <cellStyle name="好_1004 MAL II線 2" xfId="11735"/>
    <cellStyle name="好_1004 MAL II線 3" xfId="11736"/>
    <cellStyle name="好_123东南亚分部各类数据统计201206（1）" xfId="45496"/>
    <cellStyle name="好_123东南亚分部各类数据统计201206（1） 2" xfId="45497"/>
    <cellStyle name="好_123东南亚分部各类数据统计201206（1） 2 2" xfId="45498"/>
    <cellStyle name="好_123东南亚分部各类数据统计201206（1）_130411_contact list of coslink coscon sea form" xfId="45499"/>
    <cellStyle name="好_123东南亚分部各类数据统计201206（1）_130411_contact list of coslink coscon sea form 2" xfId="45500"/>
    <cellStyle name="好_123东南亚分部各类数据统计201206（1）_130411_contact list of coslink coscon sea form 2 2" xfId="45501"/>
    <cellStyle name="好_123东南亚分部各类数据统计201206（1）_1类数据统计201303" xfId="45502"/>
    <cellStyle name="好_123东南亚分部各类数据统计201206（1）_1类数据统计201303 2" xfId="45503"/>
    <cellStyle name="好_123东南亚分部各类数据统计201206（1）_1类数据统计201303 2 2" xfId="45504"/>
    <cellStyle name="好_123东南亚分部各类数据统计201206（1）_cosconsea-costar staff infors" xfId="45505"/>
    <cellStyle name="好_123东南亚分部各类数据统计201206（1）_cosconsea-costar staff infors 2" xfId="45506"/>
    <cellStyle name="好_123东南亚分部各类数据统计201206（1）_cosconsea-costar staff infors 2 2" xfId="45507"/>
    <cellStyle name="好_123东南亚分部各类数据统计201206（1）_东南亚分部各类数据统计-201212(泰国更新) (3)" xfId="45508"/>
    <cellStyle name="好_123东南亚分部各类数据统计201206（1）_东南亚分部各类数据统计-201212(泰国更新) (3) 2" xfId="45509"/>
    <cellStyle name="好_123东南亚分部各类数据统计201206（1）_东南亚分部各类数据统计-201212(泰国更新) (3) 2 2" xfId="45510"/>
    <cellStyle name="好_123东南亚分部各类数据统计201206（1）_东南亚分部各类数据统计201303 (2)" xfId="45511"/>
    <cellStyle name="好_123东南亚分部各类数据统计201206（1）_东南亚分部各类数据统计201303 (2) 2" xfId="45512"/>
    <cellStyle name="好_123东南亚分部各类数据统计201206（1）_东南亚分部各类数据统计201303 (2) 2 2" xfId="45513"/>
    <cellStyle name="好_123东南亚分部各类数据统计201206（1）_东南亚分部各类数据统计201303 (4)" xfId="45514"/>
    <cellStyle name="好_123东南亚分部各类数据统计201206（1）_东南亚分部各类数据统计201303 (4) 2" xfId="45515"/>
    <cellStyle name="好_123东南亚分部各类数据统计201206（1）_东南亚分部各类数据统计201303 (4) 2 2" xfId="45516"/>
    <cellStyle name="好_123东南亚分部各类数据统计201206（1）_东南亚分部各类数据统计201303 xls201304" xfId="45517"/>
    <cellStyle name="好_123东南亚分部各类数据统计201206（1）_东南亚分部各类数据统计201303 xls201304 2" xfId="45518"/>
    <cellStyle name="好_123东南亚分部各类数据统计201206（1）_东南亚分部各类数据统计201303 xls201304 2 2" xfId="45519"/>
    <cellStyle name="好_123东南亚分部各类数据统计201206（1）_东南亚公司（含远星公司）人员信息201212" xfId="45520"/>
    <cellStyle name="好_123东南亚分部各类数据统计201206（1）_东南亚公司（含远星公司）人员信息201212 2" xfId="45521"/>
    <cellStyle name="好_123东南亚分部各类数据统计201206（1）_东南亚公司（含远星公司）人员信息201212 2 2" xfId="45522"/>
    <cellStyle name="好_123东南亚分部各类数据统计201206（1）_菲律宾2" xfId="45523"/>
    <cellStyle name="好_123东南亚分部各类数据统计201206（1）_菲律宾2 2" xfId="45524"/>
    <cellStyle name="好_123东南亚分部各类数据统计201206（1）_菲律宾2 2 2" xfId="45525"/>
    <cellStyle name="好_123东南亚分部各类数据统计201206（1）_副本东南亚分部各类数据统计201303" xfId="45526"/>
    <cellStyle name="好_123东南亚分部各类数据统计201206（1）_副本东南亚分部各类数据统计201303 2" xfId="45527"/>
    <cellStyle name="好_123东南亚分部各类数据统计201206（1）_副本东南亚分部各类数据统计201303 2 2" xfId="45528"/>
    <cellStyle name="好_123东南亚分部各类数据统计201206（1）_南亚分部各类数据统计201303" xfId="45529"/>
    <cellStyle name="好_123东南亚分部各类数据统计201206（1）_南亚分部各类数据统计201303 2" xfId="45530"/>
    <cellStyle name="好_123东南亚分部各类数据统计201206（1）_南亚分部各类数据统计201303 2 2" xfId="45531"/>
    <cellStyle name="好_2015 TSL VSL'S +JOIN VENTURE LONGTERM SCHEDULE-5codes 0126" xfId="15452"/>
    <cellStyle name="好_ABX - C7 Slot Cost" xfId="11737"/>
    <cellStyle name="好_ABX - C7 Slot Cost 2" xfId="11738"/>
    <cellStyle name="好_ABX - C7 Slot Cost 2 2" xfId="11739"/>
    <cellStyle name="好_ABX - C7 Slot Cost 2 2 2" xfId="45532"/>
    <cellStyle name="好_ABX - C7 Slot Cost 2 2 3" xfId="45533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3"/>
    <cellStyle name="好_BMX- CMA CGM" xfId="15454"/>
    <cellStyle name="好_Book2" xfId="15455"/>
    <cellStyle name="好_Bunker Cons Budget EURCO" xfId="11758"/>
    <cellStyle name="好_Bunker Cons Budget EURCO 2" xfId="11759"/>
    <cellStyle name="好_Bunker Cons Budget EURCO 2 2" xfId="11760"/>
    <cellStyle name="好_Bunker Cons Budget EURCO 2 2 2" xfId="45534"/>
    <cellStyle name="好_Bunker Cons Budget EURCO 2 2 3" xfId="45535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6"/>
    <cellStyle name="好_CC1 4000teu 201108" xfId="11767"/>
    <cellStyle name="好_CC1 4000teu 201108 2" xfId="11768"/>
    <cellStyle name="好_CC1 4000teu 201108 3" xfId="11769"/>
    <cellStyle name="好_CIX" xfId="15457"/>
    <cellStyle name="好_CIX2" xfId="15458"/>
    <cellStyle name="好_CIX2 &amp; CKI &amp; AGI" xfId="15459"/>
    <cellStyle name="好_CKA &amp; CAT 0429" xfId="15460"/>
    <cellStyle name="好_COSCON THAILAND COSNAM STAFF 2012 JULY" xfId="45536"/>
    <cellStyle name="好_COSCON THAILAND COSNAM STAFF 2012 JULY 2" xfId="45537"/>
    <cellStyle name="好_COSCON THAILAND COSNAM STAFF 2012 JULY 2 2" xfId="45538"/>
    <cellStyle name="好_COSCON THAILAND COSNAM STAFF 2012 JULY_130411_contact list of coslink coscon sea form" xfId="45539"/>
    <cellStyle name="好_COSCON THAILAND COSNAM STAFF 2012 JULY_130411_contact list of coslink coscon sea form 2" xfId="45540"/>
    <cellStyle name="好_COSCON THAILAND COSNAM STAFF 2012 JULY_130411_contact list of coslink coscon sea form 2 2" xfId="45541"/>
    <cellStyle name="好_COSCON THAILAND COSNAM STAFF 2012 JULY_1类数据统计201303" xfId="45542"/>
    <cellStyle name="好_COSCON THAILAND COSNAM STAFF 2012 JULY_1类数据统计201303 2" xfId="45543"/>
    <cellStyle name="好_COSCON THAILAND COSNAM STAFF 2012 JULY_1类数据统计201303 2 2" xfId="45544"/>
    <cellStyle name="好_COSCON THAILAND COSNAM STAFF 2012 JULY_cosconsea-costar staff infors" xfId="45545"/>
    <cellStyle name="好_COSCON THAILAND COSNAM STAFF 2012 JULY_cosconsea-costar staff infors 2" xfId="45546"/>
    <cellStyle name="好_COSCON THAILAND COSNAM STAFF 2012 JULY_cosconsea-costar staff infors 2 2" xfId="45547"/>
    <cellStyle name="好_COSCON THAILAND COSNAM STAFF 2012 JULY_东南亚分部各类数据统计-201212(泰国更新) (3)" xfId="45548"/>
    <cellStyle name="好_COSCON THAILAND COSNAM STAFF 2012 JULY_东南亚分部各类数据统计-201212(泰国更新) (3) 2" xfId="45549"/>
    <cellStyle name="好_COSCON THAILAND COSNAM STAFF 2012 JULY_东南亚分部各类数据统计-201212(泰国更新) (3) 2 2" xfId="45550"/>
    <cellStyle name="好_COSCON THAILAND COSNAM STAFF 2012 JULY_东南亚分部各类数据统计201303 (2)" xfId="45551"/>
    <cellStyle name="好_COSCON THAILAND COSNAM STAFF 2012 JULY_东南亚分部各类数据统计201303 (2) 2" xfId="45552"/>
    <cellStyle name="好_COSCON THAILAND COSNAM STAFF 2012 JULY_东南亚分部各类数据统计201303 (2) 2 2" xfId="45553"/>
    <cellStyle name="好_COSCON THAILAND COSNAM STAFF 2012 JULY_东南亚分部各类数据统计201303 (4)" xfId="45554"/>
    <cellStyle name="好_COSCON THAILAND COSNAM STAFF 2012 JULY_东南亚分部各类数据统计201303 (4) 2" xfId="45555"/>
    <cellStyle name="好_COSCON THAILAND COSNAM STAFF 2012 JULY_东南亚分部各类数据统计201303 (4) 2 2" xfId="45556"/>
    <cellStyle name="好_COSCON THAILAND COSNAM STAFF 2012 JULY_东南亚分部各类数据统计201303 xls201304" xfId="45557"/>
    <cellStyle name="好_COSCON THAILAND COSNAM STAFF 2012 JULY_东南亚分部各类数据统计201303 xls201304 2" xfId="45558"/>
    <cellStyle name="好_COSCON THAILAND COSNAM STAFF 2012 JULY_东南亚分部各类数据统计201303 xls201304 2 2" xfId="45559"/>
    <cellStyle name="好_COSCON THAILAND COSNAM STAFF 2012 JULY_东南亚公司（含远星公司）人员信息201212" xfId="45560"/>
    <cellStyle name="好_COSCON THAILAND COSNAM STAFF 2012 JULY_东南亚公司（含远星公司）人员信息201212 2" xfId="45561"/>
    <cellStyle name="好_COSCON THAILAND COSNAM STAFF 2012 JULY_东南亚公司（含远星公司）人员信息201212 2 2" xfId="45562"/>
    <cellStyle name="好_COSCON THAILAND COSNAM STAFF 2012 JULY_菲律宾2" xfId="45563"/>
    <cellStyle name="好_COSCON THAILAND COSNAM STAFF 2012 JULY_菲律宾2 2" xfId="45564"/>
    <cellStyle name="好_COSCON THAILAND COSNAM STAFF 2012 JULY_菲律宾2 2 2" xfId="45565"/>
    <cellStyle name="好_COSCON THAILAND COSNAM STAFF 2012 JULY_副本东南亚分部各类数据统计201303" xfId="45566"/>
    <cellStyle name="好_COSCON THAILAND COSNAM STAFF 2012 JULY_副本东南亚分部各类数据统计201303 2" xfId="45567"/>
    <cellStyle name="好_COSCON THAILAND COSNAM STAFF 2012 JULY_副本东南亚分部各类数据统计201303 2 2" xfId="45568"/>
    <cellStyle name="好_COSCON THAILAND COSNAM STAFF 2012 JULY_南亚分部各类数据统计201303" xfId="45569"/>
    <cellStyle name="好_COSCON THAILAND COSNAM STAFF 2012 JULY_南亚分部各类数据统计201303 2" xfId="45570"/>
    <cellStyle name="好_COSCON THAILAND COSNAM STAFF 2012 JULY_南亚分部各类数据统计201303 2 2" xfId="45571"/>
    <cellStyle name="好_COSLINK_contact list - 130125" xfId="45572"/>
    <cellStyle name="好_COSLINK_contact list - 130125 2" xfId="45573"/>
    <cellStyle name="好_COSLINK_contact list - 130125 2 2" xfId="45574"/>
    <cellStyle name="好_CVX" xfId="15461"/>
    <cellStyle name="好_Elsa_ 201202" xfId="11770"/>
    <cellStyle name="好_Elsa_ 201202 2" xfId="11771"/>
    <cellStyle name="好_Elsa_ 201202 3" xfId="11772"/>
    <cellStyle name="好_FMX" xfId="15462"/>
    <cellStyle name="好_forecast" xfId="11773"/>
    <cellStyle name="好_forecast 2" xfId="11774"/>
    <cellStyle name="好_forecast 3" xfId="11775"/>
    <cellStyle name="好_IA2" xfId="15463"/>
    <cellStyle name="好_IFX" xfId="15464"/>
    <cellStyle name="好_IHS 0302" xfId="15465"/>
    <cellStyle name="好_IHS-KMTC" xfId="15466"/>
    <cellStyle name="好_ISH 0427" xfId="15467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8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5"/>
    <cellStyle name="好_KEU Budget bunker 2010FY-29-01-2010 2 2 3" xfId="45576"/>
    <cellStyle name="好_KEU Budget bunker 2010FY-29-01-2010 2 2 4" xfId="45577"/>
    <cellStyle name="好_KEU Budget bunker 2010FY-29-01-2010 2 3" xfId="11788"/>
    <cellStyle name="好_KEU Budget bunker 2010FY-29-01-2010 2 4" xfId="45578"/>
    <cellStyle name="好_KEU Budget bunker 2010FY-29-01-2010 2 5" xfId="45579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0"/>
    <cellStyle name="好_KEU Bunker Budget PFS 29-01-2010 2 2 3" xfId="45581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2"/>
    <cellStyle name="好_KEU Slot Cost Calc 02-02-2010_Simulation (2) 2 2 3" xfId="45583"/>
    <cellStyle name="好_KEU Slot Cost Calc 02-02-2010_Simulation (2) 2 2 4" xfId="45584"/>
    <cellStyle name="好_KEU Slot Cost Calc 02-02-2010_Simulation (2) 2 3" xfId="11806"/>
    <cellStyle name="好_KEU Slot Cost Calc 02-02-2010_Simulation (2) 2 4" xfId="45585"/>
    <cellStyle name="好_KEU Slot Cost Calc 02-02-2010_Simulation (2) 2 5" xfId="45586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69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7"/>
    <cellStyle name="好_NE1-3 2010-03-03 2 2 3" xfId="45588"/>
    <cellStyle name="好_NE1-3 2010-03-03 2 2 4" xfId="45589"/>
    <cellStyle name="好_NE1-3 2010-03-03 2 3" xfId="11821"/>
    <cellStyle name="好_NE1-3 2010-03-03 2 4" xfId="45590"/>
    <cellStyle name="好_NE1-3 2010-03-03 2 5" xfId="45591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0"/>
    <cellStyle name="好_NSC 1119" xfId="15471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2"/>
    <cellStyle name="好_VTS 0820" xfId="15473"/>
    <cellStyle name="好_Weekly CB ver3" xfId="11902"/>
    <cellStyle name="好_Weekly CB ver3 2" xfId="11903"/>
    <cellStyle name="好_Weekly CB ver3 3" xfId="11904"/>
    <cellStyle name="好_WIN" xfId="15474"/>
    <cellStyle name="好_WIN-SEACON" xfId="15475"/>
    <cellStyle name="好_WK28" xfId="45592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3"/>
    <cellStyle name="好_中远印度各类数据统计201212 2" xfId="45594"/>
    <cellStyle name="好_中远印度各类数据统计201212 2 2" xfId="45595"/>
    <cellStyle name="好_中远印度各类数据统计201212_1类数据统计201303" xfId="45596"/>
    <cellStyle name="好_中远印度各类数据统计201212_1类数据统计201303 2" xfId="45597"/>
    <cellStyle name="好_中远印度各类数据统计201212_1类数据统计201303 2 2" xfId="45598"/>
    <cellStyle name="好_中远印度各类数据统计201212_cosconsea-costar staff infors" xfId="45599"/>
    <cellStyle name="好_中远印度各类数据统计201212_cosconsea-costar staff infors 2" xfId="45600"/>
    <cellStyle name="好_中远印度各类数据统计201212_cosconsea-costar staff infors 2 2" xfId="45601"/>
    <cellStyle name="好_中远印度各类数据统计201212_东南亚分部各类数据统计201303 (2)" xfId="45602"/>
    <cellStyle name="好_中远印度各类数据统计201212_东南亚分部各类数据统计201303 (2) 2" xfId="45603"/>
    <cellStyle name="好_中远印度各类数据统计201212_东南亚分部各类数据统计201303 (2) 2 2" xfId="45604"/>
    <cellStyle name="好_中远印度各类数据统计201212_东南亚分部各类数据统计201303 (4)" xfId="45605"/>
    <cellStyle name="好_中远印度各类数据统计201212_东南亚分部各类数据统计201303 (4) 2" xfId="45606"/>
    <cellStyle name="好_中远印度各类数据统计201212_东南亚分部各类数据统计201303 (4) 2 2" xfId="45607"/>
    <cellStyle name="好_中远印度各类数据统计201212_东南亚分部各类数据统计201303 xls201304" xfId="45608"/>
    <cellStyle name="好_中远印度各类数据统计201212_东南亚分部各类数据统计201303 xls201304 2" xfId="45609"/>
    <cellStyle name="好_中远印度各类数据统计201212_东南亚分部各类数据统计201303 xls201304 2 2" xfId="45610"/>
    <cellStyle name="好_中远印度各类数据统计201212_副本东南亚分部各类数据统计201303" xfId="45611"/>
    <cellStyle name="好_中远印度各类数据统计201212_副本东南亚分部各类数据统计201303 2" xfId="45612"/>
    <cellStyle name="好_中远印度各类数据统计201212_副本东南亚分部各类数据统计201303 2 2" xfId="45613"/>
    <cellStyle name="好_中远印度各类数据统计201212_南亚分部各类数据统计201303" xfId="45614"/>
    <cellStyle name="好_中远印度各类数据统计201212_南亚分部各类数据统计201303 2" xfId="45615"/>
    <cellStyle name="好_中远印度各类数据统计201212_南亚分部各类数据统计201303 2 2" xfId="45616"/>
    <cellStyle name="合計" xfId="11920"/>
    <cellStyle name="合計 10" xfId="45617"/>
    <cellStyle name="合計 10 2" xfId="45618"/>
    <cellStyle name="合計 10 2 2" xfId="45619"/>
    <cellStyle name="合計 10 2 3" xfId="45620"/>
    <cellStyle name="合計 10 3" xfId="45621"/>
    <cellStyle name="合計 10 4" xfId="45622"/>
    <cellStyle name="合計 11" xfId="45623"/>
    <cellStyle name="合計 11 2" xfId="45624"/>
    <cellStyle name="合計 11 2 2" xfId="45625"/>
    <cellStyle name="合計 11 2 3" xfId="45626"/>
    <cellStyle name="合計 11 3" xfId="45627"/>
    <cellStyle name="合計 11 4" xfId="45628"/>
    <cellStyle name="合計 12" xfId="45629"/>
    <cellStyle name="合計 12 2" xfId="45630"/>
    <cellStyle name="合計 12 2 2" xfId="45631"/>
    <cellStyle name="合計 12 2 3" xfId="45632"/>
    <cellStyle name="合計 12 3" xfId="45633"/>
    <cellStyle name="合計 12 4" xfId="45634"/>
    <cellStyle name="合計 13" xfId="45635"/>
    <cellStyle name="合計 13 2" xfId="45636"/>
    <cellStyle name="合計 13 3" xfId="45637"/>
    <cellStyle name="合計 14" xfId="45638"/>
    <cellStyle name="合計 14 2" xfId="45639"/>
    <cellStyle name="合計 14 3" xfId="45640"/>
    <cellStyle name="合計 15" xfId="45641"/>
    <cellStyle name="合計 15 2" xfId="45642"/>
    <cellStyle name="合計 15 3" xfId="45643"/>
    <cellStyle name="合計 16" xfId="45644"/>
    <cellStyle name="合計 17" xfId="45645"/>
    <cellStyle name="合計 2" xfId="11921"/>
    <cellStyle name="合計 2 10" xfId="45646"/>
    <cellStyle name="合計 2 10 10" xfId="45647"/>
    <cellStyle name="合計 2 10 10 2" xfId="45648"/>
    <cellStyle name="合計 2 10 10 3" xfId="45649"/>
    <cellStyle name="合計 2 10 11" xfId="45650"/>
    <cellStyle name="合計 2 10 12" xfId="45651"/>
    <cellStyle name="合計 2 10 2" xfId="45652"/>
    <cellStyle name="合計 2 10 2 10" xfId="45653"/>
    <cellStyle name="合計 2 10 2 11" xfId="45654"/>
    <cellStyle name="合計 2 10 2 2" xfId="45655"/>
    <cellStyle name="合計 2 10 2 2 2" xfId="45656"/>
    <cellStyle name="合計 2 10 2 2 3" xfId="45657"/>
    <cellStyle name="合計 2 10 2 3" xfId="45658"/>
    <cellStyle name="合計 2 10 2 3 2" xfId="45659"/>
    <cellStyle name="合計 2 10 2 3 3" xfId="45660"/>
    <cellStyle name="合計 2 10 2 4" xfId="45661"/>
    <cellStyle name="合計 2 10 2 4 2" xfId="45662"/>
    <cellStyle name="合計 2 10 2 4 3" xfId="45663"/>
    <cellStyle name="合計 2 10 2 5" xfId="45664"/>
    <cellStyle name="合計 2 10 2 5 2" xfId="45665"/>
    <cellStyle name="合計 2 10 2 5 3" xfId="45666"/>
    <cellStyle name="合計 2 10 2 6" xfId="45667"/>
    <cellStyle name="合計 2 10 2 6 2" xfId="45668"/>
    <cellStyle name="合計 2 10 2 6 3" xfId="45669"/>
    <cellStyle name="合計 2 10 2 7" xfId="45670"/>
    <cellStyle name="合計 2 10 2 7 2" xfId="45671"/>
    <cellStyle name="合計 2 10 2 7 3" xfId="45672"/>
    <cellStyle name="合計 2 10 2 8" xfId="45673"/>
    <cellStyle name="合計 2 10 2 8 2" xfId="45674"/>
    <cellStyle name="合計 2 10 2 8 3" xfId="45675"/>
    <cellStyle name="合計 2 10 2 9" xfId="45676"/>
    <cellStyle name="合計 2 10 2 9 2" xfId="45677"/>
    <cellStyle name="合計 2 10 2 9 3" xfId="45678"/>
    <cellStyle name="合計 2 10 3" xfId="45679"/>
    <cellStyle name="合計 2 10 3 2" xfId="45680"/>
    <cellStyle name="合計 2 10 3 3" xfId="45681"/>
    <cellStyle name="合計 2 10 4" xfId="45682"/>
    <cellStyle name="合計 2 10 4 2" xfId="45683"/>
    <cellStyle name="合計 2 10 4 3" xfId="45684"/>
    <cellStyle name="合計 2 10 5" xfId="45685"/>
    <cellStyle name="合計 2 10 5 2" xfId="45686"/>
    <cellStyle name="合計 2 10 5 3" xfId="45687"/>
    <cellStyle name="合計 2 10 6" xfId="45688"/>
    <cellStyle name="合計 2 10 6 2" xfId="45689"/>
    <cellStyle name="合計 2 10 6 3" xfId="45690"/>
    <cellStyle name="合計 2 10 7" xfId="45691"/>
    <cellStyle name="合計 2 10 7 2" xfId="45692"/>
    <cellStyle name="合計 2 10 7 3" xfId="45693"/>
    <cellStyle name="合計 2 10 8" xfId="45694"/>
    <cellStyle name="合計 2 10 8 2" xfId="45695"/>
    <cellStyle name="合計 2 10 8 3" xfId="45696"/>
    <cellStyle name="合計 2 10 9" xfId="45697"/>
    <cellStyle name="合計 2 10 9 2" xfId="45698"/>
    <cellStyle name="合計 2 10 9 3" xfId="45699"/>
    <cellStyle name="合計 2 11" xfId="45700"/>
    <cellStyle name="合計 2 12" xfId="45701"/>
    <cellStyle name="合計 2 12 10" xfId="45702"/>
    <cellStyle name="合計 2 12 10 2" xfId="45703"/>
    <cellStyle name="合計 2 12 10 3" xfId="45704"/>
    <cellStyle name="合計 2 12 11" xfId="45705"/>
    <cellStyle name="合計 2 12 12" xfId="45706"/>
    <cellStyle name="合計 2 12 2" xfId="45707"/>
    <cellStyle name="合計 2 12 2 10" xfId="45708"/>
    <cellStyle name="合計 2 12 2 11" xfId="45709"/>
    <cellStyle name="合計 2 12 2 2" xfId="45710"/>
    <cellStyle name="合計 2 12 2 2 2" xfId="45711"/>
    <cellStyle name="合計 2 12 2 2 3" xfId="45712"/>
    <cellStyle name="合計 2 12 2 3" xfId="45713"/>
    <cellStyle name="合計 2 12 2 3 2" xfId="45714"/>
    <cellStyle name="合計 2 12 2 3 3" xfId="45715"/>
    <cellStyle name="合計 2 12 2 4" xfId="45716"/>
    <cellStyle name="合計 2 12 2 4 2" xfId="45717"/>
    <cellStyle name="合計 2 12 2 4 3" xfId="45718"/>
    <cellStyle name="合計 2 12 2 5" xfId="45719"/>
    <cellStyle name="合計 2 12 2 5 2" xfId="45720"/>
    <cellStyle name="合計 2 12 2 5 3" xfId="45721"/>
    <cellStyle name="合計 2 12 2 6" xfId="45722"/>
    <cellStyle name="合計 2 12 2 6 2" xfId="45723"/>
    <cellStyle name="合計 2 12 2 6 3" xfId="45724"/>
    <cellStyle name="合計 2 12 2 7" xfId="45725"/>
    <cellStyle name="合計 2 12 2 7 2" xfId="45726"/>
    <cellStyle name="合計 2 12 2 7 3" xfId="45727"/>
    <cellStyle name="合計 2 12 2 8" xfId="45728"/>
    <cellStyle name="合計 2 12 2 8 2" xfId="45729"/>
    <cellStyle name="合計 2 12 2 8 3" xfId="45730"/>
    <cellStyle name="合計 2 12 2 9" xfId="45731"/>
    <cellStyle name="合計 2 12 2 9 2" xfId="45732"/>
    <cellStyle name="合計 2 12 2 9 3" xfId="45733"/>
    <cellStyle name="合計 2 12 3" xfId="45734"/>
    <cellStyle name="合計 2 12 3 2" xfId="45735"/>
    <cellStyle name="合計 2 12 3 3" xfId="45736"/>
    <cellStyle name="合計 2 12 4" xfId="45737"/>
    <cellStyle name="合計 2 12 4 2" xfId="45738"/>
    <cellStyle name="合計 2 12 4 3" xfId="45739"/>
    <cellStyle name="合計 2 12 5" xfId="45740"/>
    <cellStyle name="合計 2 12 5 2" xfId="45741"/>
    <cellStyle name="合計 2 12 5 3" xfId="45742"/>
    <cellStyle name="合計 2 12 6" xfId="45743"/>
    <cellStyle name="合計 2 12 6 2" xfId="45744"/>
    <cellStyle name="合計 2 12 6 3" xfId="45745"/>
    <cellStyle name="合計 2 12 7" xfId="45746"/>
    <cellStyle name="合計 2 12 7 2" xfId="45747"/>
    <cellStyle name="合計 2 12 7 3" xfId="45748"/>
    <cellStyle name="合計 2 12 8" xfId="45749"/>
    <cellStyle name="合計 2 12 8 2" xfId="45750"/>
    <cellStyle name="合計 2 12 8 3" xfId="45751"/>
    <cellStyle name="合計 2 12 9" xfId="45752"/>
    <cellStyle name="合計 2 12 9 2" xfId="45753"/>
    <cellStyle name="合計 2 12 9 3" xfId="45754"/>
    <cellStyle name="合計 2 13" xfId="45755"/>
    <cellStyle name="合計 2 13 10" xfId="45756"/>
    <cellStyle name="合計 2 13 10 2" xfId="45757"/>
    <cellStyle name="合計 2 13 10 3" xfId="45758"/>
    <cellStyle name="合計 2 13 11" xfId="45759"/>
    <cellStyle name="合計 2 13 12" xfId="45760"/>
    <cellStyle name="合計 2 13 2" xfId="45761"/>
    <cellStyle name="合計 2 13 2 10" xfId="45762"/>
    <cellStyle name="合計 2 13 2 11" xfId="45763"/>
    <cellStyle name="合計 2 13 2 2" xfId="45764"/>
    <cellStyle name="合計 2 13 2 2 2" xfId="45765"/>
    <cellStyle name="合計 2 13 2 2 3" xfId="45766"/>
    <cellStyle name="合計 2 13 2 3" xfId="45767"/>
    <cellStyle name="合計 2 13 2 3 2" xfId="45768"/>
    <cellStyle name="合計 2 13 2 3 3" xfId="45769"/>
    <cellStyle name="合計 2 13 2 4" xfId="45770"/>
    <cellStyle name="合計 2 13 2 4 2" xfId="45771"/>
    <cellStyle name="合計 2 13 2 4 3" xfId="45772"/>
    <cellStyle name="合計 2 13 2 5" xfId="45773"/>
    <cellStyle name="合計 2 13 2 5 2" xfId="45774"/>
    <cellStyle name="合計 2 13 2 5 3" xfId="45775"/>
    <cellStyle name="合計 2 13 2 6" xfId="45776"/>
    <cellStyle name="合計 2 13 2 6 2" xfId="45777"/>
    <cellStyle name="合計 2 13 2 6 3" xfId="45778"/>
    <cellStyle name="合計 2 13 2 7" xfId="45779"/>
    <cellStyle name="合計 2 13 2 7 2" xfId="45780"/>
    <cellStyle name="合計 2 13 2 7 3" xfId="45781"/>
    <cellStyle name="合計 2 13 2 8" xfId="45782"/>
    <cellStyle name="合計 2 13 2 8 2" xfId="45783"/>
    <cellStyle name="合計 2 13 2 8 3" xfId="45784"/>
    <cellStyle name="合計 2 13 2 9" xfId="45785"/>
    <cellStyle name="合計 2 13 2 9 2" xfId="45786"/>
    <cellStyle name="合計 2 13 2 9 3" xfId="45787"/>
    <cellStyle name="合計 2 13 3" xfId="45788"/>
    <cellStyle name="合計 2 13 3 2" xfId="45789"/>
    <cellStyle name="合計 2 13 3 3" xfId="45790"/>
    <cellStyle name="合計 2 13 4" xfId="45791"/>
    <cellStyle name="合計 2 13 4 2" xfId="45792"/>
    <cellStyle name="合計 2 13 4 3" xfId="45793"/>
    <cellStyle name="合計 2 13 5" xfId="45794"/>
    <cellStyle name="合計 2 13 5 2" xfId="45795"/>
    <cellStyle name="合計 2 13 5 3" xfId="45796"/>
    <cellStyle name="合計 2 13 6" xfId="45797"/>
    <cellStyle name="合計 2 13 6 2" xfId="45798"/>
    <cellStyle name="合計 2 13 6 3" xfId="45799"/>
    <cellStyle name="合計 2 13 7" xfId="45800"/>
    <cellStyle name="合計 2 13 7 2" xfId="45801"/>
    <cellStyle name="合計 2 13 7 3" xfId="45802"/>
    <cellStyle name="合計 2 13 8" xfId="45803"/>
    <cellStyle name="合計 2 13 8 2" xfId="45804"/>
    <cellStyle name="合計 2 13 8 3" xfId="45805"/>
    <cellStyle name="合計 2 13 9" xfId="45806"/>
    <cellStyle name="合計 2 13 9 2" xfId="45807"/>
    <cellStyle name="合計 2 13 9 3" xfId="45808"/>
    <cellStyle name="合計 2 14" xfId="45809"/>
    <cellStyle name="合計 2 15" xfId="45810"/>
    <cellStyle name="合計 2 15 10" xfId="45811"/>
    <cellStyle name="合計 2 15 11" xfId="45812"/>
    <cellStyle name="合計 2 15 2" xfId="45813"/>
    <cellStyle name="合計 2 15 2 2" xfId="45814"/>
    <cellStyle name="合計 2 15 2 3" xfId="45815"/>
    <cellStyle name="合計 2 15 3" xfId="45816"/>
    <cellStyle name="合計 2 15 3 2" xfId="45817"/>
    <cellStyle name="合計 2 15 3 3" xfId="45818"/>
    <cellStyle name="合計 2 15 4" xfId="45819"/>
    <cellStyle name="合計 2 15 4 2" xfId="45820"/>
    <cellStyle name="合計 2 15 4 3" xfId="45821"/>
    <cellStyle name="合計 2 15 5" xfId="45822"/>
    <cellStyle name="合計 2 15 5 2" xfId="45823"/>
    <cellStyle name="合計 2 15 5 3" xfId="45824"/>
    <cellStyle name="合計 2 15 6" xfId="45825"/>
    <cellStyle name="合計 2 15 6 2" xfId="45826"/>
    <cellStyle name="合計 2 15 6 3" xfId="45827"/>
    <cellStyle name="合計 2 15 7" xfId="45828"/>
    <cellStyle name="合計 2 15 7 2" xfId="45829"/>
    <cellStyle name="合計 2 15 7 3" xfId="45830"/>
    <cellStyle name="合計 2 15 8" xfId="45831"/>
    <cellStyle name="合計 2 15 8 2" xfId="45832"/>
    <cellStyle name="合計 2 15 8 3" xfId="45833"/>
    <cellStyle name="合計 2 15 9" xfId="45834"/>
    <cellStyle name="合計 2 15 9 2" xfId="45835"/>
    <cellStyle name="合計 2 15 9 3" xfId="45836"/>
    <cellStyle name="合計 2 16" xfId="45837"/>
    <cellStyle name="合計 2 16 2" xfId="45838"/>
    <cellStyle name="合計 2 16 3" xfId="45839"/>
    <cellStyle name="合計 2 17" xfId="45840"/>
    <cellStyle name="合計 2 17 2" xfId="45841"/>
    <cellStyle name="合計 2 17 3" xfId="45842"/>
    <cellStyle name="合計 2 18" xfId="45843"/>
    <cellStyle name="合計 2 18 2" xfId="45844"/>
    <cellStyle name="合計 2 18 3" xfId="45845"/>
    <cellStyle name="合計 2 19" xfId="45846"/>
    <cellStyle name="合計 2 19 2" xfId="45847"/>
    <cellStyle name="合計 2 19 3" xfId="45848"/>
    <cellStyle name="合計 2 2" xfId="11922"/>
    <cellStyle name="合計 2 2 10" xfId="45849"/>
    <cellStyle name="合計 2 2 10 2" xfId="45850"/>
    <cellStyle name="合計 2 2 10 3" xfId="45851"/>
    <cellStyle name="合計 2 2 11" xfId="45852"/>
    <cellStyle name="合計 2 2 11 2" xfId="45853"/>
    <cellStyle name="合計 2 2 11 3" xfId="45854"/>
    <cellStyle name="合計 2 2 12" xfId="45855"/>
    <cellStyle name="合計 2 2 12 2" xfId="45856"/>
    <cellStyle name="合計 2 2 12 3" xfId="45857"/>
    <cellStyle name="合計 2 2 13" xfId="45858"/>
    <cellStyle name="合計 2 2 13 2" xfId="45859"/>
    <cellStyle name="合計 2 2 13 3" xfId="45860"/>
    <cellStyle name="合計 2 2 14" xfId="45861"/>
    <cellStyle name="合計 2 2 14 2" xfId="45862"/>
    <cellStyle name="合計 2 2 14 3" xfId="45863"/>
    <cellStyle name="合計 2 2 15" xfId="45864"/>
    <cellStyle name="合計 2 2 15 2" xfId="45865"/>
    <cellStyle name="合計 2 2 15 3" xfId="45866"/>
    <cellStyle name="合計 2 2 16" xfId="45867"/>
    <cellStyle name="合計 2 2 16 2" xfId="45868"/>
    <cellStyle name="合計 2 2 16 3" xfId="45869"/>
    <cellStyle name="合計 2 2 17" xfId="45870"/>
    <cellStyle name="合計 2 2 17 2" xfId="45871"/>
    <cellStyle name="合計 2 2 17 3" xfId="45872"/>
    <cellStyle name="合計 2 2 18" xfId="45873"/>
    <cellStyle name="合計 2 2 18 2" xfId="45874"/>
    <cellStyle name="合計 2 2 18 3" xfId="45875"/>
    <cellStyle name="合計 2 2 19" xfId="45876"/>
    <cellStyle name="合計 2 2 2" xfId="45877"/>
    <cellStyle name="合計 2 2 2 2" xfId="45878"/>
    <cellStyle name="合計 2 2 2 2 2" xfId="45879"/>
    <cellStyle name="合計 2 2 2 3" xfId="45880"/>
    <cellStyle name="合計 2 2 2 4" xfId="45881"/>
    <cellStyle name="合計 2 2 2 4 10" xfId="45882"/>
    <cellStyle name="合計 2 2 2 4 10 2" xfId="45883"/>
    <cellStyle name="合計 2 2 2 4 10 3" xfId="45884"/>
    <cellStyle name="合計 2 2 2 4 11" xfId="45885"/>
    <cellStyle name="合計 2 2 2 4 12" xfId="45886"/>
    <cellStyle name="合計 2 2 2 4 2" xfId="45887"/>
    <cellStyle name="合計 2 2 2 4 2 10" xfId="45888"/>
    <cellStyle name="合計 2 2 2 4 2 11" xfId="45889"/>
    <cellStyle name="合計 2 2 2 4 2 2" xfId="45890"/>
    <cellStyle name="合計 2 2 2 4 2 2 2" xfId="45891"/>
    <cellStyle name="合計 2 2 2 4 2 2 3" xfId="45892"/>
    <cellStyle name="合計 2 2 2 4 2 3" xfId="45893"/>
    <cellStyle name="合計 2 2 2 4 2 3 2" xfId="45894"/>
    <cellStyle name="合計 2 2 2 4 2 3 3" xfId="45895"/>
    <cellStyle name="合計 2 2 2 4 2 4" xfId="45896"/>
    <cellStyle name="合計 2 2 2 4 2 4 2" xfId="45897"/>
    <cellStyle name="合計 2 2 2 4 2 4 3" xfId="45898"/>
    <cellStyle name="合計 2 2 2 4 2 5" xfId="45899"/>
    <cellStyle name="合計 2 2 2 4 2 5 2" xfId="45900"/>
    <cellStyle name="合計 2 2 2 4 2 5 3" xfId="45901"/>
    <cellStyle name="合計 2 2 2 4 2 6" xfId="45902"/>
    <cellStyle name="合計 2 2 2 4 2 6 2" xfId="45903"/>
    <cellStyle name="合計 2 2 2 4 2 6 3" xfId="45904"/>
    <cellStyle name="合計 2 2 2 4 2 7" xfId="45905"/>
    <cellStyle name="合計 2 2 2 4 2 7 2" xfId="45906"/>
    <cellStyle name="合計 2 2 2 4 2 7 3" xfId="45907"/>
    <cellStyle name="合計 2 2 2 4 2 8" xfId="45908"/>
    <cellStyle name="合計 2 2 2 4 2 8 2" xfId="45909"/>
    <cellStyle name="合計 2 2 2 4 2 8 3" xfId="45910"/>
    <cellStyle name="合計 2 2 2 4 2 9" xfId="45911"/>
    <cellStyle name="合計 2 2 2 4 2 9 2" xfId="45912"/>
    <cellStyle name="合計 2 2 2 4 2 9 3" xfId="45913"/>
    <cellStyle name="合計 2 2 2 4 3" xfId="45914"/>
    <cellStyle name="合計 2 2 2 4 3 2" xfId="45915"/>
    <cellStyle name="合計 2 2 2 4 3 3" xfId="45916"/>
    <cellStyle name="合計 2 2 2 4 4" xfId="45917"/>
    <cellStyle name="合計 2 2 2 4 4 2" xfId="45918"/>
    <cellStyle name="合計 2 2 2 4 4 3" xfId="45919"/>
    <cellStyle name="合計 2 2 2 4 5" xfId="45920"/>
    <cellStyle name="合計 2 2 2 4 5 2" xfId="45921"/>
    <cellStyle name="合計 2 2 2 4 5 3" xfId="45922"/>
    <cellStyle name="合計 2 2 2 4 6" xfId="45923"/>
    <cellStyle name="合計 2 2 2 4 6 2" xfId="45924"/>
    <cellStyle name="合計 2 2 2 4 6 3" xfId="45925"/>
    <cellStyle name="合計 2 2 2 4 7" xfId="45926"/>
    <cellStyle name="合計 2 2 2 4 7 2" xfId="45927"/>
    <cellStyle name="合計 2 2 2 4 7 3" xfId="45928"/>
    <cellStyle name="合計 2 2 2 4 8" xfId="45929"/>
    <cellStyle name="合計 2 2 2 4 8 2" xfId="45930"/>
    <cellStyle name="合計 2 2 2 4 8 3" xfId="45931"/>
    <cellStyle name="合計 2 2 2 4 9" xfId="45932"/>
    <cellStyle name="合計 2 2 2 4 9 2" xfId="45933"/>
    <cellStyle name="合計 2 2 2 4 9 3" xfId="45934"/>
    <cellStyle name="合計 2 2 2 5" xfId="45935"/>
    <cellStyle name="合計 2 2 2 5 10" xfId="45936"/>
    <cellStyle name="合計 2 2 2 5 10 2" xfId="45937"/>
    <cellStyle name="合計 2 2 2 5 10 3" xfId="45938"/>
    <cellStyle name="合計 2 2 2 5 11" xfId="45939"/>
    <cellStyle name="合計 2 2 2 5 12" xfId="45940"/>
    <cellStyle name="合計 2 2 2 5 2" xfId="45941"/>
    <cellStyle name="合計 2 2 2 5 2 10" xfId="45942"/>
    <cellStyle name="合計 2 2 2 5 2 11" xfId="45943"/>
    <cellStyle name="合計 2 2 2 5 2 2" xfId="45944"/>
    <cellStyle name="合計 2 2 2 5 2 2 2" xfId="45945"/>
    <cellStyle name="合計 2 2 2 5 2 2 3" xfId="45946"/>
    <cellStyle name="合計 2 2 2 5 2 3" xfId="45947"/>
    <cellStyle name="合計 2 2 2 5 2 3 2" xfId="45948"/>
    <cellStyle name="合計 2 2 2 5 2 3 3" xfId="45949"/>
    <cellStyle name="合計 2 2 2 5 2 4" xfId="45950"/>
    <cellStyle name="合計 2 2 2 5 2 4 2" xfId="45951"/>
    <cellStyle name="合計 2 2 2 5 2 4 3" xfId="45952"/>
    <cellStyle name="合計 2 2 2 5 2 5" xfId="45953"/>
    <cellStyle name="合計 2 2 2 5 2 5 2" xfId="45954"/>
    <cellStyle name="合計 2 2 2 5 2 5 3" xfId="45955"/>
    <cellStyle name="合計 2 2 2 5 2 6" xfId="45956"/>
    <cellStyle name="合計 2 2 2 5 2 6 2" xfId="45957"/>
    <cellStyle name="合計 2 2 2 5 2 6 3" xfId="45958"/>
    <cellStyle name="合計 2 2 2 5 2 7" xfId="45959"/>
    <cellStyle name="合計 2 2 2 5 2 7 2" xfId="45960"/>
    <cellStyle name="合計 2 2 2 5 2 7 3" xfId="45961"/>
    <cellStyle name="合計 2 2 2 5 2 8" xfId="45962"/>
    <cellStyle name="合計 2 2 2 5 2 8 2" xfId="45963"/>
    <cellStyle name="合計 2 2 2 5 2 8 3" xfId="45964"/>
    <cellStyle name="合計 2 2 2 5 2 9" xfId="45965"/>
    <cellStyle name="合計 2 2 2 5 2 9 2" xfId="45966"/>
    <cellStyle name="合計 2 2 2 5 2 9 3" xfId="45967"/>
    <cellStyle name="合計 2 2 2 5 3" xfId="45968"/>
    <cellStyle name="合計 2 2 2 5 3 2" xfId="45969"/>
    <cellStyle name="合計 2 2 2 5 3 3" xfId="45970"/>
    <cellStyle name="合計 2 2 2 5 4" xfId="45971"/>
    <cellStyle name="合計 2 2 2 5 4 2" xfId="45972"/>
    <cellStyle name="合計 2 2 2 5 4 3" xfId="45973"/>
    <cellStyle name="合計 2 2 2 5 5" xfId="45974"/>
    <cellStyle name="合計 2 2 2 5 5 2" xfId="45975"/>
    <cellStyle name="合計 2 2 2 5 5 3" xfId="45976"/>
    <cellStyle name="合計 2 2 2 5 6" xfId="45977"/>
    <cellStyle name="合計 2 2 2 5 6 2" xfId="45978"/>
    <cellStyle name="合計 2 2 2 5 6 3" xfId="45979"/>
    <cellStyle name="合計 2 2 2 5 7" xfId="45980"/>
    <cellStyle name="合計 2 2 2 5 7 2" xfId="45981"/>
    <cellStyle name="合計 2 2 2 5 7 3" xfId="45982"/>
    <cellStyle name="合計 2 2 2 5 8" xfId="45983"/>
    <cellStyle name="合計 2 2 2 5 8 2" xfId="45984"/>
    <cellStyle name="合計 2 2 2 5 8 3" xfId="45985"/>
    <cellStyle name="合計 2 2 2 5 9" xfId="45986"/>
    <cellStyle name="合計 2 2 2 5 9 2" xfId="45987"/>
    <cellStyle name="合計 2 2 2 5 9 3" xfId="45988"/>
    <cellStyle name="合計 2 2 2 6" xfId="45989"/>
    <cellStyle name="合計 2 2 2 6 2" xfId="45990"/>
    <cellStyle name="合計 2 2 2 6 3" xfId="45991"/>
    <cellStyle name="合計 2 2 2 7" xfId="45992"/>
    <cellStyle name="合計 2 2 20" xfId="45993"/>
    <cellStyle name="合計 2 2 21" xfId="45994"/>
    <cellStyle name="合計 2 2 3" xfId="45995"/>
    <cellStyle name="合計 2 2 3 2" xfId="45996"/>
    <cellStyle name="合計 2 2 3 3" xfId="45997"/>
    <cellStyle name="合計 2 2 3 3 10" xfId="45998"/>
    <cellStyle name="合計 2 2 3 3 10 2" xfId="45999"/>
    <cellStyle name="合計 2 2 3 3 10 3" xfId="46000"/>
    <cellStyle name="合計 2 2 3 3 11" xfId="46001"/>
    <cellStyle name="合計 2 2 3 3 12" xfId="46002"/>
    <cellStyle name="合計 2 2 3 3 2" xfId="46003"/>
    <cellStyle name="合計 2 2 3 3 2 10" xfId="46004"/>
    <cellStyle name="合計 2 2 3 3 2 11" xfId="46005"/>
    <cellStyle name="合計 2 2 3 3 2 2" xfId="46006"/>
    <cellStyle name="合計 2 2 3 3 2 2 2" xfId="46007"/>
    <cellStyle name="合計 2 2 3 3 2 2 3" xfId="46008"/>
    <cellStyle name="合計 2 2 3 3 2 3" xfId="46009"/>
    <cellStyle name="合計 2 2 3 3 2 3 2" xfId="46010"/>
    <cellStyle name="合計 2 2 3 3 2 3 3" xfId="46011"/>
    <cellStyle name="合計 2 2 3 3 2 4" xfId="46012"/>
    <cellStyle name="合計 2 2 3 3 2 4 2" xfId="46013"/>
    <cellStyle name="合計 2 2 3 3 2 4 3" xfId="46014"/>
    <cellStyle name="合計 2 2 3 3 2 5" xfId="46015"/>
    <cellStyle name="合計 2 2 3 3 2 5 2" xfId="46016"/>
    <cellStyle name="合計 2 2 3 3 2 5 3" xfId="46017"/>
    <cellStyle name="合計 2 2 3 3 2 6" xfId="46018"/>
    <cellStyle name="合計 2 2 3 3 2 6 2" xfId="46019"/>
    <cellStyle name="合計 2 2 3 3 2 6 3" xfId="46020"/>
    <cellStyle name="合計 2 2 3 3 2 7" xfId="46021"/>
    <cellStyle name="合計 2 2 3 3 2 7 2" xfId="46022"/>
    <cellStyle name="合計 2 2 3 3 2 7 3" xfId="46023"/>
    <cellStyle name="合計 2 2 3 3 2 8" xfId="46024"/>
    <cellStyle name="合計 2 2 3 3 2 8 2" xfId="46025"/>
    <cellStyle name="合計 2 2 3 3 2 8 3" xfId="46026"/>
    <cellStyle name="合計 2 2 3 3 2 9" xfId="46027"/>
    <cellStyle name="合計 2 2 3 3 2 9 2" xfId="46028"/>
    <cellStyle name="合計 2 2 3 3 2 9 3" xfId="46029"/>
    <cellStyle name="合計 2 2 3 3 3" xfId="46030"/>
    <cellStyle name="合計 2 2 3 3 3 2" xfId="46031"/>
    <cellStyle name="合計 2 2 3 3 3 3" xfId="46032"/>
    <cellStyle name="合計 2 2 3 3 4" xfId="46033"/>
    <cellStyle name="合計 2 2 3 3 4 2" xfId="46034"/>
    <cellStyle name="合計 2 2 3 3 4 3" xfId="46035"/>
    <cellStyle name="合計 2 2 3 3 5" xfId="46036"/>
    <cellStyle name="合計 2 2 3 3 5 2" xfId="46037"/>
    <cellStyle name="合計 2 2 3 3 5 3" xfId="46038"/>
    <cellStyle name="合計 2 2 3 3 6" xfId="46039"/>
    <cellStyle name="合計 2 2 3 3 6 2" xfId="46040"/>
    <cellStyle name="合計 2 2 3 3 6 3" xfId="46041"/>
    <cellStyle name="合計 2 2 3 3 7" xfId="46042"/>
    <cellStyle name="合計 2 2 3 3 7 2" xfId="46043"/>
    <cellStyle name="合計 2 2 3 3 7 3" xfId="46044"/>
    <cellStyle name="合計 2 2 3 3 8" xfId="46045"/>
    <cellStyle name="合計 2 2 3 3 8 2" xfId="46046"/>
    <cellStyle name="合計 2 2 3 3 8 3" xfId="46047"/>
    <cellStyle name="合計 2 2 3 3 9" xfId="46048"/>
    <cellStyle name="合計 2 2 3 3 9 2" xfId="46049"/>
    <cellStyle name="合計 2 2 3 3 9 3" xfId="46050"/>
    <cellStyle name="合計 2 2 3 4" xfId="46051"/>
    <cellStyle name="合計 2 2 3 4 2" xfId="46052"/>
    <cellStyle name="合計 2 2 3 4 3" xfId="46053"/>
    <cellStyle name="合計 2 2 4" xfId="46054"/>
    <cellStyle name="合計 2 2 4 2" xfId="46055"/>
    <cellStyle name="合計 2 2 4 2 2" xfId="46056"/>
    <cellStyle name="合計 2 2 4 2 3" xfId="46057"/>
    <cellStyle name="合計 2 2 5" xfId="46058"/>
    <cellStyle name="合計 2 2 5 10" xfId="46059"/>
    <cellStyle name="合計 2 2 5 10 2" xfId="46060"/>
    <cellStyle name="合計 2 2 5 10 3" xfId="46061"/>
    <cellStyle name="合計 2 2 5 11" xfId="46062"/>
    <cellStyle name="合計 2 2 5 12" xfId="46063"/>
    <cellStyle name="合計 2 2 5 2" xfId="46064"/>
    <cellStyle name="合計 2 2 5 2 10" xfId="46065"/>
    <cellStyle name="合計 2 2 5 2 11" xfId="46066"/>
    <cellStyle name="合計 2 2 5 2 2" xfId="46067"/>
    <cellStyle name="合計 2 2 5 2 2 2" xfId="46068"/>
    <cellStyle name="合計 2 2 5 2 2 3" xfId="46069"/>
    <cellStyle name="合計 2 2 5 2 3" xfId="46070"/>
    <cellStyle name="合計 2 2 5 2 3 2" xfId="46071"/>
    <cellStyle name="合計 2 2 5 2 3 3" xfId="46072"/>
    <cellStyle name="合計 2 2 5 2 4" xfId="46073"/>
    <cellStyle name="合計 2 2 5 2 4 2" xfId="46074"/>
    <cellStyle name="合計 2 2 5 2 4 3" xfId="46075"/>
    <cellStyle name="合計 2 2 5 2 5" xfId="46076"/>
    <cellStyle name="合計 2 2 5 2 5 2" xfId="46077"/>
    <cellStyle name="合計 2 2 5 2 5 3" xfId="46078"/>
    <cellStyle name="合計 2 2 5 2 6" xfId="46079"/>
    <cellStyle name="合計 2 2 5 2 6 2" xfId="46080"/>
    <cellStyle name="合計 2 2 5 2 6 3" xfId="46081"/>
    <cellStyle name="合計 2 2 5 2 7" xfId="46082"/>
    <cellStyle name="合計 2 2 5 2 7 2" xfId="46083"/>
    <cellStyle name="合計 2 2 5 2 7 3" xfId="46084"/>
    <cellStyle name="合計 2 2 5 2 8" xfId="46085"/>
    <cellStyle name="合計 2 2 5 2 8 2" xfId="46086"/>
    <cellStyle name="合計 2 2 5 2 8 3" xfId="46087"/>
    <cellStyle name="合計 2 2 5 2 9" xfId="46088"/>
    <cellStyle name="合計 2 2 5 2 9 2" xfId="46089"/>
    <cellStyle name="合計 2 2 5 2 9 3" xfId="46090"/>
    <cellStyle name="合計 2 2 5 3" xfId="46091"/>
    <cellStyle name="合計 2 2 5 3 2" xfId="46092"/>
    <cellStyle name="合計 2 2 5 3 3" xfId="46093"/>
    <cellStyle name="合計 2 2 5 4" xfId="46094"/>
    <cellStyle name="合計 2 2 5 4 2" xfId="46095"/>
    <cellStyle name="合計 2 2 5 4 3" xfId="46096"/>
    <cellStyle name="合計 2 2 5 5" xfId="46097"/>
    <cellStyle name="合計 2 2 5 5 2" xfId="46098"/>
    <cellStyle name="合計 2 2 5 5 3" xfId="46099"/>
    <cellStyle name="合計 2 2 5 6" xfId="46100"/>
    <cellStyle name="合計 2 2 5 6 2" xfId="46101"/>
    <cellStyle name="合計 2 2 5 6 3" xfId="46102"/>
    <cellStyle name="合計 2 2 5 7" xfId="46103"/>
    <cellStyle name="合計 2 2 5 7 2" xfId="46104"/>
    <cellStyle name="合計 2 2 5 7 3" xfId="46105"/>
    <cellStyle name="合計 2 2 5 8" xfId="46106"/>
    <cellStyle name="合計 2 2 5 8 2" xfId="46107"/>
    <cellStyle name="合計 2 2 5 8 3" xfId="46108"/>
    <cellStyle name="合計 2 2 5 9" xfId="46109"/>
    <cellStyle name="合計 2 2 5 9 2" xfId="46110"/>
    <cellStyle name="合計 2 2 5 9 3" xfId="46111"/>
    <cellStyle name="合計 2 2 6" xfId="46112"/>
    <cellStyle name="合計 2 2 6 10" xfId="46113"/>
    <cellStyle name="合計 2 2 6 10 2" xfId="46114"/>
    <cellStyle name="合計 2 2 6 10 3" xfId="46115"/>
    <cellStyle name="合計 2 2 6 11" xfId="46116"/>
    <cellStyle name="合計 2 2 6 12" xfId="46117"/>
    <cellStyle name="合計 2 2 6 2" xfId="46118"/>
    <cellStyle name="合計 2 2 6 2 10" xfId="46119"/>
    <cellStyle name="合計 2 2 6 2 11" xfId="46120"/>
    <cellStyle name="合計 2 2 6 2 2" xfId="46121"/>
    <cellStyle name="合計 2 2 6 2 2 2" xfId="46122"/>
    <cellStyle name="合計 2 2 6 2 2 3" xfId="46123"/>
    <cellStyle name="合計 2 2 6 2 3" xfId="46124"/>
    <cellStyle name="合計 2 2 6 2 3 2" xfId="46125"/>
    <cellStyle name="合計 2 2 6 2 3 3" xfId="46126"/>
    <cellStyle name="合計 2 2 6 2 4" xfId="46127"/>
    <cellStyle name="合計 2 2 6 2 4 2" xfId="46128"/>
    <cellStyle name="合計 2 2 6 2 4 3" xfId="46129"/>
    <cellStyle name="合計 2 2 6 2 5" xfId="46130"/>
    <cellStyle name="合計 2 2 6 2 5 2" xfId="46131"/>
    <cellStyle name="合計 2 2 6 2 5 3" xfId="46132"/>
    <cellStyle name="合計 2 2 6 2 6" xfId="46133"/>
    <cellStyle name="合計 2 2 6 2 6 2" xfId="46134"/>
    <cellStyle name="合計 2 2 6 2 6 3" xfId="46135"/>
    <cellStyle name="合計 2 2 6 2 7" xfId="46136"/>
    <cellStyle name="合計 2 2 6 2 7 2" xfId="46137"/>
    <cellStyle name="合計 2 2 6 2 7 3" xfId="46138"/>
    <cellStyle name="合計 2 2 6 2 8" xfId="46139"/>
    <cellStyle name="合計 2 2 6 2 8 2" xfId="46140"/>
    <cellStyle name="合計 2 2 6 2 8 3" xfId="46141"/>
    <cellStyle name="合計 2 2 6 2 9" xfId="46142"/>
    <cellStyle name="合計 2 2 6 2 9 2" xfId="46143"/>
    <cellStyle name="合計 2 2 6 2 9 3" xfId="46144"/>
    <cellStyle name="合計 2 2 6 3" xfId="46145"/>
    <cellStyle name="合計 2 2 6 3 2" xfId="46146"/>
    <cellStyle name="合計 2 2 6 3 3" xfId="46147"/>
    <cellStyle name="合計 2 2 6 4" xfId="46148"/>
    <cellStyle name="合計 2 2 6 4 2" xfId="46149"/>
    <cellStyle name="合計 2 2 6 4 3" xfId="46150"/>
    <cellStyle name="合計 2 2 6 5" xfId="46151"/>
    <cellStyle name="合計 2 2 6 5 2" xfId="46152"/>
    <cellStyle name="合計 2 2 6 5 3" xfId="46153"/>
    <cellStyle name="合計 2 2 6 6" xfId="46154"/>
    <cellStyle name="合計 2 2 6 6 2" xfId="46155"/>
    <cellStyle name="合計 2 2 6 6 3" xfId="46156"/>
    <cellStyle name="合計 2 2 6 7" xfId="46157"/>
    <cellStyle name="合計 2 2 6 7 2" xfId="46158"/>
    <cellStyle name="合計 2 2 6 7 3" xfId="46159"/>
    <cellStyle name="合計 2 2 6 8" xfId="46160"/>
    <cellStyle name="合計 2 2 6 8 2" xfId="46161"/>
    <cellStyle name="合計 2 2 6 8 3" xfId="46162"/>
    <cellStyle name="合計 2 2 6 9" xfId="46163"/>
    <cellStyle name="合計 2 2 6 9 2" xfId="46164"/>
    <cellStyle name="合計 2 2 6 9 3" xfId="46165"/>
    <cellStyle name="合計 2 2 7" xfId="46166"/>
    <cellStyle name="合計 2 2 7 10" xfId="46167"/>
    <cellStyle name="合計 2 2 7 10 2" xfId="46168"/>
    <cellStyle name="合計 2 2 7 10 3" xfId="46169"/>
    <cellStyle name="合計 2 2 7 11" xfId="46170"/>
    <cellStyle name="合計 2 2 7 12" xfId="46171"/>
    <cellStyle name="合計 2 2 7 2" xfId="46172"/>
    <cellStyle name="合計 2 2 7 2 10" xfId="46173"/>
    <cellStyle name="合計 2 2 7 2 11" xfId="46174"/>
    <cellStyle name="合計 2 2 7 2 2" xfId="46175"/>
    <cellStyle name="合計 2 2 7 2 2 2" xfId="46176"/>
    <cellStyle name="合計 2 2 7 2 2 3" xfId="46177"/>
    <cellStyle name="合計 2 2 7 2 3" xfId="46178"/>
    <cellStyle name="合計 2 2 7 2 3 2" xfId="46179"/>
    <cellStyle name="合計 2 2 7 2 3 3" xfId="46180"/>
    <cellStyle name="合計 2 2 7 2 4" xfId="46181"/>
    <cellStyle name="合計 2 2 7 2 4 2" xfId="46182"/>
    <cellStyle name="合計 2 2 7 2 4 3" xfId="46183"/>
    <cellStyle name="合計 2 2 7 2 5" xfId="46184"/>
    <cellStyle name="合計 2 2 7 2 5 2" xfId="46185"/>
    <cellStyle name="合計 2 2 7 2 5 3" xfId="46186"/>
    <cellStyle name="合計 2 2 7 2 6" xfId="46187"/>
    <cellStyle name="合計 2 2 7 2 6 2" xfId="46188"/>
    <cellStyle name="合計 2 2 7 2 6 3" xfId="46189"/>
    <cellStyle name="合計 2 2 7 2 7" xfId="46190"/>
    <cellStyle name="合計 2 2 7 2 7 2" xfId="46191"/>
    <cellStyle name="合計 2 2 7 2 7 3" xfId="46192"/>
    <cellStyle name="合計 2 2 7 2 8" xfId="46193"/>
    <cellStyle name="合計 2 2 7 2 8 2" xfId="46194"/>
    <cellStyle name="合計 2 2 7 2 8 3" xfId="46195"/>
    <cellStyle name="合計 2 2 7 2 9" xfId="46196"/>
    <cellStyle name="合計 2 2 7 2 9 2" xfId="46197"/>
    <cellStyle name="合計 2 2 7 2 9 3" xfId="46198"/>
    <cellStyle name="合計 2 2 7 3" xfId="46199"/>
    <cellStyle name="合計 2 2 7 3 2" xfId="46200"/>
    <cellStyle name="合計 2 2 7 3 3" xfId="46201"/>
    <cellStyle name="合計 2 2 7 4" xfId="46202"/>
    <cellStyle name="合計 2 2 7 4 2" xfId="46203"/>
    <cellStyle name="合計 2 2 7 4 3" xfId="46204"/>
    <cellStyle name="合計 2 2 7 5" xfId="46205"/>
    <cellStyle name="合計 2 2 7 5 2" xfId="46206"/>
    <cellStyle name="合計 2 2 7 5 3" xfId="46207"/>
    <cellStyle name="合計 2 2 7 6" xfId="46208"/>
    <cellStyle name="合計 2 2 7 6 2" xfId="46209"/>
    <cellStyle name="合計 2 2 7 6 3" xfId="46210"/>
    <cellStyle name="合計 2 2 7 7" xfId="46211"/>
    <cellStyle name="合計 2 2 7 7 2" xfId="46212"/>
    <cellStyle name="合計 2 2 7 7 3" xfId="46213"/>
    <cellStyle name="合計 2 2 7 8" xfId="46214"/>
    <cellStyle name="合計 2 2 7 8 2" xfId="46215"/>
    <cellStyle name="合計 2 2 7 8 3" xfId="46216"/>
    <cellStyle name="合計 2 2 7 9" xfId="46217"/>
    <cellStyle name="合計 2 2 7 9 2" xfId="46218"/>
    <cellStyle name="合計 2 2 7 9 3" xfId="46219"/>
    <cellStyle name="合計 2 2 8" xfId="46220"/>
    <cellStyle name="合計 2 2 9" xfId="46221"/>
    <cellStyle name="合計 2 2 9 10" xfId="46222"/>
    <cellStyle name="合計 2 2 9 11" xfId="46223"/>
    <cellStyle name="合計 2 2 9 2" xfId="46224"/>
    <cellStyle name="合計 2 2 9 2 2" xfId="46225"/>
    <cellStyle name="合計 2 2 9 2 3" xfId="46226"/>
    <cellStyle name="合計 2 2 9 3" xfId="46227"/>
    <cellStyle name="合計 2 2 9 3 2" xfId="46228"/>
    <cellStyle name="合計 2 2 9 3 3" xfId="46229"/>
    <cellStyle name="合計 2 2 9 4" xfId="46230"/>
    <cellStyle name="合計 2 2 9 4 2" xfId="46231"/>
    <cellStyle name="合計 2 2 9 4 3" xfId="46232"/>
    <cellStyle name="合計 2 2 9 5" xfId="46233"/>
    <cellStyle name="合計 2 2 9 5 2" xfId="46234"/>
    <cellStyle name="合計 2 2 9 5 3" xfId="46235"/>
    <cellStyle name="合計 2 2 9 6" xfId="46236"/>
    <cellStyle name="合計 2 2 9 6 2" xfId="46237"/>
    <cellStyle name="合計 2 2 9 6 3" xfId="46238"/>
    <cellStyle name="合計 2 2 9 7" xfId="46239"/>
    <cellStyle name="合計 2 2 9 7 2" xfId="46240"/>
    <cellStyle name="合計 2 2 9 7 3" xfId="46241"/>
    <cellStyle name="合計 2 2 9 8" xfId="46242"/>
    <cellStyle name="合計 2 2 9 8 2" xfId="46243"/>
    <cellStyle name="合計 2 2 9 8 3" xfId="46244"/>
    <cellStyle name="合計 2 2 9 9" xfId="46245"/>
    <cellStyle name="合計 2 2 9 9 2" xfId="46246"/>
    <cellStyle name="合計 2 2 9 9 3" xfId="46247"/>
    <cellStyle name="合計 2 20" xfId="46248"/>
    <cellStyle name="合計 2 20 2" xfId="46249"/>
    <cellStyle name="合計 2 20 3" xfId="46250"/>
    <cellStyle name="合計 2 21" xfId="46251"/>
    <cellStyle name="合計 2 21 2" xfId="46252"/>
    <cellStyle name="合計 2 21 3" xfId="46253"/>
    <cellStyle name="合計 2 22" xfId="46254"/>
    <cellStyle name="合計 2 22 2" xfId="46255"/>
    <cellStyle name="合計 2 22 3" xfId="46256"/>
    <cellStyle name="合計 2 23" xfId="46257"/>
    <cellStyle name="合計 2 23 2" xfId="46258"/>
    <cellStyle name="合計 2 23 3" xfId="46259"/>
    <cellStyle name="合計 2 24" xfId="46260"/>
    <cellStyle name="合計 2 24 2" xfId="46261"/>
    <cellStyle name="合計 2 24 3" xfId="46262"/>
    <cellStyle name="合計 2 25" xfId="46263"/>
    <cellStyle name="合計 2 26" xfId="46264"/>
    <cellStyle name="合計 2 27" xfId="46265"/>
    <cellStyle name="合計 2 3" xfId="11923"/>
    <cellStyle name="合計 2 3 2" xfId="46266"/>
    <cellStyle name="合計 2 3 2 2" xfId="46267"/>
    <cellStyle name="合計 2 3 2 2 2" xfId="46268"/>
    <cellStyle name="合計 2 3 2 3" xfId="46269"/>
    <cellStyle name="合計 2 3 2 4" xfId="46270"/>
    <cellStyle name="合計 2 3 2 4 10" xfId="46271"/>
    <cellStyle name="合計 2 3 2 4 10 2" xfId="46272"/>
    <cellStyle name="合計 2 3 2 4 10 3" xfId="46273"/>
    <cellStyle name="合計 2 3 2 4 11" xfId="46274"/>
    <cellStyle name="合計 2 3 2 4 12" xfId="46275"/>
    <cellStyle name="合計 2 3 2 4 2" xfId="46276"/>
    <cellStyle name="合計 2 3 2 4 2 10" xfId="46277"/>
    <cellStyle name="合計 2 3 2 4 2 11" xfId="46278"/>
    <cellStyle name="合計 2 3 2 4 2 2" xfId="46279"/>
    <cellStyle name="合計 2 3 2 4 2 2 2" xfId="46280"/>
    <cellStyle name="合計 2 3 2 4 2 2 3" xfId="46281"/>
    <cellStyle name="合計 2 3 2 4 2 3" xfId="46282"/>
    <cellStyle name="合計 2 3 2 4 2 3 2" xfId="46283"/>
    <cellStyle name="合計 2 3 2 4 2 3 3" xfId="46284"/>
    <cellStyle name="合計 2 3 2 4 2 4" xfId="46285"/>
    <cellStyle name="合計 2 3 2 4 2 4 2" xfId="46286"/>
    <cellStyle name="合計 2 3 2 4 2 4 3" xfId="46287"/>
    <cellStyle name="合計 2 3 2 4 2 5" xfId="46288"/>
    <cellStyle name="合計 2 3 2 4 2 5 2" xfId="46289"/>
    <cellStyle name="合計 2 3 2 4 2 5 3" xfId="46290"/>
    <cellStyle name="合計 2 3 2 4 2 6" xfId="46291"/>
    <cellStyle name="合計 2 3 2 4 2 6 2" xfId="46292"/>
    <cellStyle name="合計 2 3 2 4 2 6 3" xfId="46293"/>
    <cellStyle name="合計 2 3 2 4 2 7" xfId="46294"/>
    <cellStyle name="合計 2 3 2 4 2 7 2" xfId="46295"/>
    <cellStyle name="合計 2 3 2 4 2 7 3" xfId="46296"/>
    <cellStyle name="合計 2 3 2 4 2 8" xfId="46297"/>
    <cellStyle name="合計 2 3 2 4 2 8 2" xfId="46298"/>
    <cellStyle name="合計 2 3 2 4 2 8 3" xfId="46299"/>
    <cellStyle name="合計 2 3 2 4 2 9" xfId="46300"/>
    <cellStyle name="合計 2 3 2 4 2 9 2" xfId="46301"/>
    <cellStyle name="合計 2 3 2 4 2 9 3" xfId="46302"/>
    <cellStyle name="合計 2 3 2 4 3" xfId="46303"/>
    <cellStyle name="合計 2 3 2 4 3 2" xfId="46304"/>
    <cellStyle name="合計 2 3 2 4 3 3" xfId="46305"/>
    <cellStyle name="合計 2 3 2 4 4" xfId="46306"/>
    <cellStyle name="合計 2 3 2 4 4 2" xfId="46307"/>
    <cellStyle name="合計 2 3 2 4 4 3" xfId="46308"/>
    <cellStyle name="合計 2 3 2 4 5" xfId="46309"/>
    <cellStyle name="合計 2 3 2 4 5 2" xfId="46310"/>
    <cellStyle name="合計 2 3 2 4 5 3" xfId="46311"/>
    <cellStyle name="合計 2 3 2 4 6" xfId="46312"/>
    <cellStyle name="合計 2 3 2 4 6 2" xfId="46313"/>
    <cellStyle name="合計 2 3 2 4 6 3" xfId="46314"/>
    <cellStyle name="合計 2 3 2 4 7" xfId="46315"/>
    <cellStyle name="合計 2 3 2 4 7 2" xfId="46316"/>
    <cellStyle name="合計 2 3 2 4 7 3" xfId="46317"/>
    <cellStyle name="合計 2 3 2 4 8" xfId="46318"/>
    <cellStyle name="合計 2 3 2 4 8 2" xfId="46319"/>
    <cellStyle name="合計 2 3 2 4 8 3" xfId="46320"/>
    <cellStyle name="合計 2 3 2 4 9" xfId="46321"/>
    <cellStyle name="合計 2 3 2 4 9 2" xfId="46322"/>
    <cellStyle name="合計 2 3 2 4 9 3" xfId="46323"/>
    <cellStyle name="合計 2 3 2 5" xfId="46324"/>
    <cellStyle name="合計 2 3 2 5 10" xfId="46325"/>
    <cellStyle name="合計 2 3 2 5 10 2" xfId="46326"/>
    <cellStyle name="合計 2 3 2 5 10 3" xfId="46327"/>
    <cellStyle name="合計 2 3 2 5 11" xfId="46328"/>
    <cellStyle name="合計 2 3 2 5 12" xfId="46329"/>
    <cellStyle name="合計 2 3 2 5 2" xfId="46330"/>
    <cellStyle name="合計 2 3 2 5 2 10" xfId="46331"/>
    <cellStyle name="合計 2 3 2 5 2 11" xfId="46332"/>
    <cellStyle name="合計 2 3 2 5 2 2" xfId="46333"/>
    <cellStyle name="合計 2 3 2 5 2 2 2" xfId="46334"/>
    <cellStyle name="合計 2 3 2 5 2 2 3" xfId="46335"/>
    <cellStyle name="合計 2 3 2 5 2 3" xfId="46336"/>
    <cellStyle name="合計 2 3 2 5 2 3 2" xfId="46337"/>
    <cellStyle name="合計 2 3 2 5 2 3 3" xfId="46338"/>
    <cellStyle name="合計 2 3 2 5 2 4" xfId="46339"/>
    <cellStyle name="合計 2 3 2 5 2 4 2" xfId="46340"/>
    <cellStyle name="合計 2 3 2 5 2 4 3" xfId="46341"/>
    <cellStyle name="合計 2 3 2 5 2 5" xfId="46342"/>
    <cellStyle name="合計 2 3 2 5 2 5 2" xfId="46343"/>
    <cellStyle name="合計 2 3 2 5 2 5 3" xfId="46344"/>
    <cellStyle name="合計 2 3 2 5 2 6" xfId="46345"/>
    <cellStyle name="合計 2 3 2 5 2 6 2" xfId="46346"/>
    <cellStyle name="合計 2 3 2 5 2 6 3" xfId="46347"/>
    <cellStyle name="合計 2 3 2 5 2 7" xfId="46348"/>
    <cellStyle name="合計 2 3 2 5 2 7 2" xfId="46349"/>
    <cellStyle name="合計 2 3 2 5 2 7 3" xfId="46350"/>
    <cellStyle name="合計 2 3 2 5 2 8" xfId="46351"/>
    <cellStyle name="合計 2 3 2 5 2 8 2" xfId="46352"/>
    <cellStyle name="合計 2 3 2 5 2 8 3" xfId="46353"/>
    <cellStyle name="合計 2 3 2 5 2 9" xfId="46354"/>
    <cellStyle name="合計 2 3 2 5 2 9 2" xfId="46355"/>
    <cellStyle name="合計 2 3 2 5 2 9 3" xfId="46356"/>
    <cellStyle name="合計 2 3 2 5 3" xfId="46357"/>
    <cellStyle name="合計 2 3 2 5 3 2" xfId="46358"/>
    <cellStyle name="合計 2 3 2 5 3 3" xfId="46359"/>
    <cellStyle name="合計 2 3 2 5 4" xfId="46360"/>
    <cellStyle name="合計 2 3 2 5 4 2" xfId="46361"/>
    <cellStyle name="合計 2 3 2 5 4 3" xfId="46362"/>
    <cellStyle name="合計 2 3 2 5 5" xfId="46363"/>
    <cellStyle name="合計 2 3 2 5 5 2" xfId="46364"/>
    <cellStyle name="合計 2 3 2 5 5 3" xfId="46365"/>
    <cellStyle name="合計 2 3 2 5 6" xfId="46366"/>
    <cellStyle name="合計 2 3 2 5 6 2" xfId="46367"/>
    <cellStyle name="合計 2 3 2 5 6 3" xfId="46368"/>
    <cellStyle name="合計 2 3 2 5 7" xfId="46369"/>
    <cellStyle name="合計 2 3 2 5 7 2" xfId="46370"/>
    <cellStyle name="合計 2 3 2 5 7 3" xfId="46371"/>
    <cellStyle name="合計 2 3 2 5 8" xfId="46372"/>
    <cellStyle name="合計 2 3 2 5 8 2" xfId="46373"/>
    <cellStyle name="合計 2 3 2 5 8 3" xfId="46374"/>
    <cellStyle name="合計 2 3 2 5 9" xfId="46375"/>
    <cellStyle name="合計 2 3 2 5 9 2" xfId="46376"/>
    <cellStyle name="合計 2 3 2 5 9 3" xfId="46377"/>
    <cellStyle name="合計 2 3 2 6" xfId="46378"/>
    <cellStyle name="合計 2 3 3" xfId="46379"/>
    <cellStyle name="合計 2 3 3 2" xfId="46380"/>
    <cellStyle name="合計 2 3 3 3" xfId="46381"/>
    <cellStyle name="合計 2 3 3 3 10" xfId="46382"/>
    <cellStyle name="合計 2 3 3 3 10 2" xfId="46383"/>
    <cellStyle name="合計 2 3 3 3 10 3" xfId="46384"/>
    <cellStyle name="合計 2 3 3 3 11" xfId="46385"/>
    <cellStyle name="合計 2 3 3 3 12" xfId="46386"/>
    <cellStyle name="合計 2 3 3 3 2" xfId="46387"/>
    <cellStyle name="合計 2 3 3 3 2 10" xfId="46388"/>
    <cellStyle name="合計 2 3 3 3 2 11" xfId="46389"/>
    <cellStyle name="合計 2 3 3 3 2 2" xfId="46390"/>
    <cellStyle name="合計 2 3 3 3 2 2 2" xfId="46391"/>
    <cellStyle name="合計 2 3 3 3 2 2 3" xfId="46392"/>
    <cellStyle name="合計 2 3 3 3 2 3" xfId="46393"/>
    <cellStyle name="合計 2 3 3 3 2 3 2" xfId="46394"/>
    <cellStyle name="合計 2 3 3 3 2 3 3" xfId="46395"/>
    <cellStyle name="合計 2 3 3 3 2 4" xfId="46396"/>
    <cellStyle name="合計 2 3 3 3 2 4 2" xfId="46397"/>
    <cellStyle name="合計 2 3 3 3 2 4 3" xfId="46398"/>
    <cellStyle name="合計 2 3 3 3 2 5" xfId="46399"/>
    <cellStyle name="合計 2 3 3 3 2 5 2" xfId="46400"/>
    <cellStyle name="合計 2 3 3 3 2 5 3" xfId="46401"/>
    <cellStyle name="合計 2 3 3 3 2 6" xfId="46402"/>
    <cellStyle name="合計 2 3 3 3 2 6 2" xfId="46403"/>
    <cellStyle name="合計 2 3 3 3 2 6 3" xfId="46404"/>
    <cellStyle name="合計 2 3 3 3 2 7" xfId="46405"/>
    <cellStyle name="合計 2 3 3 3 2 7 2" xfId="46406"/>
    <cellStyle name="合計 2 3 3 3 2 7 3" xfId="46407"/>
    <cellStyle name="合計 2 3 3 3 2 8" xfId="46408"/>
    <cellStyle name="合計 2 3 3 3 2 8 2" xfId="46409"/>
    <cellStyle name="合計 2 3 3 3 2 8 3" xfId="46410"/>
    <cellStyle name="合計 2 3 3 3 2 9" xfId="46411"/>
    <cellStyle name="合計 2 3 3 3 2 9 2" xfId="46412"/>
    <cellStyle name="合計 2 3 3 3 2 9 3" xfId="46413"/>
    <cellStyle name="合計 2 3 3 3 3" xfId="46414"/>
    <cellStyle name="合計 2 3 3 3 3 2" xfId="46415"/>
    <cellStyle name="合計 2 3 3 3 3 3" xfId="46416"/>
    <cellStyle name="合計 2 3 3 3 4" xfId="46417"/>
    <cellStyle name="合計 2 3 3 3 4 2" xfId="46418"/>
    <cellStyle name="合計 2 3 3 3 4 3" xfId="46419"/>
    <cellStyle name="合計 2 3 3 3 5" xfId="46420"/>
    <cellStyle name="合計 2 3 3 3 5 2" xfId="46421"/>
    <cellStyle name="合計 2 3 3 3 5 3" xfId="46422"/>
    <cellStyle name="合計 2 3 3 3 6" xfId="46423"/>
    <cellStyle name="合計 2 3 3 3 6 2" xfId="46424"/>
    <cellStyle name="合計 2 3 3 3 6 3" xfId="46425"/>
    <cellStyle name="合計 2 3 3 3 7" xfId="46426"/>
    <cellStyle name="合計 2 3 3 3 7 2" xfId="46427"/>
    <cellStyle name="合計 2 3 3 3 7 3" xfId="46428"/>
    <cellStyle name="合計 2 3 3 3 8" xfId="46429"/>
    <cellStyle name="合計 2 3 3 3 8 2" xfId="46430"/>
    <cellStyle name="合計 2 3 3 3 8 3" xfId="46431"/>
    <cellStyle name="合計 2 3 3 3 9" xfId="46432"/>
    <cellStyle name="合計 2 3 3 3 9 2" xfId="46433"/>
    <cellStyle name="合計 2 3 3 3 9 3" xfId="46434"/>
    <cellStyle name="合計 2 3 4" xfId="46435"/>
    <cellStyle name="合計 2 3 5" xfId="46436"/>
    <cellStyle name="合計 2 3 5 10" xfId="46437"/>
    <cellStyle name="合計 2 3 5 10 2" xfId="46438"/>
    <cellStyle name="合計 2 3 5 10 3" xfId="46439"/>
    <cellStyle name="合計 2 3 5 11" xfId="46440"/>
    <cellStyle name="合計 2 3 5 12" xfId="46441"/>
    <cellStyle name="合計 2 3 5 2" xfId="46442"/>
    <cellStyle name="合計 2 3 5 2 10" xfId="46443"/>
    <cellStyle name="合計 2 3 5 2 11" xfId="46444"/>
    <cellStyle name="合計 2 3 5 2 2" xfId="46445"/>
    <cellStyle name="合計 2 3 5 2 2 2" xfId="46446"/>
    <cellStyle name="合計 2 3 5 2 2 3" xfId="46447"/>
    <cellStyle name="合計 2 3 5 2 3" xfId="46448"/>
    <cellStyle name="合計 2 3 5 2 3 2" xfId="46449"/>
    <cellStyle name="合計 2 3 5 2 3 3" xfId="46450"/>
    <cellStyle name="合計 2 3 5 2 4" xfId="46451"/>
    <cellStyle name="合計 2 3 5 2 4 2" xfId="46452"/>
    <cellStyle name="合計 2 3 5 2 4 3" xfId="46453"/>
    <cellStyle name="合計 2 3 5 2 5" xfId="46454"/>
    <cellStyle name="合計 2 3 5 2 5 2" xfId="46455"/>
    <cellStyle name="合計 2 3 5 2 5 3" xfId="46456"/>
    <cellStyle name="合計 2 3 5 2 6" xfId="46457"/>
    <cellStyle name="合計 2 3 5 2 6 2" xfId="46458"/>
    <cellStyle name="合計 2 3 5 2 6 3" xfId="46459"/>
    <cellStyle name="合計 2 3 5 2 7" xfId="46460"/>
    <cellStyle name="合計 2 3 5 2 7 2" xfId="46461"/>
    <cellStyle name="合計 2 3 5 2 7 3" xfId="46462"/>
    <cellStyle name="合計 2 3 5 2 8" xfId="46463"/>
    <cellStyle name="合計 2 3 5 2 8 2" xfId="46464"/>
    <cellStyle name="合計 2 3 5 2 8 3" xfId="46465"/>
    <cellStyle name="合計 2 3 5 2 9" xfId="46466"/>
    <cellStyle name="合計 2 3 5 2 9 2" xfId="46467"/>
    <cellStyle name="合計 2 3 5 2 9 3" xfId="46468"/>
    <cellStyle name="合計 2 3 5 3" xfId="46469"/>
    <cellStyle name="合計 2 3 5 3 2" xfId="46470"/>
    <cellStyle name="合計 2 3 5 3 3" xfId="46471"/>
    <cellStyle name="合計 2 3 5 4" xfId="46472"/>
    <cellStyle name="合計 2 3 5 4 2" xfId="46473"/>
    <cellStyle name="合計 2 3 5 4 3" xfId="46474"/>
    <cellStyle name="合計 2 3 5 5" xfId="46475"/>
    <cellStyle name="合計 2 3 5 5 2" xfId="46476"/>
    <cellStyle name="合計 2 3 5 5 3" xfId="46477"/>
    <cellStyle name="合計 2 3 5 6" xfId="46478"/>
    <cellStyle name="合計 2 3 5 6 2" xfId="46479"/>
    <cellStyle name="合計 2 3 5 6 3" xfId="46480"/>
    <cellStyle name="合計 2 3 5 7" xfId="46481"/>
    <cellStyle name="合計 2 3 5 7 2" xfId="46482"/>
    <cellStyle name="合計 2 3 5 7 3" xfId="46483"/>
    <cellStyle name="合計 2 3 5 8" xfId="46484"/>
    <cellStyle name="合計 2 3 5 8 2" xfId="46485"/>
    <cellStyle name="合計 2 3 5 8 3" xfId="46486"/>
    <cellStyle name="合計 2 3 5 9" xfId="46487"/>
    <cellStyle name="合計 2 3 5 9 2" xfId="46488"/>
    <cellStyle name="合計 2 3 5 9 3" xfId="46489"/>
    <cellStyle name="合計 2 3 6" xfId="46490"/>
    <cellStyle name="合計 2 3 6 10" xfId="46491"/>
    <cellStyle name="合計 2 3 6 10 2" xfId="46492"/>
    <cellStyle name="合計 2 3 6 10 3" xfId="46493"/>
    <cellStyle name="合計 2 3 6 11" xfId="46494"/>
    <cellStyle name="合計 2 3 6 12" xfId="46495"/>
    <cellStyle name="合計 2 3 6 2" xfId="46496"/>
    <cellStyle name="合計 2 3 6 2 10" xfId="46497"/>
    <cellStyle name="合計 2 3 6 2 11" xfId="46498"/>
    <cellStyle name="合計 2 3 6 2 2" xfId="46499"/>
    <cellStyle name="合計 2 3 6 2 2 2" xfId="46500"/>
    <cellStyle name="合計 2 3 6 2 2 3" xfId="46501"/>
    <cellStyle name="合計 2 3 6 2 3" xfId="46502"/>
    <cellStyle name="合計 2 3 6 2 3 2" xfId="46503"/>
    <cellStyle name="合計 2 3 6 2 3 3" xfId="46504"/>
    <cellStyle name="合計 2 3 6 2 4" xfId="46505"/>
    <cellStyle name="合計 2 3 6 2 4 2" xfId="46506"/>
    <cellStyle name="合計 2 3 6 2 4 3" xfId="46507"/>
    <cellStyle name="合計 2 3 6 2 5" xfId="46508"/>
    <cellStyle name="合計 2 3 6 2 5 2" xfId="46509"/>
    <cellStyle name="合計 2 3 6 2 5 3" xfId="46510"/>
    <cellStyle name="合計 2 3 6 2 6" xfId="46511"/>
    <cellStyle name="合計 2 3 6 2 6 2" xfId="46512"/>
    <cellStyle name="合計 2 3 6 2 6 3" xfId="46513"/>
    <cellStyle name="合計 2 3 6 2 7" xfId="46514"/>
    <cellStyle name="合計 2 3 6 2 7 2" xfId="46515"/>
    <cellStyle name="合計 2 3 6 2 7 3" xfId="46516"/>
    <cellStyle name="合計 2 3 6 2 8" xfId="46517"/>
    <cellStyle name="合計 2 3 6 2 8 2" xfId="46518"/>
    <cellStyle name="合計 2 3 6 2 8 3" xfId="46519"/>
    <cellStyle name="合計 2 3 6 2 9" xfId="46520"/>
    <cellStyle name="合計 2 3 6 2 9 2" xfId="46521"/>
    <cellStyle name="合計 2 3 6 2 9 3" xfId="46522"/>
    <cellStyle name="合計 2 3 6 3" xfId="46523"/>
    <cellStyle name="合計 2 3 6 3 2" xfId="46524"/>
    <cellStyle name="合計 2 3 6 3 3" xfId="46525"/>
    <cellStyle name="合計 2 3 6 4" xfId="46526"/>
    <cellStyle name="合計 2 3 6 4 2" xfId="46527"/>
    <cellStyle name="合計 2 3 6 4 3" xfId="46528"/>
    <cellStyle name="合計 2 3 6 5" xfId="46529"/>
    <cellStyle name="合計 2 3 6 5 2" xfId="46530"/>
    <cellStyle name="合計 2 3 6 5 3" xfId="46531"/>
    <cellStyle name="合計 2 3 6 6" xfId="46532"/>
    <cellStyle name="合計 2 3 6 6 2" xfId="46533"/>
    <cellStyle name="合計 2 3 6 6 3" xfId="46534"/>
    <cellStyle name="合計 2 3 6 7" xfId="46535"/>
    <cellStyle name="合計 2 3 6 7 2" xfId="46536"/>
    <cellStyle name="合計 2 3 6 7 3" xfId="46537"/>
    <cellStyle name="合計 2 3 6 8" xfId="46538"/>
    <cellStyle name="合計 2 3 6 8 2" xfId="46539"/>
    <cellStyle name="合計 2 3 6 8 3" xfId="46540"/>
    <cellStyle name="合計 2 3 6 9" xfId="46541"/>
    <cellStyle name="合計 2 3 6 9 2" xfId="46542"/>
    <cellStyle name="合計 2 3 6 9 3" xfId="46543"/>
    <cellStyle name="合計 2 3 7" xfId="46544"/>
    <cellStyle name="合計 2 3 7 2" xfId="46545"/>
    <cellStyle name="合計 2 3 7 3" xfId="46546"/>
    <cellStyle name="合計 2 3 8" xfId="46547"/>
    <cellStyle name="合計 2 4" xfId="46548"/>
    <cellStyle name="合計 2 4 2" xfId="46549"/>
    <cellStyle name="合計 2 4 2 2" xfId="46550"/>
    <cellStyle name="合計 2 4 2 3" xfId="46551"/>
    <cellStyle name="合計 2 4 2 3 10" xfId="46552"/>
    <cellStyle name="合計 2 4 2 3 10 2" xfId="46553"/>
    <cellStyle name="合計 2 4 2 3 10 3" xfId="46554"/>
    <cellStyle name="合計 2 4 2 3 11" xfId="46555"/>
    <cellStyle name="合計 2 4 2 3 12" xfId="46556"/>
    <cellStyle name="合計 2 4 2 3 2" xfId="46557"/>
    <cellStyle name="合計 2 4 2 3 2 10" xfId="46558"/>
    <cellStyle name="合計 2 4 2 3 2 11" xfId="46559"/>
    <cellStyle name="合計 2 4 2 3 2 2" xfId="46560"/>
    <cellStyle name="合計 2 4 2 3 2 2 2" xfId="46561"/>
    <cellStyle name="合計 2 4 2 3 2 2 3" xfId="46562"/>
    <cellStyle name="合計 2 4 2 3 2 3" xfId="46563"/>
    <cellStyle name="合計 2 4 2 3 2 3 2" xfId="46564"/>
    <cellStyle name="合計 2 4 2 3 2 3 3" xfId="46565"/>
    <cellStyle name="合計 2 4 2 3 2 4" xfId="46566"/>
    <cellStyle name="合計 2 4 2 3 2 4 2" xfId="46567"/>
    <cellStyle name="合計 2 4 2 3 2 4 3" xfId="46568"/>
    <cellStyle name="合計 2 4 2 3 2 5" xfId="46569"/>
    <cellStyle name="合計 2 4 2 3 2 5 2" xfId="46570"/>
    <cellStyle name="合計 2 4 2 3 2 5 3" xfId="46571"/>
    <cellStyle name="合計 2 4 2 3 2 6" xfId="46572"/>
    <cellStyle name="合計 2 4 2 3 2 6 2" xfId="46573"/>
    <cellStyle name="合計 2 4 2 3 2 6 3" xfId="46574"/>
    <cellStyle name="合計 2 4 2 3 2 7" xfId="46575"/>
    <cellStyle name="合計 2 4 2 3 2 7 2" xfId="46576"/>
    <cellStyle name="合計 2 4 2 3 2 7 3" xfId="46577"/>
    <cellStyle name="合計 2 4 2 3 2 8" xfId="46578"/>
    <cellStyle name="合計 2 4 2 3 2 8 2" xfId="46579"/>
    <cellStyle name="合計 2 4 2 3 2 8 3" xfId="46580"/>
    <cellStyle name="合計 2 4 2 3 2 9" xfId="46581"/>
    <cellStyle name="合計 2 4 2 3 2 9 2" xfId="46582"/>
    <cellStyle name="合計 2 4 2 3 2 9 3" xfId="46583"/>
    <cellStyle name="合計 2 4 2 3 3" xfId="46584"/>
    <cellStyle name="合計 2 4 2 3 3 2" xfId="46585"/>
    <cellStyle name="合計 2 4 2 3 3 3" xfId="46586"/>
    <cellStyle name="合計 2 4 2 3 4" xfId="46587"/>
    <cellStyle name="合計 2 4 2 3 4 2" xfId="46588"/>
    <cellStyle name="合計 2 4 2 3 4 3" xfId="46589"/>
    <cellStyle name="合計 2 4 2 3 5" xfId="46590"/>
    <cellStyle name="合計 2 4 2 3 5 2" xfId="46591"/>
    <cellStyle name="合計 2 4 2 3 5 3" xfId="46592"/>
    <cellStyle name="合計 2 4 2 3 6" xfId="46593"/>
    <cellStyle name="合計 2 4 2 3 6 2" xfId="46594"/>
    <cellStyle name="合計 2 4 2 3 6 3" xfId="46595"/>
    <cellStyle name="合計 2 4 2 3 7" xfId="46596"/>
    <cellStyle name="合計 2 4 2 3 7 2" xfId="46597"/>
    <cellStyle name="合計 2 4 2 3 7 3" xfId="46598"/>
    <cellStyle name="合計 2 4 2 3 8" xfId="46599"/>
    <cellStyle name="合計 2 4 2 3 8 2" xfId="46600"/>
    <cellStyle name="合計 2 4 2 3 8 3" xfId="46601"/>
    <cellStyle name="合計 2 4 2 3 9" xfId="46602"/>
    <cellStyle name="合計 2 4 2 3 9 2" xfId="46603"/>
    <cellStyle name="合計 2 4 2 3 9 3" xfId="46604"/>
    <cellStyle name="合計 2 4 3" xfId="46605"/>
    <cellStyle name="合計 2 4 3 2" xfId="46606"/>
    <cellStyle name="合計 2 4 3 2 10" xfId="46607"/>
    <cellStyle name="合計 2 4 3 2 10 2" xfId="46608"/>
    <cellStyle name="合計 2 4 3 2 10 3" xfId="46609"/>
    <cellStyle name="合計 2 4 3 2 11" xfId="46610"/>
    <cellStyle name="合計 2 4 3 2 12" xfId="46611"/>
    <cellStyle name="合計 2 4 3 2 2" xfId="46612"/>
    <cellStyle name="合計 2 4 3 2 2 10" xfId="46613"/>
    <cellStyle name="合計 2 4 3 2 2 11" xfId="46614"/>
    <cellStyle name="合計 2 4 3 2 2 2" xfId="46615"/>
    <cellStyle name="合計 2 4 3 2 2 2 2" xfId="46616"/>
    <cellStyle name="合計 2 4 3 2 2 2 3" xfId="46617"/>
    <cellStyle name="合計 2 4 3 2 2 3" xfId="46618"/>
    <cellStyle name="合計 2 4 3 2 2 3 2" xfId="46619"/>
    <cellStyle name="合計 2 4 3 2 2 3 3" xfId="46620"/>
    <cellStyle name="合計 2 4 3 2 2 4" xfId="46621"/>
    <cellStyle name="合計 2 4 3 2 2 4 2" xfId="46622"/>
    <cellStyle name="合計 2 4 3 2 2 4 3" xfId="46623"/>
    <cellStyle name="合計 2 4 3 2 2 5" xfId="46624"/>
    <cellStyle name="合計 2 4 3 2 2 5 2" xfId="46625"/>
    <cellStyle name="合計 2 4 3 2 2 5 3" xfId="46626"/>
    <cellStyle name="合計 2 4 3 2 2 6" xfId="46627"/>
    <cellStyle name="合計 2 4 3 2 2 6 2" xfId="46628"/>
    <cellStyle name="合計 2 4 3 2 2 6 3" xfId="46629"/>
    <cellStyle name="合計 2 4 3 2 2 7" xfId="46630"/>
    <cellStyle name="合計 2 4 3 2 2 7 2" xfId="46631"/>
    <cellStyle name="合計 2 4 3 2 2 7 3" xfId="46632"/>
    <cellStyle name="合計 2 4 3 2 2 8" xfId="46633"/>
    <cellStyle name="合計 2 4 3 2 2 8 2" xfId="46634"/>
    <cellStyle name="合計 2 4 3 2 2 8 3" xfId="46635"/>
    <cellStyle name="合計 2 4 3 2 2 9" xfId="46636"/>
    <cellStyle name="合計 2 4 3 2 2 9 2" xfId="46637"/>
    <cellStyle name="合計 2 4 3 2 2 9 3" xfId="46638"/>
    <cellStyle name="合計 2 4 3 2 3" xfId="46639"/>
    <cellStyle name="合計 2 4 3 2 3 2" xfId="46640"/>
    <cellStyle name="合計 2 4 3 2 3 3" xfId="46641"/>
    <cellStyle name="合計 2 4 3 2 4" xfId="46642"/>
    <cellStyle name="合計 2 4 3 2 4 2" xfId="46643"/>
    <cellStyle name="合計 2 4 3 2 4 3" xfId="46644"/>
    <cellStyle name="合計 2 4 3 2 5" xfId="46645"/>
    <cellStyle name="合計 2 4 3 2 5 2" xfId="46646"/>
    <cellStyle name="合計 2 4 3 2 5 3" xfId="46647"/>
    <cellStyle name="合計 2 4 3 2 6" xfId="46648"/>
    <cellStyle name="合計 2 4 3 2 6 2" xfId="46649"/>
    <cellStyle name="合計 2 4 3 2 6 3" xfId="46650"/>
    <cellStyle name="合計 2 4 3 2 7" xfId="46651"/>
    <cellStyle name="合計 2 4 3 2 7 2" xfId="46652"/>
    <cellStyle name="合計 2 4 3 2 7 3" xfId="46653"/>
    <cellStyle name="合計 2 4 3 2 8" xfId="46654"/>
    <cellStyle name="合計 2 4 3 2 8 2" xfId="46655"/>
    <cellStyle name="合計 2 4 3 2 8 3" xfId="46656"/>
    <cellStyle name="合計 2 4 3 2 9" xfId="46657"/>
    <cellStyle name="合計 2 4 3 2 9 2" xfId="46658"/>
    <cellStyle name="合計 2 4 3 2 9 3" xfId="46659"/>
    <cellStyle name="合計 2 4 4" xfId="46660"/>
    <cellStyle name="合計 2 4 4 10" xfId="46661"/>
    <cellStyle name="合計 2 4 4 10 2" xfId="46662"/>
    <cellStyle name="合計 2 4 4 10 3" xfId="46663"/>
    <cellStyle name="合計 2 4 4 11" xfId="46664"/>
    <cellStyle name="合計 2 4 4 12" xfId="46665"/>
    <cellStyle name="合計 2 4 4 2" xfId="46666"/>
    <cellStyle name="合計 2 4 4 2 10" xfId="46667"/>
    <cellStyle name="合計 2 4 4 2 11" xfId="46668"/>
    <cellStyle name="合計 2 4 4 2 2" xfId="46669"/>
    <cellStyle name="合計 2 4 4 2 2 2" xfId="46670"/>
    <cellStyle name="合計 2 4 4 2 2 3" xfId="46671"/>
    <cellStyle name="合計 2 4 4 2 3" xfId="46672"/>
    <cellStyle name="合計 2 4 4 2 3 2" xfId="46673"/>
    <cellStyle name="合計 2 4 4 2 3 3" xfId="46674"/>
    <cellStyle name="合計 2 4 4 2 4" xfId="46675"/>
    <cellStyle name="合計 2 4 4 2 4 2" xfId="46676"/>
    <cellStyle name="合計 2 4 4 2 4 3" xfId="46677"/>
    <cellStyle name="合計 2 4 4 2 5" xfId="46678"/>
    <cellStyle name="合計 2 4 4 2 5 2" xfId="46679"/>
    <cellStyle name="合計 2 4 4 2 5 3" xfId="46680"/>
    <cellStyle name="合計 2 4 4 2 6" xfId="46681"/>
    <cellStyle name="合計 2 4 4 2 6 2" xfId="46682"/>
    <cellStyle name="合計 2 4 4 2 6 3" xfId="46683"/>
    <cellStyle name="合計 2 4 4 2 7" xfId="46684"/>
    <cellStyle name="合計 2 4 4 2 7 2" xfId="46685"/>
    <cellStyle name="合計 2 4 4 2 7 3" xfId="46686"/>
    <cellStyle name="合計 2 4 4 2 8" xfId="46687"/>
    <cellStyle name="合計 2 4 4 2 8 2" xfId="46688"/>
    <cellStyle name="合計 2 4 4 2 8 3" xfId="46689"/>
    <cellStyle name="合計 2 4 4 2 9" xfId="46690"/>
    <cellStyle name="合計 2 4 4 2 9 2" xfId="46691"/>
    <cellStyle name="合計 2 4 4 2 9 3" xfId="46692"/>
    <cellStyle name="合計 2 4 4 3" xfId="46693"/>
    <cellStyle name="合計 2 4 4 3 2" xfId="46694"/>
    <cellStyle name="合計 2 4 4 3 3" xfId="46695"/>
    <cellStyle name="合計 2 4 4 4" xfId="46696"/>
    <cellStyle name="合計 2 4 4 4 2" xfId="46697"/>
    <cellStyle name="合計 2 4 4 4 3" xfId="46698"/>
    <cellStyle name="合計 2 4 4 5" xfId="46699"/>
    <cellStyle name="合計 2 4 4 5 2" xfId="46700"/>
    <cellStyle name="合計 2 4 4 5 3" xfId="46701"/>
    <cellStyle name="合計 2 4 4 6" xfId="46702"/>
    <cellStyle name="合計 2 4 4 6 2" xfId="46703"/>
    <cellStyle name="合計 2 4 4 6 3" xfId="46704"/>
    <cellStyle name="合計 2 4 4 7" xfId="46705"/>
    <cellStyle name="合計 2 4 4 7 2" xfId="46706"/>
    <cellStyle name="合計 2 4 4 7 3" xfId="46707"/>
    <cellStyle name="合計 2 4 4 8" xfId="46708"/>
    <cellStyle name="合計 2 4 4 8 2" xfId="46709"/>
    <cellStyle name="合計 2 4 4 8 3" xfId="46710"/>
    <cellStyle name="合計 2 4 4 9" xfId="46711"/>
    <cellStyle name="合計 2 4 4 9 2" xfId="46712"/>
    <cellStyle name="合計 2 4 4 9 3" xfId="46713"/>
    <cellStyle name="合計 2 4 5" xfId="46714"/>
    <cellStyle name="合計 2 4 5 10" xfId="46715"/>
    <cellStyle name="合計 2 4 5 10 2" xfId="46716"/>
    <cellStyle name="合計 2 4 5 10 3" xfId="46717"/>
    <cellStyle name="合計 2 4 5 11" xfId="46718"/>
    <cellStyle name="合計 2 4 5 12" xfId="46719"/>
    <cellStyle name="合計 2 4 5 2" xfId="46720"/>
    <cellStyle name="合計 2 4 5 2 10" xfId="46721"/>
    <cellStyle name="合計 2 4 5 2 11" xfId="46722"/>
    <cellStyle name="合計 2 4 5 2 2" xfId="46723"/>
    <cellStyle name="合計 2 4 5 2 2 2" xfId="46724"/>
    <cellStyle name="合計 2 4 5 2 2 3" xfId="46725"/>
    <cellStyle name="合計 2 4 5 2 3" xfId="46726"/>
    <cellStyle name="合計 2 4 5 2 3 2" xfId="46727"/>
    <cellStyle name="合計 2 4 5 2 3 3" xfId="46728"/>
    <cellStyle name="合計 2 4 5 2 4" xfId="46729"/>
    <cellStyle name="合計 2 4 5 2 4 2" xfId="46730"/>
    <cellStyle name="合計 2 4 5 2 4 3" xfId="46731"/>
    <cellStyle name="合計 2 4 5 2 5" xfId="46732"/>
    <cellStyle name="合計 2 4 5 2 5 2" xfId="46733"/>
    <cellStyle name="合計 2 4 5 2 5 3" xfId="46734"/>
    <cellStyle name="合計 2 4 5 2 6" xfId="46735"/>
    <cellStyle name="合計 2 4 5 2 6 2" xfId="46736"/>
    <cellStyle name="合計 2 4 5 2 6 3" xfId="46737"/>
    <cellStyle name="合計 2 4 5 2 7" xfId="46738"/>
    <cellStyle name="合計 2 4 5 2 7 2" xfId="46739"/>
    <cellStyle name="合計 2 4 5 2 7 3" xfId="46740"/>
    <cellStyle name="合計 2 4 5 2 8" xfId="46741"/>
    <cellStyle name="合計 2 4 5 2 8 2" xfId="46742"/>
    <cellStyle name="合計 2 4 5 2 8 3" xfId="46743"/>
    <cellStyle name="合計 2 4 5 2 9" xfId="46744"/>
    <cellStyle name="合計 2 4 5 2 9 2" xfId="46745"/>
    <cellStyle name="合計 2 4 5 2 9 3" xfId="46746"/>
    <cellStyle name="合計 2 4 5 3" xfId="46747"/>
    <cellStyle name="合計 2 4 5 3 2" xfId="46748"/>
    <cellStyle name="合計 2 4 5 3 3" xfId="46749"/>
    <cellStyle name="合計 2 4 5 4" xfId="46750"/>
    <cellStyle name="合計 2 4 5 4 2" xfId="46751"/>
    <cellStyle name="合計 2 4 5 4 3" xfId="46752"/>
    <cellStyle name="合計 2 4 5 5" xfId="46753"/>
    <cellStyle name="合計 2 4 5 5 2" xfId="46754"/>
    <cellStyle name="合計 2 4 5 5 3" xfId="46755"/>
    <cellStyle name="合計 2 4 5 6" xfId="46756"/>
    <cellStyle name="合計 2 4 5 6 2" xfId="46757"/>
    <cellStyle name="合計 2 4 5 6 3" xfId="46758"/>
    <cellStyle name="合計 2 4 5 7" xfId="46759"/>
    <cellStyle name="合計 2 4 5 7 2" xfId="46760"/>
    <cellStyle name="合計 2 4 5 7 3" xfId="46761"/>
    <cellStyle name="合計 2 4 5 8" xfId="46762"/>
    <cellStyle name="合計 2 4 5 8 2" xfId="46763"/>
    <cellStyle name="合計 2 4 5 8 3" xfId="46764"/>
    <cellStyle name="合計 2 4 5 9" xfId="46765"/>
    <cellStyle name="合計 2 4 5 9 2" xfId="46766"/>
    <cellStyle name="合計 2 4 5 9 3" xfId="46767"/>
    <cellStyle name="合計 2 4 6" xfId="46768"/>
    <cellStyle name="合計 2 4 6 2" xfId="46769"/>
    <cellStyle name="合計 2 4 6 3" xfId="46770"/>
    <cellStyle name="合計 2 5" xfId="46771"/>
    <cellStyle name="合計 2 5 2" xfId="46772"/>
    <cellStyle name="合計 2 5 2 2" xfId="46773"/>
    <cellStyle name="合計 2 5 2 2 2" xfId="46774"/>
    <cellStyle name="合計 2 5 2 3" xfId="46775"/>
    <cellStyle name="合計 2 5 2 4" xfId="46776"/>
    <cellStyle name="合計 2 5 2 4 10" xfId="46777"/>
    <cellStyle name="合計 2 5 2 4 10 2" xfId="46778"/>
    <cellStyle name="合計 2 5 2 4 10 3" xfId="46779"/>
    <cellStyle name="合計 2 5 2 4 11" xfId="46780"/>
    <cellStyle name="合計 2 5 2 4 12" xfId="46781"/>
    <cellStyle name="合計 2 5 2 4 2" xfId="46782"/>
    <cellStyle name="合計 2 5 2 4 2 10" xfId="46783"/>
    <cellStyle name="合計 2 5 2 4 2 11" xfId="46784"/>
    <cellStyle name="合計 2 5 2 4 2 2" xfId="46785"/>
    <cellStyle name="合計 2 5 2 4 2 2 2" xfId="46786"/>
    <cellStyle name="合計 2 5 2 4 2 2 3" xfId="46787"/>
    <cellStyle name="合計 2 5 2 4 2 3" xfId="46788"/>
    <cellStyle name="合計 2 5 2 4 2 3 2" xfId="46789"/>
    <cellStyle name="合計 2 5 2 4 2 3 3" xfId="46790"/>
    <cellStyle name="合計 2 5 2 4 2 4" xfId="46791"/>
    <cellStyle name="合計 2 5 2 4 2 4 2" xfId="46792"/>
    <cellStyle name="合計 2 5 2 4 2 4 3" xfId="46793"/>
    <cellStyle name="合計 2 5 2 4 2 5" xfId="46794"/>
    <cellStyle name="合計 2 5 2 4 2 5 2" xfId="46795"/>
    <cellStyle name="合計 2 5 2 4 2 5 3" xfId="46796"/>
    <cellStyle name="合計 2 5 2 4 2 6" xfId="46797"/>
    <cellStyle name="合計 2 5 2 4 2 6 2" xfId="46798"/>
    <cellStyle name="合計 2 5 2 4 2 6 3" xfId="46799"/>
    <cellStyle name="合計 2 5 2 4 2 7" xfId="46800"/>
    <cellStyle name="合計 2 5 2 4 2 7 2" xfId="46801"/>
    <cellStyle name="合計 2 5 2 4 2 7 3" xfId="46802"/>
    <cellStyle name="合計 2 5 2 4 2 8" xfId="46803"/>
    <cellStyle name="合計 2 5 2 4 2 8 2" xfId="46804"/>
    <cellStyle name="合計 2 5 2 4 2 8 3" xfId="46805"/>
    <cellStyle name="合計 2 5 2 4 2 9" xfId="46806"/>
    <cellStyle name="合計 2 5 2 4 2 9 2" xfId="46807"/>
    <cellStyle name="合計 2 5 2 4 2 9 3" xfId="46808"/>
    <cellStyle name="合計 2 5 2 4 3" xfId="46809"/>
    <cellStyle name="合計 2 5 2 4 3 2" xfId="46810"/>
    <cellStyle name="合計 2 5 2 4 3 3" xfId="46811"/>
    <cellStyle name="合計 2 5 2 4 4" xfId="46812"/>
    <cellStyle name="合計 2 5 2 4 4 2" xfId="46813"/>
    <cellStyle name="合計 2 5 2 4 4 3" xfId="46814"/>
    <cellStyle name="合計 2 5 2 4 5" xfId="46815"/>
    <cellStyle name="合計 2 5 2 4 5 2" xfId="46816"/>
    <cellStyle name="合計 2 5 2 4 5 3" xfId="46817"/>
    <cellStyle name="合計 2 5 2 4 6" xfId="46818"/>
    <cellStyle name="合計 2 5 2 4 6 2" xfId="46819"/>
    <cellStyle name="合計 2 5 2 4 6 3" xfId="46820"/>
    <cellStyle name="合計 2 5 2 4 7" xfId="46821"/>
    <cellStyle name="合計 2 5 2 4 7 2" xfId="46822"/>
    <cellStyle name="合計 2 5 2 4 7 3" xfId="46823"/>
    <cellStyle name="合計 2 5 2 4 8" xfId="46824"/>
    <cellStyle name="合計 2 5 2 4 8 2" xfId="46825"/>
    <cellStyle name="合計 2 5 2 4 8 3" xfId="46826"/>
    <cellStyle name="合計 2 5 2 4 9" xfId="46827"/>
    <cellStyle name="合計 2 5 2 4 9 2" xfId="46828"/>
    <cellStyle name="合計 2 5 2 4 9 3" xfId="46829"/>
    <cellStyle name="合計 2 5 2 5" xfId="46830"/>
    <cellStyle name="合計 2 5 2 5 10" xfId="46831"/>
    <cellStyle name="合計 2 5 2 5 10 2" xfId="46832"/>
    <cellStyle name="合計 2 5 2 5 10 3" xfId="46833"/>
    <cellStyle name="合計 2 5 2 5 11" xfId="46834"/>
    <cellStyle name="合計 2 5 2 5 12" xfId="46835"/>
    <cellStyle name="合計 2 5 2 5 2" xfId="46836"/>
    <cellStyle name="合計 2 5 2 5 2 10" xfId="46837"/>
    <cellStyle name="合計 2 5 2 5 2 11" xfId="46838"/>
    <cellStyle name="合計 2 5 2 5 2 2" xfId="46839"/>
    <cellStyle name="合計 2 5 2 5 2 2 2" xfId="46840"/>
    <cellStyle name="合計 2 5 2 5 2 2 3" xfId="46841"/>
    <cellStyle name="合計 2 5 2 5 2 3" xfId="46842"/>
    <cellStyle name="合計 2 5 2 5 2 3 2" xfId="46843"/>
    <cellStyle name="合計 2 5 2 5 2 3 3" xfId="46844"/>
    <cellStyle name="合計 2 5 2 5 2 4" xfId="46845"/>
    <cellStyle name="合計 2 5 2 5 2 4 2" xfId="46846"/>
    <cellStyle name="合計 2 5 2 5 2 4 3" xfId="46847"/>
    <cellStyle name="合計 2 5 2 5 2 5" xfId="46848"/>
    <cellStyle name="合計 2 5 2 5 2 5 2" xfId="46849"/>
    <cellStyle name="合計 2 5 2 5 2 5 3" xfId="46850"/>
    <cellStyle name="合計 2 5 2 5 2 6" xfId="46851"/>
    <cellStyle name="合計 2 5 2 5 2 6 2" xfId="46852"/>
    <cellStyle name="合計 2 5 2 5 2 6 3" xfId="46853"/>
    <cellStyle name="合計 2 5 2 5 2 7" xfId="46854"/>
    <cellStyle name="合計 2 5 2 5 2 7 2" xfId="46855"/>
    <cellStyle name="合計 2 5 2 5 2 7 3" xfId="46856"/>
    <cellStyle name="合計 2 5 2 5 2 8" xfId="46857"/>
    <cellStyle name="合計 2 5 2 5 2 8 2" xfId="46858"/>
    <cellStyle name="合計 2 5 2 5 2 8 3" xfId="46859"/>
    <cellStyle name="合計 2 5 2 5 2 9" xfId="46860"/>
    <cellStyle name="合計 2 5 2 5 2 9 2" xfId="46861"/>
    <cellStyle name="合計 2 5 2 5 2 9 3" xfId="46862"/>
    <cellStyle name="合計 2 5 2 5 3" xfId="46863"/>
    <cellStyle name="合計 2 5 2 5 3 2" xfId="46864"/>
    <cellStyle name="合計 2 5 2 5 3 3" xfId="46865"/>
    <cellStyle name="合計 2 5 2 5 4" xfId="46866"/>
    <cellStyle name="合計 2 5 2 5 4 2" xfId="46867"/>
    <cellStyle name="合計 2 5 2 5 4 3" xfId="46868"/>
    <cellStyle name="合計 2 5 2 5 5" xfId="46869"/>
    <cellStyle name="合計 2 5 2 5 5 2" xfId="46870"/>
    <cellStyle name="合計 2 5 2 5 5 3" xfId="46871"/>
    <cellStyle name="合計 2 5 2 5 6" xfId="46872"/>
    <cellStyle name="合計 2 5 2 5 6 2" xfId="46873"/>
    <cellStyle name="合計 2 5 2 5 6 3" xfId="46874"/>
    <cellStyle name="合計 2 5 2 5 7" xfId="46875"/>
    <cellStyle name="合計 2 5 2 5 7 2" xfId="46876"/>
    <cellStyle name="合計 2 5 2 5 7 3" xfId="46877"/>
    <cellStyle name="合計 2 5 2 5 8" xfId="46878"/>
    <cellStyle name="合計 2 5 2 5 8 2" xfId="46879"/>
    <cellStyle name="合計 2 5 2 5 8 3" xfId="46880"/>
    <cellStyle name="合計 2 5 2 5 9" xfId="46881"/>
    <cellStyle name="合計 2 5 2 5 9 2" xfId="46882"/>
    <cellStyle name="合計 2 5 2 5 9 3" xfId="46883"/>
    <cellStyle name="合計 2 5 3" xfId="46884"/>
    <cellStyle name="合計 2 5 3 2" xfId="46885"/>
    <cellStyle name="合計 2 5 3 3" xfId="46886"/>
    <cellStyle name="合計 2 5 3 3 10" xfId="46887"/>
    <cellStyle name="合計 2 5 3 3 10 2" xfId="46888"/>
    <cellStyle name="合計 2 5 3 3 10 3" xfId="46889"/>
    <cellStyle name="合計 2 5 3 3 11" xfId="46890"/>
    <cellStyle name="合計 2 5 3 3 12" xfId="46891"/>
    <cellStyle name="合計 2 5 3 3 2" xfId="46892"/>
    <cellStyle name="合計 2 5 3 3 2 10" xfId="46893"/>
    <cellStyle name="合計 2 5 3 3 2 11" xfId="46894"/>
    <cellStyle name="合計 2 5 3 3 2 2" xfId="46895"/>
    <cellStyle name="合計 2 5 3 3 2 2 2" xfId="46896"/>
    <cellStyle name="合計 2 5 3 3 2 2 3" xfId="46897"/>
    <cellStyle name="合計 2 5 3 3 2 3" xfId="46898"/>
    <cellStyle name="合計 2 5 3 3 2 3 2" xfId="46899"/>
    <cellStyle name="合計 2 5 3 3 2 3 3" xfId="46900"/>
    <cellStyle name="合計 2 5 3 3 2 4" xfId="46901"/>
    <cellStyle name="合計 2 5 3 3 2 4 2" xfId="46902"/>
    <cellStyle name="合計 2 5 3 3 2 4 3" xfId="46903"/>
    <cellStyle name="合計 2 5 3 3 2 5" xfId="46904"/>
    <cellStyle name="合計 2 5 3 3 2 5 2" xfId="46905"/>
    <cellStyle name="合計 2 5 3 3 2 5 3" xfId="46906"/>
    <cellStyle name="合計 2 5 3 3 2 6" xfId="46907"/>
    <cellStyle name="合計 2 5 3 3 2 6 2" xfId="46908"/>
    <cellStyle name="合計 2 5 3 3 2 6 3" xfId="46909"/>
    <cellStyle name="合計 2 5 3 3 2 7" xfId="46910"/>
    <cellStyle name="合計 2 5 3 3 2 7 2" xfId="46911"/>
    <cellStyle name="合計 2 5 3 3 2 7 3" xfId="46912"/>
    <cellStyle name="合計 2 5 3 3 2 8" xfId="46913"/>
    <cellStyle name="合計 2 5 3 3 2 8 2" xfId="46914"/>
    <cellStyle name="合計 2 5 3 3 2 8 3" xfId="46915"/>
    <cellStyle name="合計 2 5 3 3 2 9" xfId="46916"/>
    <cellStyle name="合計 2 5 3 3 2 9 2" xfId="46917"/>
    <cellStyle name="合計 2 5 3 3 2 9 3" xfId="46918"/>
    <cellStyle name="合計 2 5 3 3 3" xfId="46919"/>
    <cellStyle name="合計 2 5 3 3 3 2" xfId="46920"/>
    <cellStyle name="合計 2 5 3 3 3 3" xfId="46921"/>
    <cellStyle name="合計 2 5 3 3 4" xfId="46922"/>
    <cellStyle name="合計 2 5 3 3 4 2" xfId="46923"/>
    <cellStyle name="合計 2 5 3 3 4 3" xfId="46924"/>
    <cellStyle name="合計 2 5 3 3 5" xfId="46925"/>
    <cellStyle name="合計 2 5 3 3 5 2" xfId="46926"/>
    <cellStyle name="合計 2 5 3 3 5 3" xfId="46927"/>
    <cellStyle name="合計 2 5 3 3 6" xfId="46928"/>
    <cellStyle name="合計 2 5 3 3 6 2" xfId="46929"/>
    <cellStyle name="合計 2 5 3 3 6 3" xfId="46930"/>
    <cellStyle name="合計 2 5 3 3 7" xfId="46931"/>
    <cellStyle name="合計 2 5 3 3 7 2" xfId="46932"/>
    <cellStyle name="合計 2 5 3 3 7 3" xfId="46933"/>
    <cellStyle name="合計 2 5 3 3 8" xfId="46934"/>
    <cellStyle name="合計 2 5 3 3 8 2" xfId="46935"/>
    <cellStyle name="合計 2 5 3 3 8 3" xfId="46936"/>
    <cellStyle name="合計 2 5 3 3 9" xfId="46937"/>
    <cellStyle name="合計 2 5 3 3 9 2" xfId="46938"/>
    <cellStyle name="合計 2 5 3 3 9 3" xfId="46939"/>
    <cellStyle name="合計 2 5 4" xfId="46940"/>
    <cellStyle name="合計 2 5 5" xfId="46941"/>
    <cellStyle name="合計 2 5 5 10" xfId="46942"/>
    <cellStyle name="合計 2 5 5 10 2" xfId="46943"/>
    <cellStyle name="合計 2 5 5 10 3" xfId="46944"/>
    <cellStyle name="合計 2 5 5 11" xfId="46945"/>
    <cellStyle name="合計 2 5 5 12" xfId="46946"/>
    <cellStyle name="合計 2 5 5 2" xfId="46947"/>
    <cellStyle name="合計 2 5 5 2 10" xfId="46948"/>
    <cellStyle name="合計 2 5 5 2 11" xfId="46949"/>
    <cellStyle name="合計 2 5 5 2 2" xfId="46950"/>
    <cellStyle name="合計 2 5 5 2 2 2" xfId="46951"/>
    <cellStyle name="合計 2 5 5 2 2 3" xfId="46952"/>
    <cellStyle name="合計 2 5 5 2 3" xfId="46953"/>
    <cellStyle name="合計 2 5 5 2 3 2" xfId="46954"/>
    <cellStyle name="合計 2 5 5 2 3 3" xfId="46955"/>
    <cellStyle name="合計 2 5 5 2 4" xfId="46956"/>
    <cellStyle name="合計 2 5 5 2 4 2" xfId="46957"/>
    <cellStyle name="合計 2 5 5 2 4 3" xfId="46958"/>
    <cellStyle name="合計 2 5 5 2 5" xfId="46959"/>
    <cellStyle name="合計 2 5 5 2 5 2" xfId="46960"/>
    <cellStyle name="合計 2 5 5 2 5 3" xfId="46961"/>
    <cellStyle name="合計 2 5 5 2 6" xfId="46962"/>
    <cellStyle name="合計 2 5 5 2 6 2" xfId="46963"/>
    <cellStyle name="合計 2 5 5 2 6 3" xfId="46964"/>
    <cellStyle name="合計 2 5 5 2 7" xfId="46965"/>
    <cellStyle name="合計 2 5 5 2 7 2" xfId="46966"/>
    <cellStyle name="合計 2 5 5 2 7 3" xfId="46967"/>
    <cellStyle name="合計 2 5 5 2 8" xfId="46968"/>
    <cellStyle name="合計 2 5 5 2 8 2" xfId="46969"/>
    <cellStyle name="合計 2 5 5 2 8 3" xfId="46970"/>
    <cellStyle name="合計 2 5 5 2 9" xfId="46971"/>
    <cellStyle name="合計 2 5 5 2 9 2" xfId="46972"/>
    <cellStyle name="合計 2 5 5 2 9 3" xfId="46973"/>
    <cellStyle name="合計 2 5 5 3" xfId="46974"/>
    <cellStyle name="合計 2 5 5 3 2" xfId="46975"/>
    <cellStyle name="合計 2 5 5 3 3" xfId="46976"/>
    <cellStyle name="合計 2 5 5 4" xfId="46977"/>
    <cellStyle name="合計 2 5 5 4 2" xfId="46978"/>
    <cellStyle name="合計 2 5 5 4 3" xfId="46979"/>
    <cellStyle name="合計 2 5 5 5" xfId="46980"/>
    <cellStyle name="合計 2 5 5 5 2" xfId="46981"/>
    <cellStyle name="合計 2 5 5 5 3" xfId="46982"/>
    <cellStyle name="合計 2 5 5 6" xfId="46983"/>
    <cellStyle name="合計 2 5 5 6 2" xfId="46984"/>
    <cellStyle name="合計 2 5 5 6 3" xfId="46985"/>
    <cellStyle name="合計 2 5 5 7" xfId="46986"/>
    <cellStyle name="合計 2 5 5 7 2" xfId="46987"/>
    <cellStyle name="合計 2 5 5 7 3" xfId="46988"/>
    <cellStyle name="合計 2 5 5 8" xfId="46989"/>
    <cellStyle name="合計 2 5 5 8 2" xfId="46990"/>
    <cellStyle name="合計 2 5 5 8 3" xfId="46991"/>
    <cellStyle name="合計 2 5 5 9" xfId="46992"/>
    <cellStyle name="合計 2 5 5 9 2" xfId="46993"/>
    <cellStyle name="合計 2 5 5 9 3" xfId="46994"/>
    <cellStyle name="合計 2 5 6" xfId="46995"/>
    <cellStyle name="合計 2 5 6 10" xfId="46996"/>
    <cellStyle name="合計 2 5 6 10 2" xfId="46997"/>
    <cellStyle name="合計 2 5 6 10 3" xfId="46998"/>
    <cellStyle name="合計 2 5 6 11" xfId="46999"/>
    <cellStyle name="合計 2 5 6 12" xfId="47000"/>
    <cellStyle name="合計 2 5 6 2" xfId="47001"/>
    <cellStyle name="合計 2 5 6 2 10" xfId="47002"/>
    <cellStyle name="合計 2 5 6 2 11" xfId="47003"/>
    <cellStyle name="合計 2 5 6 2 2" xfId="47004"/>
    <cellStyle name="合計 2 5 6 2 2 2" xfId="47005"/>
    <cellStyle name="合計 2 5 6 2 2 3" xfId="47006"/>
    <cellStyle name="合計 2 5 6 2 3" xfId="47007"/>
    <cellStyle name="合計 2 5 6 2 3 2" xfId="47008"/>
    <cellStyle name="合計 2 5 6 2 3 3" xfId="47009"/>
    <cellStyle name="合計 2 5 6 2 4" xfId="47010"/>
    <cellStyle name="合計 2 5 6 2 4 2" xfId="47011"/>
    <cellStyle name="合計 2 5 6 2 4 3" xfId="47012"/>
    <cellStyle name="合計 2 5 6 2 5" xfId="47013"/>
    <cellStyle name="合計 2 5 6 2 5 2" xfId="47014"/>
    <cellStyle name="合計 2 5 6 2 5 3" xfId="47015"/>
    <cellStyle name="合計 2 5 6 2 6" xfId="47016"/>
    <cellStyle name="合計 2 5 6 2 6 2" xfId="47017"/>
    <cellStyle name="合計 2 5 6 2 6 3" xfId="47018"/>
    <cellStyle name="合計 2 5 6 2 7" xfId="47019"/>
    <cellStyle name="合計 2 5 6 2 7 2" xfId="47020"/>
    <cellStyle name="合計 2 5 6 2 7 3" xfId="47021"/>
    <cellStyle name="合計 2 5 6 2 8" xfId="47022"/>
    <cellStyle name="合計 2 5 6 2 8 2" xfId="47023"/>
    <cellStyle name="合計 2 5 6 2 8 3" xfId="47024"/>
    <cellStyle name="合計 2 5 6 2 9" xfId="47025"/>
    <cellStyle name="合計 2 5 6 2 9 2" xfId="47026"/>
    <cellStyle name="合計 2 5 6 2 9 3" xfId="47027"/>
    <cellStyle name="合計 2 5 6 3" xfId="47028"/>
    <cellStyle name="合計 2 5 6 3 2" xfId="47029"/>
    <cellStyle name="合計 2 5 6 3 3" xfId="47030"/>
    <cellStyle name="合計 2 5 6 4" xfId="47031"/>
    <cellStyle name="合計 2 5 6 4 2" xfId="47032"/>
    <cellStyle name="合計 2 5 6 4 3" xfId="47033"/>
    <cellStyle name="合計 2 5 6 5" xfId="47034"/>
    <cellStyle name="合計 2 5 6 5 2" xfId="47035"/>
    <cellStyle name="合計 2 5 6 5 3" xfId="47036"/>
    <cellStyle name="合計 2 5 6 6" xfId="47037"/>
    <cellStyle name="合計 2 5 6 6 2" xfId="47038"/>
    <cellStyle name="合計 2 5 6 6 3" xfId="47039"/>
    <cellStyle name="合計 2 5 6 7" xfId="47040"/>
    <cellStyle name="合計 2 5 6 7 2" xfId="47041"/>
    <cellStyle name="合計 2 5 6 7 3" xfId="47042"/>
    <cellStyle name="合計 2 5 6 8" xfId="47043"/>
    <cellStyle name="合計 2 5 6 8 2" xfId="47044"/>
    <cellStyle name="合計 2 5 6 8 3" xfId="47045"/>
    <cellStyle name="合計 2 5 6 9" xfId="47046"/>
    <cellStyle name="合計 2 5 6 9 2" xfId="47047"/>
    <cellStyle name="合計 2 5 6 9 3" xfId="47048"/>
    <cellStyle name="合計 2 5 7" xfId="47049"/>
    <cellStyle name="合計 2 5 7 2" xfId="47050"/>
    <cellStyle name="合計 2 5 7 3" xfId="47051"/>
    <cellStyle name="合計 2 6" xfId="47052"/>
    <cellStyle name="合計 2 6 2" xfId="47053"/>
    <cellStyle name="合計 2 6 2 2" xfId="47054"/>
    <cellStyle name="合計 2 6 2 2 2" xfId="47055"/>
    <cellStyle name="合計 2 6 2 3" xfId="47056"/>
    <cellStyle name="合計 2 6 2 4" xfId="47057"/>
    <cellStyle name="合計 2 6 2 4 10" xfId="47058"/>
    <cellStyle name="合計 2 6 2 4 10 2" xfId="47059"/>
    <cellStyle name="合計 2 6 2 4 10 3" xfId="47060"/>
    <cellStyle name="合計 2 6 2 4 11" xfId="47061"/>
    <cellStyle name="合計 2 6 2 4 12" xfId="47062"/>
    <cellStyle name="合計 2 6 2 4 2" xfId="47063"/>
    <cellStyle name="合計 2 6 2 4 2 10" xfId="47064"/>
    <cellStyle name="合計 2 6 2 4 2 11" xfId="47065"/>
    <cellStyle name="合計 2 6 2 4 2 2" xfId="47066"/>
    <cellStyle name="合計 2 6 2 4 2 2 2" xfId="47067"/>
    <cellStyle name="合計 2 6 2 4 2 2 3" xfId="47068"/>
    <cellStyle name="合計 2 6 2 4 2 3" xfId="47069"/>
    <cellStyle name="合計 2 6 2 4 2 3 2" xfId="47070"/>
    <cellStyle name="合計 2 6 2 4 2 3 3" xfId="47071"/>
    <cellStyle name="合計 2 6 2 4 2 4" xfId="47072"/>
    <cellStyle name="合計 2 6 2 4 2 4 2" xfId="47073"/>
    <cellStyle name="合計 2 6 2 4 2 4 3" xfId="47074"/>
    <cellStyle name="合計 2 6 2 4 2 5" xfId="47075"/>
    <cellStyle name="合計 2 6 2 4 2 5 2" xfId="47076"/>
    <cellStyle name="合計 2 6 2 4 2 5 3" xfId="47077"/>
    <cellStyle name="合計 2 6 2 4 2 6" xfId="47078"/>
    <cellStyle name="合計 2 6 2 4 2 6 2" xfId="47079"/>
    <cellStyle name="合計 2 6 2 4 2 6 3" xfId="47080"/>
    <cellStyle name="合計 2 6 2 4 2 7" xfId="47081"/>
    <cellStyle name="合計 2 6 2 4 2 7 2" xfId="47082"/>
    <cellStyle name="合計 2 6 2 4 2 7 3" xfId="47083"/>
    <cellStyle name="合計 2 6 2 4 2 8" xfId="47084"/>
    <cellStyle name="合計 2 6 2 4 2 8 2" xfId="47085"/>
    <cellStyle name="合計 2 6 2 4 2 8 3" xfId="47086"/>
    <cellStyle name="合計 2 6 2 4 2 9" xfId="47087"/>
    <cellStyle name="合計 2 6 2 4 2 9 2" xfId="47088"/>
    <cellStyle name="合計 2 6 2 4 2 9 3" xfId="47089"/>
    <cellStyle name="合計 2 6 2 4 3" xfId="47090"/>
    <cellStyle name="合計 2 6 2 4 3 2" xfId="47091"/>
    <cellStyle name="合計 2 6 2 4 3 3" xfId="47092"/>
    <cellStyle name="合計 2 6 2 4 4" xfId="47093"/>
    <cellStyle name="合計 2 6 2 4 4 2" xfId="47094"/>
    <cellStyle name="合計 2 6 2 4 4 3" xfId="47095"/>
    <cellStyle name="合計 2 6 2 4 5" xfId="47096"/>
    <cellStyle name="合計 2 6 2 4 5 2" xfId="47097"/>
    <cellStyle name="合計 2 6 2 4 5 3" xfId="47098"/>
    <cellStyle name="合計 2 6 2 4 6" xfId="47099"/>
    <cellStyle name="合計 2 6 2 4 6 2" xfId="47100"/>
    <cellStyle name="合計 2 6 2 4 6 3" xfId="47101"/>
    <cellStyle name="合計 2 6 2 4 7" xfId="47102"/>
    <cellStyle name="合計 2 6 2 4 7 2" xfId="47103"/>
    <cellStyle name="合計 2 6 2 4 7 3" xfId="47104"/>
    <cellStyle name="合計 2 6 2 4 8" xfId="47105"/>
    <cellStyle name="合計 2 6 2 4 8 2" xfId="47106"/>
    <cellStyle name="合計 2 6 2 4 8 3" xfId="47107"/>
    <cellStyle name="合計 2 6 2 4 9" xfId="47108"/>
    <cellStyle name="合計 2 6 2 4 9 2" xfId="47109"/>
    <cellStyle name="合計 2 6 2 4 9 3" xfId="47110"/>
    <cellStyle name="合計 2 6 3" xfId="47111"/>
    <cellStyle name="合計 2 6 3 2" xfId="47112"/>
    <cellStyle name="合計 2 6 4" xfId="47113"/>
    <cellStyle name="合計 2 6 5" xfId="47114"/>
    <cellStyle name="合計 2 6 5 10" xfId="47115"/>
    <cellStyle name="合計 2 6 5 10 2" xfId="47116"/>
    <cellStyle name="合計 2 6 5 10 3" xfId="47117"/>
    <cellStyle name="合計 2 6 5 11" xfId="47118"/>
    <cellStyle name="合計 2 6 5 12" xfId="47119"/>
    <cellStyle name="合計 2 6 5 2" xfId="47120"/>
    <cellStyle name="合計 2 6 5 2 10" xfId="47121"/>
    <cellStyle name="合計 2 6 5 2 11" xfId="47122"/>
    <cellStyle name="合計 2 6 5 2 2" xfId="47123"/>
    <cellStyle name="合計 2 6 5 2 2 2" xfId="47124"/>
    <cellStyle name="合計 2 6 5 2 2 3" xfId="47125"/>
    <cellStyle name="合計 2 6 5 2 3" xfId="47126"/>
    <cellStyle name="合計 2 6 5 2 3 2" xfId="47127"/>
    <cellStyle name="合計 2 6 5 2 3 3" xfId="47128"/>
    <cellStyle name="合計 2 6 5 2 4" xfId="47129"/>
    <cellStyle name="合計 2 6 5 2 4 2" xfId="47130"/>
    <cellStyle name="合計 2 6 5 2 4 3" xfId="47131"/>
    <cellStyle name="合計 2 6 5 2 5" xfId="47132"/>
    <cellStyle name="合計 2 6 5 2 5 2" xfId="47133"/>
    <cellStyle name="合計 2 6 5 2 5 3" xfId="47134"/>
    <cellStyle name="合計 2 6 5 2 6" xfId="47135"/>
    <cellStyle name="合計 2 6 5 2 6 2" xfId="47136"/>
    <cellStyle name="合計 2 6 5 2 6 3" xfId="47137"/>
    <cellStyle name="合計 2 6 5 2 7" xfId="47138"/>
    <cellStyle name="合計 2 6 5 2 7 2" xfId="47139"/>
    <cellStyle name="合計 2 6 5 2 7 3" xfId="47140"/>
    <cellStyle name="合計 2 6 5 2 8" xfId="47141"/>
    <cellStyle name="合計 2 6 5 2 8 2" xfId="47142"/>
    <cellStyle name="合計 2 6 5 2 8 3" xfId="47143"/>
    <cellStyle name="合計 2 6 5 2 9" xfId="47144"/>
    <cellStyle name="合計 2 6 5 2 9 2" xfId="47145"/>
    <cellStyle name="合計 2 6 5 2 9 3" xfId="47146"/>
    <cellStyle name="合計 2 6 5 3" xfId="47147"/>
    <cellStyle name="合計 2 6 5 3 2" xfId="47148"/>
    <cellStyle name="合計 2 6 5 3 3" xfId="47149"/>
    <cellStyle name="合計 2 6 5 4" xfId="47150"/>
    <cellStyle name="合計 2 6 5 4 2" xfId="47151"/>
    <cellStyle name="合計 2 6 5 4 3" xfId="47152"/>
    <cellStyle name="合計 2 6 5 5" xfId="47153"/>
    <cellStyle name="合計 2 6 5 5 2" xfId="47154"/>
    <cellStyle name="合計 2 6 5 5 3" xfId="47155"/>
    <cellStyle name="合計 2 6 5 6" xfId="47156"/>
    <cellStyle name="合計 2 6 5 6 2" xfId="47157"/>
    <cellStyle name="合計 2 6 5 6 3" xfId="47158"/>
    <cellStyle name="合計 2 6 5 7" xfId="47159"/>
    <cellStyle name="合計 2 6 5 7 2" xfId="47160"/>
    <cellStyle name="合計 2 6 5 7 3" xfId="47161"/>
    <cellStyle name="合計 2 6 5 8" xfId="47162"/>
    <cellStyle name="合計 2 6 5 8 2" xfId="47163"/>
    <cellStyle name="合計 2 6 5 8 3" xfId="47164"/>
    <cellStyle name="合計 2 6 5 9" xfId="47165"/>
    <cellStyle name="合計 2 6 5 9 2" xfId="47166"/>
    <cellStyle name="合計 2 6 5 9 3" xfId="47167"/>
    <cellStyle name="合計 2 6 6" xfId="47168"/>
    <cellStyle name="合計 2 6 6 10" xfId="47169"/>
    <cellStyle name="合計 2 6 6 10 2" xfId="47170"/>
    <cellStyle name="合計 2 6 6 10 3" xfId="47171"/>
    <cellStyle name="合計 2 6 6 11" xfId="47172"/>
    <cellStyle name="合計 2 6 6 12" xfId="47173"/>
    <cellStyle name="合計 2 6 6 2" xfId="47174"/>
    <cellStyle name="合計 2 6 6 2 10" xfId="47175"/>
    <cellStyle name="合計 2 6 6 2 11" xfId="47176"/>
    <cellStyle name="合計 2 6 6 2 2" xfId="47177"/>
    <cellStyle name="合計 2 6 6 2 2 2" xfId="47178"/>
    <cellStyle name="合計 2 6 6 2 2 3" xfId="47179"/>
    <cellStyle name="合計 2 6 6 2 3" xfId="47180"/>
    <cellStyle name="合計 2 6 6 2 3 2" xfId="47181"/>
    <cellStyle name="合計 2 6 6 2 3 3" xfId="47182"/>
    <cellStyle name="合計 2 6 6 2 4" xfId="47183"/>
    <cellStyle name="合計 2 6 6 2 4 2" xfId="47184"/>
    <cellStyle name="合計 2 6 6 2 4 3" xfId="47185"/>
    <cellStyle name="合計 2 6 6 2 5" xfId="47186"/>
    <cellStyle name="合計 2 6 6 2 5 2" xfId="47187"/>
    <cellStyle name="合計 2 6 6 2 5 3" xfId="47188"/>
    <cellStyle name="合計 2 6 6 2 6" xfId="47189"/>
    <cellStyle name="合計 2 6 6 2 6 2" xfId="47190"/>
    <cellStyle name="合計 2 6 6 2 6 3" xfId="47191"/>
    <cellStyle name="合計 2 6 6 2 7" xfId="47192"/>
    <cellStyle name="合計 2 6 6 2 7 2" xfId="47193"/>
    <cellStyle name="合計 2 6 6 2 7 3" xfId="47194"/>
    <cellStyle name="合計 2 6 6 2 8" xfId="47195"/>
    <cellStyle name="合計 2 6 6 2 8 2" xfId="47196"/>
    <cellStyle name="合計 2 6 6 2 8 3" xfId="47197"/>
    <cellStyle name="合計 2 6 6 2 9" xfId="47198"/>
    <cellStyle name="合計 2 6 6 2 9 2" xfId="47199"/>
    <cellStyle name="合計 2 6 6 2 9 3" xfId="47200"/>
    <cellStyle name="合計 2 6 6 3" xfId="47201"/>
    <cellStyle name="合計 2 6 6 3 2" xfId="47202"/>
    <cellStyle name="合計 2 6 6 3 3" xfId="47203"/>
    <cellStyle name="合計 2 6 6 4" xfId="47204"/>
    <cellStyle name="合計 2 6 6 4 2" xfId="47205"/>
    <cellStyle name="合計 2 6 6 4 3" xfId="47206"/>
    <cellStyle name="合計 2 6 6 5" xfId="47207"/>
    <cellStyle name="合計 2 6 6 5 2" xfId="47208"/>
    <cellStyle name="合計 2 6 6 5 3" xfId="47209"/>
    <cellStyle name="合計 2 6 6 6" xfId="47210"/>
    <cellStyle name="合計 2 6 6 6 2" xfId="47211"/>
    <cellStyle name="合計 2 6 6 6 3" xfId="47212"/>
    <cellStyle name="合計 2 6 6 7" xfId="47213"/>
    <cellStyle name="合計 2 6 6 7 2" xfId="47214"/>
    <cellStyle name="合計 2 6 6 7 3" xfId="47215"/>
    <cellStyle name="合計 2 6 6 8" xfId="47216"/>
    <cellStyle name="合計 2 6 6 8 2" xfId="47217"/>
    <cellStyle name="合計 2 6 6 8 3" xfId="47218"/>
    <cellStyle name="合計 2 6 6 9" xfId="47219"/>
    <cellStyle name="合計 2 6 6 9 2" xfId="47220"/>
    <cellStyle name="合計 2 6 6 9 3" xfId="47221"/>
    <cellStyle name="合計 2 6 7" xfId="47222"/>
    <cellStyle name="合計 2 6 7 2" xfId="47223"/>
    <cellStyle name="合計 2 6 7 3" xfId="47224"/>
    <cellStyle name="合計 2 7" xfId="47225"/>
    <cellStyle name="合計 2 7 2" xfId="47226"/>
    <cellStyle name="合計 2 7 2 2" xfId="47227"/>
    <cellStyle name="合計 2 7 3" xfId="47228"/>
    <cellStyle name="合計 2 7 4" xfId="47229"/>
    <cellStyle name="合計 2 7 4 10" xfId="47230"/>
    <cellStyle name="合計 2 7 4 10 2" xfId="47231"/>
    <cellStyle name="合計 2 7 4 10 3" xfId="47232"/>
    <cellStyle name="合計 2 7 4 11" xfId="47233"/>
    <cellStyle name="合計 2 7 4 12" xfId="47234"/>
    <cellStyle name="合計 2 7 4 2" xfId="47235"/>
    <cellStyle name="合計 2 7 4 2 10" xfId="47236"/>
    <cellStyle name="合計 2 7 4 2 11" xfId="47237"/>
    <cellStyle name="合計 2 7 4 2 2" xfId="47238"/>
    <cellStyle name="合計 2 7 4 2 2 2" xfId="47239"/>
    <cellStyle name="合計 2 7 4 2 2 3" xfId="47240"/>
    <cellStyle name="合計 2 7 4 2 3" xfId="47241"/>
    <cellStyle name="合計 2 7 4 2 3 2" xfId="47242"/>
    <cellStyle name="合計 2 7 4 2 3 3" xfId="47243"/>
    <cellStyle name="合計 2 7 4 2 4" xfId="47244"/>
    <cellStyle name="合計 2 7 4 2 4 2" xfId="47245"/>
    <cellStyle name="合計 2 7 4 2 4 3" xfId="47246"/>
    <cellStyle name="合計 2 7 4 2 5" xfId="47247"/>
    <cellStyle name="合計 2 7 4 2 5 2" xfId="47248"/>
    <cellStyle name="合計 2 7 4 2 5 3" xfId="47249"/>
    <cellStyle name="合計 2 7 4 2 6" xfId="47250"/>
    <cellStyle name="合計 2 7 4 2 6 2" xfId="47251"/>
    <cellStyle name="合計 2 7 4 2 6 3" xfId="47252"/>
    <cellStyle name="合計 2 7 4 2 7" xfId="47253"/>
    <cellStyle name="合計 2 7 4 2 7 2" xfId="47254"/>
    <cellStyle name="合計 2 7 4 2 7 3" xfId="47255"/>
    <cellStyle name="合計 2 7 4 2 8" xfId="47256"/>
    <cellStyle name="合計 2 7 4 2 8 2" xfId="47257"/>
    <cellStyle name="合計 2 7 4 2 8 3" xfId="47258"/>
    <cellStyle name="合計 2 7 4 2 9" xfId="47259"/>
    <cellStyle name="合計 2 7 4 2 9 2" xfId="47260"/>
    <cellStyle name="合計 2 7 4 2 9 3" xfId="47261"/>
    <cellStyle name="合計 2 7 4 3" xfId="47262"/>
    <cellStyle name="合計 2 7 4 3 2" xfId="47263"/>
    <cellStyle name="合計 2 7 4 3 3" xfId="47264"/>
    <cellStyle name="合計 2 7 4 4" xfId="47265"/>
    <cellStyle name="合計 2 7 4 4 2" xfId="47266"/>
    <cellStyle name="合計 2 7 4 4 3" xfId="47267"/>
    <cellStyle name="合計 2 7 4 5" xfId="47268"/>
    <cellStyle name="合計 2 7 4 5 2" xfId="47269"/>
    <cellStyle name="合計 2 7 4 5 3" xfId="47270"/>
    <cellStyle name="合計 2 7 4 6" xfId="47271"/>
    <cellStyle name="合計 2 7 4 6 2" xfId="47272"/>
    <cellStyle name="合計 2 7 4 6 3" xfId="47273"/>
    <cellStyle name="合計 2 7 4 7" xfId="47274"/>
    <cellStyle name="合計 2 7 4 7 2" xfId="47275"/>
    <cellStyle name="合計 2 7 4 7 3" xfId="47276"/>
    <cellStyle name="合計 2 7 4 8" xfId="47277"/>
    <cellStyle name="合計 2 7 4 8 2" xfId="47278"/>
    <cellStyle name="合計 2 7 4 8 3" xfId="47279"/>
    <cellStyle name="合計 2 7 4 9" xfId="47280"/>
    <cellStyle name="合計 2 7 4 9 2" xfId="47281"/>
    <cellStyle name="合計 2 7 4 9 3" xfId="47282"/>
    <cellStyle name="合計 2 7 5" xfId="47283"/>
    <cellStyle name="合計 2 7 5 10" xfId="47284"/>
    <cellStyle name="合計 2 7 5 10 2" xfId="47285"/>
    <cellStyle name="合計 2 7 5 10 3" xfId="47286"/>
    <cellStyle name="合計 2 7 5 11" xfId="47287"/>
    <cellStyle name="合計 2 7 5 12" xfId="47288"/>
    <cellStyle name="合計 2 7 5 2" xfId="47289"/>
    <cellStyle name="合計 2 7 5 2 10" xfId="47290"/>
    <cellStyle name="合計 2 7 5 2 11" xfId="47291"/>
    <cellStyle name="合計 2 7 5 2 2" xfId="47292"/>
    <cellStyle name="合計 2 7 5 2 2 2" xfId="47293"/>
    <cellStyle name="合計 2 7 5 2 2 3" xfId="47294"/>
    <cellStyle name="合計 2 7 5 2 3" xfId="47295"/>
    <cellStyle name="合計 2 7 5 2 3 2" xfId="47296"/>
    <cellStyle name="合計 2 7 5 2 3 3" xfId="47297"/>
    <cellStyle name="合計 2 7 5 2 4" xfId="47298"/>
    <cellStyle name="合計 2 7 5 2 4 2" xfId="47299"/>
    <cellStyle name="合計 2 7 5 2 4 3" xfId="47300"/>
    <cellStyle name="合計 2 7 5 2 5" xfId="47301"/>
    <cellStyle name="合計 2 7 5 2 5 2" xfId="47302"/>
    <cellStyle name="合計 2 7 5 2 5 3" xfId="47303"/>
    <cellStyle name="合計 2 7 5 2 6" xfId="47304"/>
    <cellStyle name="合計 2 7 5 2 6 2" xfId="47305"/>
    <cellStyle name="合計 2 7 5 2 6 3" xfId="47306"/>
    <cellStyle name="合計 2 7 5 2 7" xfId="47307"/>
    <cellStyle name="合計 2 7 5 2 7 2" xfId="47308"/>
    <cellStyle name="合計 2 7 5 2 7 3" xfId="47309"/>
    <cellStyle name="合計 2 7 5 2 8" xfId="47310"/>
    <cellStyle name="合計 2 7 5 2 8 2" xfId="47311"/>
    <cellStyle name="合計 2 7 5 2 8 3" xfId="47312"/>
    <cellStyle name="合計 2 7 5 2 9" xfId="47313"/>
    <cellStyle name="合計 2 7 5 2 9 2" xfId="47314"/>
    <cellStyle name="合計 2 7 5 2 9 3" xfId="47315"/>
    <cellStyle name="合計 2 7 5 3" xfId="47316"/>
    <cellStyle name="合計 2 7 5 3 2" xfId="47317"/>
    <cellStyle name="合計 2 7 5 3 3" xfId="47318"/>
    <cellStyle name="合計 2 7 5 4" xfId="47319"/>
    <cellStyle name="合計 2 7 5 4 2" xfId="47320"/>
    <cellStyle name="合計 2 7 5 4 3" xfId="47321"/>
    <cellStyle name="合計 2 7 5 5" xfId="47322"/>
    <cellStyle name="合計 2 7 5 5 2" xfId="47323"/>
    <cellStyle name="合計 2 7 5 5 3" xfId="47324"/>
    <cellStyle name="合計 2 7 5 6" xfId="47325"/>
    <cellStyle name="合計 2 7 5 6 2" xfId="47326"/>
    <cellStyle name="合計 2 7 5 6 3" xfId="47327"/>
    <cellStyle name="合計 2 7 5 7" xfId="47328"/>
    <cellStyle name="合計 2 7 5 7 2" xfId="47329"/>
    <cellStyle name="合計 2 7 5 7 3" xfId="47330"/>
    <cellStyle name="合計 2 7 5 8" xfId="47331"/>
    <cellStyle name="合計 2 7 5 8 2" xfId="47332"/>
    <cellStyle name="合計 2 7 5 8 3" xfId="47333"/>
    <cellStyle name="合計 2 7 5 9" xfId="47334"/>
    <cellStyle name="合計 2 7 5 9 2" xfId="47335"/>
    <cellStyle name="合計 2 7 5 9 3" xfId="47336"/>
    <cellStyle name="合計 2 8" xfId="47337"/>
    <cellStyle name="合計 2 8 2" xfId="47338"/>
    <cellStyle name="合計 2 8 2 2" xfId="47339"/>
    <cellStyle name="合計 2 8 3" xfId="47340"/>
    <cellStyle name="合計 2 8 4" xfId="47341"/>
    <cellStyle name="合計 2 8 4 10" xfId="47342"/>
    <cellStyle name="合計 2 8 4 10 2" xfId="47343"/>
    <cellStyle name="合計 2 8 4 10 3" xfId="47344"/>
    <cellStyle name="合計 2 8 4 11" xfId="47345"/>
    <cellStyle name="合計 2 8 4 12" xfId="47346"/>
    <cellStyle name="合計 2 8 4 2" xfId="47347"/>
    <cellStyle name="合計 2 8 4 2 10" xfId="47348"/>
    <cellStyle name="合計 2 8 4 2 11" xfId="47349"/>
    <cellStyle name="合計 2 8 4 2 2" xfId="47350"/>
    <cellStyle name="合計 2 8 4 2 2 2" xfId="47351"/>
    <cellStyle name="合計 2 8 4 2 2 3" xfId="47352"/>
    <cellStyle name="合計 2 8 4 2 3" xfId="47353"/>
    <cellStyle name="合計 2 8 4 2 3 2" xfId="47354"/>
    <cellStyle name="合計 2 8 4 2 3 3" xfId="47355"/>
    <cellStyle name="合計 2 8 4 2 4" xfId="47356"/>
    <cellStyle name="合計 2 8 4 2 4 2" xfId="47357"/>
    <cellStyle name="合計 2 8 4 2 4 3" xfId="47358"/>
    <cellStyle name="合計 2 8 4 2 5" xfId="47359"/>
    <cellStyle name="合計 2 8 4 2 5 2" xfId="47360"/>
    <cellStyle name="合計 2 8 4 2 5 3" xfId="47361"/>
    <cellStyle name="合計 2 8 4 2 6" xfId="47362"/>
    <cellStyle name="合計 2 8 4 2 6 2" xfId="47363"/>
    <cellStyle name="合計 2 8 4 2 6 3" xfId="47364"/>
    <cellStyle name="合計 2 8 4 2 7" xfId="47365"/>
    <cellStyle name="合計 2 8 4 2 7 2" xfId="47366"/>
    <cellStyle name="合計 2 8 4 2 7 3" xfId="47367"/>
    <cellStyle name="合計 2 8 4 2 8" xfId="47368"/>
    <cellStyle name="合計 2 8 4 2 8 2" xfId="47369"/>
    <cellStyle name="合計 2 8 4 2 8 3" xfId="47370"/>
    <cellStyle name="合計 2 8 4 2 9" xfId="47371"/>
    <cellStyle name="合計 2 8 4 2 9 2" xfId="47372"/>
    <cellStyle name="合計 2 8 4 2 9 3" xfId="47373"/>
    <cellStyle name="合計 2 8 4 3" xfId="47374"/>
    <cellStyle name="合計 2 8 4 3 2" xfId="47375"/>
    <cellStyle name="合計 2 8 4 3 3" xfId="47376"/>
    <cellStyle name="合計 2 8 4 4" xfId="47377"/>
    <cellStyle name="合計 2 8 4 4 2" xfId="47378"/>
    <cellStyle name="合計 2 8 4 4 3" xfId="47379"/>
    <cellStyle name="合計 2 8 4 5" xfId="47380"/>
    <cellStyle name="合計 2 8 4 5 2" xfId="47381"/>
    <cellStyle name="合計 2 8 4 5 3" xfId="47382"/>
    <cellStyle name="合計 2 8 4 6" xfId="47383"/>
    <cellStyle name="合計 2 8 4 6 2" xfId="47384"/>
    <cellStyle name="合計 2 8 4 6 3" xfId="47385"/>
    <cellStyle name="合計 2 8 4 7" xfId="47386"/>
    <cellStyle name="合計 2 8 4 7 2" xfId="47387"/>
    <cellStyle name="合計 2 8 4 7 3" xfId="47388"/>
    <cellStyle name="合計 2 8 4 8" xfId="47389"/>
    <cellStyle name="合計 2 8 4 8 2" xfId="47390"/>
    <cellStyle name="合計 2 8 4 8 3" xfId="47391"/>
    <cellStyle name="合計 2 8 4 9" xfId="47392"/>
    <cellStyle name="合計 2 8 4 9 2" xfId="47393"/>
    <cellStyle name="合計 2 8 4 9 3" xfId="47394"/>
    <cellStyle name="合計 2 9" xfId="47395"/>
    <cellStyle name="合計 2 9 2" xfId="47396"/>
    <cellStyle name="合計 3" xfId="11924"/>
    <cellStyle name="合計 3 2" xfId="11925"/>
    <cellStyle name="合計 3 2 2" xfId="47397"/>
    <cellStyle name="合計 3 2 2 2" xfId="47398"/>
    <cellStyle name="合計 3 2 2 3" xfId="47399"/>
    <cellStyle name="合計 3 2 3" xfId="47400"/>
    <cellStyle name="合計 3 2 3 2" xfId="47401"/>
    <cellStyle name="合計 3 2 3 3" xfId="47402"/>
    <cellStyle name="合計 3 2 4" xfId="47403"/>
    <cellStyle name="合計 3 2 4 2" xfId="47404"/>
    <cellStyle name="合計 3 2 4 3" xfId="47405"/>
    <cellStyle name="合計 3 2 5" xfId="47406"/>
    <cellStyle name="合計 3 2 6" xfId="47407"/>
    <cellStyle name="合計 3 3" xfId="11926"/>
    <cellStyle name="合計 3 3 2" xfId="47408"/>
    <cellStyle name="合計 3 3 3" xfId="47409"/>
    <cellStyle name="合計 3 4" xfId="47410"/>
    <cellStyle name="合計 3 4 2" xfId="47411"/>
    <cellStyle name="合計 3 4 3" xfId="47412"/>
    <cellStyle name="合計 3 5" xfId="47413"/>
    <cellStyle name="合計 3 5 2" xfId="47414"/>
    <cellStyle name="合計 3 5 3" xfId="47415"/>
    <cellStyle name="合計 3 6" xfId="47416"/>
    <cellStyle name="合計 3 6 2" xfId="47417"/>
    <cellStyle name="合計 3 6 3" xfId="47418"/>
    <cellStyle name="合計 4" xfId="11927"/>
    <cellStyle name="合計 4 10" xfId="47419"/>
    <cellStyle name="合計 4 10 2" xfId="47420"/>
    <cellStyle name="合計 4 10 3" xfId="47421"/>
    <cellStyle name="合計 4 11" xfId="47422"/>
    <cellStyle name="合計 4 11 2" xfId="47423"/>
    <cellStyle name="合計 4 11 3" xfId="47424"/>
    <cellStyle name="合計 4 12" xfId="47425"/>
    <cellStyle name="合計 4 13" xfId="47426"/>
    <cellStyle name="合計 4 2" xfId="15476"/>
    <cellStyle name="合計 4 2 10" xfId="47427"/>
    <cellStyle name="合計 4 2 10 2" xfId="47428"/>
    <cellStyle name="合計 4 2 10 3" xfId="47429"/>
    <cellStyle name="合計 4 2 11" xfId="47430"/>
    <cellStyle name="合計 4 2 12" xfId="47431"/>
    <cellStyle name="合計 4 2 2" xfId="47432"/>
    <cellStyle name="合計 4 2 2 2" xfId="47433"/>
    <cellStyle name="合計 4 2 2 2 2" xfId="47434"/>
    <cellStyle name="合計 4 2 2 2 3" xfId="47435"/>
    <cellStyle name="合計 4 2 2 3" xfId="47436"/>
    <cellStyle name="合計 4 2 2 4" xfId="47437"/>
    <cellStyle name="合計 4 2 3" xfId="47438"/>
    <cellStyle name="合計 4 2 3 2" xfId="47439"/>
    <cellStyle name="合計 4 2 3 2 2" xfId="47440"/>
    <cellStyle name="合計 4 2 3 2 3" xfId="47441"/>
    <cellStyle name="合計 4 2 3 3" xfId="47442"/>
    <cellStyle name="合計 4 2 3 4" xfId="47443"/>
    <cellStyle name="合計 4 2 4" xfId="47444"/>
    <cellStyle name="合計 4 2 4 2" xfId="47445"/>
    <cellStyle name="合計 4 2 4 2 2" xfId="47446"/>
    <cellStyle name="合計 4 2 4 2 3" xfId="47447"/>
    <cellStyle name="合計 4 2 4 3" xfId="47448"/>
    <cellStyle name="合計 4 2 4 4" xfId="47449"/>
    <cellStyle name="合計 4 2 5" xfId="47450"/>
    <cellStyle name="合計 4 2 5 2" xfId="47451"/>
    <cellStyle name="合計 4 2 5 3" xfId="47452"/>
    <cellStyle name="合計 4 2 6" xfId="47453"/>
    <cellStyle name="合計 4 2 6 2" xfId="47454"/>
    <cellStyle name="合計 4 2 6 3" xfId="47455"/>
    <cellStyle name="合計 4 2 7" xfId="47456"/>
    <cellStyle name="合計 4 2 7 2" xfId="47457"/>
    <cellStyle name="合計 4 2 7 3" xfId="47458"/>
    <cellStyle name="合計 4 2 8" xfId="47459"/>
    <cellStyle name="合計 4 2 8 2" xfId="47460"/>
    <cellStyle name="合計 4 2 8 3" xfId="47461"/>
    <cellStyle name="合計 4 2 9" xfId="47462"/>
    <cellStyle name="合計 4 2 9 2" xfId="47463"/>
    <cellStyle name="合計 4 2 9 3" xfId="47464"/>
    <cellStyle name="合計 4 3" xfId="47465"/>
    <cellStyle name="合計 4 3 2" xfId="47466"/>
    <cellStyle name="合計 4 3 2 2" xfId="47467"/>
    <cellStyle name="合計 4 3 2 3" xfId="47468"/>
    <cellStyle name="合計 4 3 3" xfId="47469"/>
    <cellStyle name="合計 4 3 4" xfId="47470"/>
    <cellStyle name="合計 4 4" xfId="47471"/>
    <cellStyle name="合計 4 4 2" xfId="47472"/>
    <cellStyle name="合計 4 4 2 2" xfId="47473"/>
    <cellStyle name="合計 4 4 2 3" xfId="47474"/>
    <cellStyle name="合計 4 4 3" xfId="47475"/>
    <cellStyle name="合計 4 4 4" xfId="47476"/>
    <cellStyle name="合計 4 5" xfId="47477"/>
    <cellStyle name="合計 4 5 2" xfId="47478"/>
    <cellStyle name="合計 4 5 2 2" xfId="47479"/>
    <cellStyle name="合計 4 5 2 3" xfId="47480"/>
    <cellStyle name="合計 4 5 3" xfId="47481"/>
    <cellStyle name="合計 4 5 4" xfId="47482"/>
    <cellStyle name="合計 4 6" xfId="47483"/>
    <cellStyle name="合計 4 6 2" xfId="47484"/>
    <cellStyle name="合計 4 6 3" xfId="47485"/>
    <cellStyle name="合計 4 7" xfId="47486"/>
    <cellStyle name="合計 4 7 2" xfId="47487"/>
    <cellStyle name="合計 4 7 3" xfId="47488"/>
    <cellStyle name="合計 4 8" xfId="47489"/>
    <cellStyle name="合計 4 8 2" xfId="47490"/>
    <cellStyle name="合計 4 8 3" xfId="47491"/>
    <cellStyle name="合計 4 9" xfId="47492"/>
    <cellStyle name="合計 4 9 2" xfId="47493"/>
    <cellStyle name="合計 4 9 3" xfId="47494"/>
    <cellStyle name="合計 5" xfId="11928"/>
    <cellStyle name="合計 5 2" xfId="15477"/>
    <cellStyle name="合計 5 2 2" xfId="47495"/>
    <cellStyle name="合計 5 2 2 2" xfId="47496"/>
    <cellStyle name="合計 5 2 2 3" xfId="47497"/>
    <cellStyle name="合計 5 2 3" xfId="47498"/>
    <cellStyle name="合計 5 2 3 2" xfId="47499"/>
    <cellStyle name="合計 5 2 3 3" xfId="47500"/>
    <cellStyle name="合計 5 2 4" xfId="47501"/>
    <cellStyle name="合計 5 2 4 2" xfId="47502"/>
    <cellStyle name="合計 5 2 4 3" xfId="47503"/>
    <cellStyle name="合計 5 2 5" xfId="47504"/>
    <cellStyle name="合計 5 2 6" xfId="47505"/>
    <cellStyle name="合計 5 3" xfId="47506"/>
    <cellStyle name="合計 5 3 2" xfId="47507"/>
    <cellStyle name="合計 5 3 3" xfId="47508"/>
    <cellStyle name="合計 5 4" xfId="47509"/>
    <cellStyle name="合計 5 4 2" xfId="47510"/>
    <cellStyle name="合計 5 4 3" xfId="47511"/>
    <cellStyle name="合計 5 5" xfId="47512"/>
    <cellStyle name="合計 5 5 2" xfId="47513"/>
    <cellStyle name="合計 5 5 3" xfId="47514"/>
    <cellStyle name="合計 5 6" xfId="47515"/>
    <cellStyle name="合計 5 6 2" xfId="47516"/>
    <cellStyle name="合計 5 6 3" xfId="47517"/>
    <cellStyle name="合計 6" xfId="15478"/>
    <cellStyle name="合計 6 10" xfId="47518"/>
    <cellStyle name="合計 6 10 2" xfId="47519"/>
    <cellStyle name="合計 6 10 3" xfId="47520"/>
    <cellStyle name="合計 6 11" xfId="47521"/>
    <cellStyle name="合計 6 12" xfId="47522"/>
    <cellStyle name="合計 6 2" xfId="15479"/>
    <cellStyle name="合計 6 2 2" xfId="47523"/>
    <cellStyle name="合計 6 2 2 2" xfId="47524"/>
    <cellStyle name="合計 6 2 2 3" xfId="47525"/>
    <cellStyle name="合計 6 2 3" xfId="47526"/>
    <cellStyle name="合計 6 2 3 2" xfId="47527"/>
    <cellStyle name="合計 6 2 3 3" xfId="47528"/>
    <cellStyle name="合計 6 2 4" xfId="47529"/>
    <cellStyle name="合計 6 2 4 2" xfId="47530"/>
    <cellStyle name="合計 6 2 4 3" xfId="47531"/>
    <cellStyle name="合計 6 2 5" xfId="47532"/>
    <cellStyle name="合計 6 2 5 2" xfId="47533"/>
    <cellStyle name="合計 6 2 5 3" xfId="47534"/>
    <cellStyle name="合計 6 2 6" xfId="47535"/>
    <cellStyle name="合計 6 2 7" xfId="47536"/>
    <cellStyle name="合計 6 3" xfId="47537"/>
    <cellStyle name="合計 6 3 2" xfId="47538"/>
    <cellStyle name="合計 6 3 2 2" xfId="47539"/>
    <cellStyle name="合計 6 3 2 3" xfId="47540"/>
    <cellStyle name="合計 6 3 3" xfId="47541"/>
    <cellStyle name="合計 6 3 4" xfId="47542"/>
    <cellStyle name="合計 6 4" xfId="47543"/>
    <cellStyle name="合計 6 4 2" xfId="47544"/>
    <cellStyle name="合計 6 4 2 2" xfId="47545"/>
    <cellStyle name="合計 6 4 2 3" xfId="47546"/>
    <cellStyle name="合計 6 4 3" xfId="47547"/>
    <cellStyle name="合計 6 4 4" xfId="47548"/>
    <cellStyle name="合計 6 5" xfId="47549"/>
    <cellStyle name="合計 6 5 2" xfId="47550"/>
    <cellStyle name="合計 6 5 2 2" xfId="47551"/>
    <cellStyle name="合計 6 5 2 3" xfId="47552"/>
    <cellStyle name="合計 6 5 3" xfId="47553"/>
    <cellStyle name="合計 6 5 4" xfId="47554"/>
    <cellStyle name="合計 6 6" xfId="47555"/>
    <cellStyle name="合計 6 6 2" xfId="47556"/>
    <cellStyle name="合計 6 6 3" xfId="47557"/>
    <cellStyle name="合計 6 7" xfId="47558"/>
    <cellStyle name="合計 6 7 2" xfId="47559"/>
    <cellStyle name="合計 6 7 3" xfId="47560"/>
    <cellStyle name="合計 6 8" xfId="47561"/>
    <cellStyle name="合計 6 8 2" xfId="47562"/>
    <cellStyle name="合計 6 8 3" xfId="47563"/>
    <cellStyle name="合計 6 9" xfId="47564"/>
    <cellStyle name="合計 6 9 2" xfId="47565"/>
    <cellStyle name="合計 6 9 3" xfId="47566"/>
    <cellStyle name="合計 7" xfId="15480"/>
    <cellStyle name="合計 7 2" xfId="15481"/>
    <cellStyle name="合計 7 2 2" xfId="47567"/>
    <cellStyle name="合計 7 2 2 2" xfId="47568"/>
    <cellStyle name="合計 7 2 2 3" xfId="47569"/>
    <cellStyle name="合計 7 2 3" xfId="47570"/>
    <cellStyle name="合計 7 2 3 2" xfId="47571"/>
    <cellStyle name="合計 7 2 3 3" xfId="47572"/>
    <cellStyle name="合計 7 2 4" xfId="47573"/>
    <cellStyle name="合計 7 2 4 2" xfId="47574"/>
    <cellStyle name="合計 7 2 4 3" xfId="47575"/>
    <cellStyle name="合計 7 2 5" xfId="47576"/>
    <cellStyle name="合計 7 2 6" xfId="47577"/>
    <cellStyle name="合計 7 3" xfId="47578"/>
    <cellStyle name="合計 7 3 2" xfId="47579"/>
    <cellStyle name="合計 7 3 3" xfId="47580"/>
    <cellStyle name="合計 7 4" xfId="47581"/>
    <cellStyle name="合計 7 4 2" xfId="47582"/>
    <cellStyle name="合計 7 4 3" xfId="47583"/>
    <cellStyle name="合計 7 5" xfId="47584"/>
    <cellStyle name="合計 7 5 2" xfId="47585"/>
    <cellStyle name="合計 7 5 3" xfId="47586"/>
    <cellStyle name="合計 7 6" xfId="47587"/>
    <cellStyle name="合計 7 6 2" xfId="47588"/>
    <cellStyle name="合計 7 6 3" xfId="47589"/>
    <cellStyle name="合計 7 7" xfId="47590"/>
    <cellStyle name="合計 7 8" xfId="47591"/>
    <cellStyle name="合計 8" xfId="15482"/>
    <cellStyle name="合計 8 2" xfId="47592"/>
    <cellStyle name="合計 8 2 2" xfId="47593"/>
    <cellStyle name="合計 8 2 2 2" xfId="47594"/>
    <cellStyle name="合計 8 2 2 3" xfId="47595"/>
    <cellStyle name="合計 8 2 3" xfId="47596"/>
    <cellStyle name="合計 8 2 3 2" xfId="47597"/>
    <cellStyle name="合計 8 2 3 3" xfId="47598"/>
    <cellStyle name="合計 8 2 4" xfId="47599"/>
    <cellStyle name="合計 8 2 4 2" xfId="47600"/>
    <cellStyle name="合計 8 2 4 3" xfId="47601"/>
    <cellStyle name="合計 8 2 5" xfId="47602"/>
    <cellStyle name="合計 8 2 6" xfId="47603"/>
    <cellStyle name="合計 8 3" xfId="47604"/>
    <cellStyle name="合計 8 3 2" xfId="47605"/>
    <cellStyle name="合計 8 3 3" xfId="47606"/>
    <cellStyle name="合計 8 4" xfId="47607"/>
    <cellStyle name="合計 8 4 2" xfId="47608"/>
    <cellStyle name="合計 8 4 3" xfId="47609"/>
    <cellStyle name="合計 8 5" xfId="47610"/>
    <cellStyle name="合計 8 5 2" xfId="47611"/>
    <cellStyle name="合計 8 5 3" xfId="47612"/>
    <cellStyle name="合計 8 6" xfId="47613"/>
    <cellStyle name="合計 8 6 2" xfId="47614"/>
    <cellStyle name="合計 8 6 3" xfId="47615"/>
    <cellStyle name="合計 8 7" xfId="47616"/>
    <cellStyle name="合計 8 8" xfId="47617"/>
    <cellStyle name="合計 9" xfId="47618"/>
    <cellStyle name="合計 9 2" xfId="47619"/>
    <cellStyle name="合計 9 2 2" xfId="47620"/>
    <cellStyle name="合計 9 2 2 2" xfId="47621"/>
    <cellStyle name="合計 9 2 2 3" xfId="47622"/>
    <cellStyle name="合計 9 2 3" xfId="47623"/>
    <cellStyle name="合計 9 2 3 2" xfId="47624"/>
    <cellStyle name="合計 9 2 3 3" xfId="47625"/>
    <cellStyle name="合計 9 2 4" xfId="47626"/>
    <cellStyle name="合計 9 2 4 2" xfId="47627"/>
    <cellStyle name="合計 9 2 4 3" xfId="47628"/>
    <cellStyle name="合計 9 2 5" xfId="47629"/>
    <cellStyle name="合計 9 2 6" xfId="47630"/>
    <cellStyle name="合計 9 3" xfId="47631"/>
    <cellStyle name="合計 9 3 2" xfId="47632"/>
    <cellStyle name="合計 9 3 3" xfId="47633"/>
    <cellStyle name="合計 9 4" xfId="47634"/>
    <cellStyle name="合計 9 4 2" xfId="47635"/>
    <cellStyle name="合計 9 4 3" xfId="47636"/>
    <cellStyle name="合計 9 5" xfId="47637"/>
    <cellStyle name="合計 9 5 2" xfId="47638"/>
    <cellStyle name="合計 9 5 3" xfId="47639"/>
    <cellStyle name="合計 9 6" xfId="47640"/>
    <cellStyle name="合計 9 6 2" xfId="47641"/>
    <cellStyle name="合計 9 6 3" xfId="47642"/>
    <cellStyle name="合計 9 7" xfId="47643"/>
    <cellStyle name="合計 9 8" xfId="47644"/>
    <cellStyle name="桁区切り [0.00]_JPN BKG STATUS (JUL) " xfId="11929"/>
    <cellStyle name="桁区切り 2" xfId="47645"/>
    <cellStyle name="桁区切り 2 2" xfId="47646"/>
    <cellStyle name="桁区切り 2 3" xfId="47647"/>
    <cellStyle name="桁区切り 3" xfId="47648"/>
    <cellStyle name="桁区切り 4" xfId="47649"/>
    <cellStyle name="桁区切り 5" xfId="47650"/>
    <cellStyle name="桁区切り_JPN BKG STATUS (JUL) " xfId="11930"/>
    <cellStyle name="壞" xfId="15483"/>
    <cellStyle name="壞 2" xfId="47651"/>
    <cellStyle name="壞 2 10" xfId="47652"/>
    <cellStyle name="壞 2 11" xfId="47653"/>
    <cellStyle name="壞 2 12" xfId="47654"/>
    <cellStyle name="壞 2 13" xfId="47655"/>
    <cellStyle name="壞 2 2" xfId="47656"/>
    <cellStyle name="壞 2 2 2" xfId="47657"/>
    <cellStyle name="壞 2 2 2 2" xfId="47658"/>
    <cellStyle name="壞 2 2 2 2 2" xfId="47659"/>
    <cellStyle name="壞 2 2 2 3" xfId="47660"/>
    <cellStyle name="壞 2 2 2 4" xfId="47661"/>
    <cellStyle name="壞 2 2 2 5" xfId="47662"/>
    <cellStyle name="壞 2 2 2 6" xfId="47663"/>
    <cellStyle name="壞 2 2 3" xfId="47664"/>
    <cellStyle name="壞 2 2 3 2" xfId="47665"/>
    <cellStyle name="壞 2 2 3 3" xfId="47666"/>
    <cellStyle name="壞 2 2 4" xfId="47667"/>
    <cellStyle name="壞 2 2 5" xfId="47668"/>
    <cellStyle name="壞 2 2 6" xfId="47669"/>
    <cellStyle name="壞 2 2 7" xfId="47670"/>
    <cellStyle name="壞 2 3" xfId="47671"/>
    <cellStyle name="壞 2 3 2" xfId="47672"/>
    <cellStyle name="壞 2 3 2 2" xfId="47673"/>
    <cellStyle name="壞 2 3 2 2 2" xfId="47674"/>
    <cellStyle name="壞 2 3 2 3" xfId="47675"/>
    <cellStyle name="壞 2 3 2 4" xfId="47676"/>
    <cellStyle name="壞 2 3 2 5" xfId="47677"/>
    <cellStyle name="壞 2 3 2 6" xfId="47678"/>
    <cellStyle name="壞 2 3 3" xfId="47679"/>
    <cellStyle name="壞 2 3 3 2" xfId="47680"/>
    <cellStyle name="壞 2 3 3 3" xfId="47681"/>
    <cellStyle name="壞 2 3 4" xfId="47682"/>
    <cellStyle name="壞 2 3 5" xfId="47683"/>
    <cellStyle name="壞 2 3 6" xfId="47684"/>
    <cellStyle name="壞 2 3 7" xfId="47685"/>
    <cellStyle name="壞 2 4" xfId="47686"/>
    <cellStyle name="壞 2 4 2" xfId="47687"/>
    <cellStyle name="壞 2 4 2 2" xfId="47688"/>
    <cellStyle name="壞 2 4 2 3" xfId="47689"/>
    <cellStyle name="壞 2 4 3" xfId="47690"/>
    <cellStyle name="壞 2 4 3 2" xfId="47691"/>
    <cellStyle name="壞 2 4 4" xfId="47692"/>
    <cellStyle name="壞 2 4 5" xfId="47693"/>
    <cellStyle name="壞 2 5" xfId="47694"/>
    <cellStyle name="壞 2 5 2" xfId="47695"/>
    <cellStyle name="壞 2 5 2 2" xfId="47696"/>
    <cellStyle name="壞 2 5 2 2 2" xfId="47697"/>
    <cellStyle name="壞 2 5 2 3" xfId="47698"/>
    <cellStyle name="壞 2 5 2 4" xfId="47699"/>
    <cellStyle name="壞 2 5 2 5" xfId="47700"/>
    <cellStyle name="壞 2 5 3" xfId="47701"/>
    <cellStyle name="壞 2 5 3 2" xfId="47702"/>
    <cellStyle name="壞 2 5 3 3" xfId="47703"/>
    <cellStyle name="壞 2 5 4" xfId="47704"/>
    <cellStyle name="壞 2 5 5" xfId="47705"/>
    <cellStyle name="壞 2 5 6" xfId="47706"/>
    <cellStyle name="壞 2 6" xfId="47707"/>
    <cellStyle name="壞 2 6 2" xfId="47708"/>
    <cellStyle name="壞 2 6 2 2" xfId="47709"/>
    <cellStyle name="壞 2 6 2 2 2" xfId="47710"/>
    <cellStyle name="壞 2 6 2 3" xfId="47711"/>
    <cellStyle name="壞 2 6 2 4" xfId="47712"/>
    <cellStyle name="壞 2 6 3" xfId="47713"/>
    <cellStyle name="壞 2 6 3 2" xfId="47714"/>
    <cellStyle name="壞 2 6 4" xfId="47715"/>
    <cellStyle name="壞 2 6 5" xfId="47716"/>
    <cellStyle name="壞 2 6 6" xfId="47717"/>
    <cellStyle name="壞 2 7" xfId="47718"/>
    <cellStyle name="壞 2 7 2" xfId="47719"/>
    <cellStyle name="壞 2 7 2 2" xfId="47720"/>
    <cellStyle name="壞 2 7 3" xfId="47721"/>
    <cellStyle name="壞 2 7 4" xfId="47722"/>
    <cellStyle name="壞 2 7 5" xfId="47723"/>
    <cellStyle name="壞 2 8" xfId="47724"/>
    <cellStyle name="壞 2 8 2" xfId="47725"/>
    <cellStyle name="壞 2 8 2 2" xfId="47726"/>
    <cellStyle name="壞 2 8 3" xfId="47727"/>
    <cellStyle name="壞 2 8 4" xfId="47728"/>
    <cellStyle name="壞 2 9" xfId="47729"/>
    <cellStyle name="壞 2 9 2" xfId="47730"/>
    <cellStyle name="壞 3" xfId="47731"/>
    <cellStyle name="壞 3 2" xfId="47732"/>
    <cellStyle name="壞 4" xfId="47733"/>
    <cellStyle name="壞 4 2" xfId="47734"/>
    <cellStyle name="壞 5" xfId="47735"/>
    <cellStyle name="壞 5 2" xfId="47736"/>
    <cellStyle name="壞 6" xfId="47737"/>
    <cellStyle name="壞 6 2" xfId="47738"/>
    <cellStyle name="壞 7" xfId="47739"/>
    <cellStyle name="壞 7 2" xfId="47740"/>
    <cellStyle name="壞 8" xfId="47741"/>
    <cellStyle name="壞 8 2" xfId="47742"/>
    <cellStyle name="壞 9" xfId="47743"/>
    <cellStyle name="壞 9 2" xfId="47744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5"/>
    <cellStyle name="汇总 2 10 2" xfId="47746"/>
    <cellStyle name="汇总 2 10 3" xfId="47747"/>
    <cellStyle name="汇总 2 11" xfId="47748"/>
    <cellStyle name="汇总 2 11 2" xfId="47749"/>
    <cellStyle name="汇总 2 11 3" xfId="47750"/>
    <cellStyle name="汇总 2 12" xfId="47751"/>
    <cellStyle name="汇总 2 12 2" xfId="47752"/>
    <cellStyle name="汇总 2 12 3" xfId="47753"/>
    <cellStyle name="汇总 2 13" xfId="47754"/>
    <cellStyle name="汇总 2 13 2" xfId="47755"/>
    <cellStyle name="汇总 2 13 3" xfId="47756"/>
    <cellStyle name="汇总 2 14" xfId="47757"/>
    <cellStyle name="汇总 2 14 2" xfId="47758"/>
    <cellStyle name="汇总 2 14 3" xfId="47759"/>
    <cellStyle name="汇总 2 15" xfId="47760"/>
    <cellStyle name="汇总 2 15 2" xfId="47761"/>
    <cellStyle name="汇总 2 16" xfId="47762"/>
    <cellStyle name="汇总 2 17" xfId="47763"/>
    <cellStyle name="汇总 2 18" xfId="47764"/>
    <cellStyle name="汇总 2 2" xfId="11954"/>
    <cellStyle name="汇总 2 2 10" xfId="47765"/>
    <cellStyle name="汇总 2 2 10 2" xfId="47766"/>
    <cellStyle name="汇总 2 2 10 3" xfId="47767"/>
    <cellStyle name="汇总 2 2 11" xfId="47768"/>
    <cellStyle name="汇总 2 2 11 2" xfId="47769"/>
    <cellStyle name="汇总 2 2 11 3" xfId="47770"/>
    <cellStyle name="汇总 2 2 12" xfId="47771"/>
    <cellStyle name="汇总 2 2 12 2" xfId="47772"/>
    <cellStyle name="汇总 2 2 12 3" xfId="47773"/>
    <cellStyle name="汇总 2 2 13" xfId="47774"/>
    <cellStyle name="汇总 2 2 13 2" xfId="47775"/>
    <cellStyle name="汇总 2 2 13 3" xfId="47776"/>
    <cellStyle name="汇总 2 2 14" xfId="47777"/>
    <cellStyle name="汇总 2 2 14 2" xfId="47778"/>
    <cellStyle name="汇总 2 2 14 3" xfId="47779"/>
    <cellStyle name="汇总 2 2 15" xfId="47780"/>
    <cellStyle name="汇总 2 2 15 2" xfId="47781"/>
    <cellStyle name="汇总 2 2 16" xfId="47782"/>
    <cellStyle name="汇总 2 2 17" xfId="47783"/>
    <cellStyle name="汇总 2 2 18" xfId="47784"/>
    <cellStyle name="汇总 2 2 2" xfId="11955"/>
    <cellStyle name="汇总 2 2 2 10" xfId="47785"/>
    <cellStyle name="汇总 2 2 2 10 2" xfId="47786"/>
    <cellStyle name="汇总 2 2 2 10 3" xfId="47787"/>
    <cellStyle name="汇总 2 2 2 11" xfId="47788"/>
    <cellStyle name="汇总 2 2 2 11 2" xfId="47789"/>
    <cellStyle name="汇总 2 2 2 11 3" xfId="47790"/>
    <cellStyle name="汇总 2 2 2 12" xfId="47791"/>
    <cellStyle name="汇总 2 2 2 12 2" xfId="47792"/>
    <cellStyle name="汇总 2 2 2 12 3" xfId="47793"/>
    <cellStyle name="汇总 2 2 2 13" xfId="47794"/>
    <cellStyle name="汇总 2 2 2 13 2" xfId="47795"/>
    <cellStyle name="汇总 2 2 2 13 3" xfId="47796"/>
    <cellStyle name="汇总 2 2 2 14" xfId="47797"/>
    <cellStyle name="汇总 2 2 2 14 2" xfId="47798"/>
    <cellStyle name="汇总 2 2 2 14 3" xfId="47799"/>
    <cellStyle name="汇总 2 2 2 15" xfId="47800"/>
    <cellStyle name="汇总 2 2 2 16" xfId="47801"/>
    <cellStyle name="汇总 2 2 2 2" xfId="47802"/>
    <cellStyle name="汇总 2 2 2 3" xfId="47803"/>
    <cellStyle name="汇总 2 2 2 3 10" xfId="47804"/>
    <cellStyle name="汇总 2 2 2 3 10 2" xfId="47805"/>
    <cellStyle name="汇总 2 2 2 3 10 3" xfId="47806"/>
    <cellStyle name="汇总 2 2 2 3 11" xfId="47807"/>
    <cellStyle name="汇总 2 2 2 3 12" xfId="47808"/>
    <cellStyle name="汇总 2 2 2 3 2" xfId="47809"/>
    <cellStyle name="汇总 2 2 2 3 2 10" xfId="47810"/>
    <cellStyle name="汇总 2 2 2 3 2 11" xfId="47811"/>
    <cellStyle name="汇总 2 2 2 3 2 2" xfId="47812"/>
    <cellStyle name="汇总 2 2 2 3 2 2 2" xfId="47813"/>
    <cellStyle name="汇总 2 2 2 3 2 2 3" xfId="47814"/>
    <cellStyle name="汇总 2 2 2 3 2 3" xfId="47815"/>
    <cellStyle name="汇总 2 2 2 3 2 3 2" xfId="47816"/>
    <cellStyle name="汇总 2 2 2 3 2 3 3" xfId="47817"/>
    <cellStyle name="汇总 2 2 2 3 2 4" xfId="47818"/>
    <cellStyle name="汇总 2 2 2 3 2 4 2" xfId="47819"/>
    <cellStyle name="汇总 2 2 2 3 2 4 3" xfId="47820"/>
    <cellStyle name="汇总 2 2 2 3 2 5" xfId="47821"/>
    <cellStyle name="汇总 2 2 2 3 2 5 2" xfId="47822"/>
    <cellStyle name="汇总 2 2 2 3 2 5 3" xfId="47823"/>
    <cellStyle name="汇总 2 2 2 3 2 6" xfId="47824"/>
    <cellStyle name="汇总 2 2 2 3 2 6 2" xfId="47825"/>
    <cellStyle name="汇总 2 2 2 3 2 6 3" xfId="47826"/>
    <cellStyle name="汇总 2 2 2 3 2 7" xfId="47827"/>
    <cellStyle name="汇总 2 2 2 3 2 7 2" xfId="47828"/>
    <cellStyle name="汇总 2 2 2 3 2 7 3" xfId="47829"/>
    <cellStyle name="汇总 2 2 2 3 2 8" xfId="47830"/>
    <cellStyle name="汇总 2 2 2 3 2 8 2" xfId="47831"/>
    <cellStyle name="汇总 2 2 2 3 2 8 3" xfId="47832"/>
    <cellStyle name="汇总 2 2 2 3 2 9" xfId="47833"/>
    <cellStyle name="汇总 2 2 2 3 2 9 2" xfId="47834"/>
    <cellStyle name="汇总 2 2 2 3 2 9 3" xfId="47835"/>
    <cellStyle name="汇总 2 2 2 3 3" xfId="47836"/>
    <cellStyle name="汇总 2 2 2 3 3 2" xfId="47837"/>
    <cellStyle name="汇总 2 2 2 3 3 3" xfId="47838"/>
    <cellStyle name="汇总 2 2 2 3 4" xfId="47839"/>
    <cellStyle name="汇总 2 2 2 3 4 2" xfId="47840"/>
    <cellStyle name="汇总 2 2 2 3 4 3" xfId="47841"/>
    <cellStyle name="汇总 2 2 2 3 5" xfId="47842"/>
    <cellStyle name="汇总 2 2 2 3 5 2" xfId="47843"/>
    <cellStyle name="汇总 2 2 2 3 5 3" xfId="47844"/>
    <cellStyle name="汇总 2 2 2 3 6" xfId="47845"/>
    <cellStyle name="汇总 2 2 2 3 6 2" xfId="47846"/>
    <cellStyle name="汇总 2 2 2 3 6 3" xfId="47847"/>
    <cellStyle name="汇总 2 2 2 3 7" xfId="47848"/>
    <cellStyle name="汇总 2 2 2 3 7 2" xfId="47849"/>
    <cellStyle name="汇总 2 2 2 3 7 3" xfId="47850"/>
    <cellStyle name="汇总 2 2 2 3 8" xfId="47851"/>
    <cellStyle name="汇总 2 2 2 3 8 2" xfId="47852"/>
    <cellStyle name="汇总 2 2 2 3 8 3" xfId="47853"/>
    <cellStyle name="汇总 2 2 2 3 9" xfId="47854"/>
    <cellStyle name="汇总 2 2 2 3 9 2" xfId="47855"/>
    <cellStyle name="汇总 2 2 2 3 9 3" xfId="47856"/>
    <cellStyle name="汇总 2 2 2 4" xfId="47857"/>
    <cellStyle name="汇总 2 2 2 5" xfId="47858"/>
    <cellStyle name="汇总 2 2 2 5 10" xfId="47859"/>
    <cellStyle name="汇总 2 2 2 5 11" xfId="47860"/>
    <cellStyle name="汇总 2 2 2 5 2" xfId="47861"/>
    <cellStyle name="汇总 2 2 2 5 2 2" xfId="47862"/>
    <cellStyle name="汇总 2 2 2 5 2 3" xfId="47863"/>
    <cellStyle name="汇总 2 2 2 5 3" xfId="47864"/>
    <cellStyle name="汇总 2 2 2 5 3 2" xfId="47865"/>
    <cellStyle name="汇总 2 2 2 5 3 3" xfId="47866"/>
    <cellStyle name="汇总 2 2 2 5 4" xfId="47867"/>
    <cellStyle name="汇总 2 2 2 5 4 2" xfId="47868"/>
    <cellStyle name="汇总 2 2 2 5 4 3" xfId="47869"/>
    <cellStyle name="汇总 2 2 2 5 5" xfId="47870"/>
    <cellStyle name="汇总 2 2 2 5 5 2" xfId="47871"/>
    <cellStyle name="汇总 2 2 2 5 5 3" xfId="47872"/>
    <cellStyle name="汇总 2 2 2 5 6" xfId="47873"/>
    <cellStyle name="汇总 2 2 2 5 6 2" xfId="47874"/>
    <cellStyle name="汇总 2 2 2 5 6 3" xfId="47875"/>
    <cellStyle name="汇总 2 2 2 5 7" xfId="47876"/>
    <cellStyle name="汇总 2 2 2 5 7 2" xfId="47877"/>
    <cellStyle name="汇总 2 2 2 5 7 3" xfId="47878"/>
    <cellStyle name="汇总 2 2 2 5 8" xfId="47879"/>
    <cellStyle name="汇总 2 2 2 5 8 2" xfId="47880"/>
    <cellStyle name="汇总 2 2 2 5 8 3" xfId="47881"/>
    <cellStyle name="汇总 2 2 2 5 9" xfId="47882"/>
    <cellStyle name="汇总 2 2 2 5 9 2" xfId="47883"/>
    <cellStyle name="汇总 2 2 2 5 9 3" xfId="47884"/>
    <cellStyle name="汇总 2 2 2 6" xfId="47885"/>
    <cellStyle name="汇总 2 2 2 6 2" xfId="47886"/>
    <cellStyle name="汇总 2 2 2 6 3" xfId="47887"/>
    <cellStyle name="汇总 2 2 2 7" xfId="47888"/>
    <cellStyle name="汇总 2 2 2 7 2" xfId="47889"/>
    <cellStyle name="汇总 2 2 2 7 3" xfId="47890"/>
    <cellStyle name="汇总 2 2 2 8" xfId="47891"/>
    <cellStyle name="汇总 2 2 2 8 2" xfId="47892"/>
    <cellStyle name="汇总 2 2 2 8 3" xfId="47893"/>
    <cellStyle name="汇总 2 2 2 9" xfId="47894"/>
    <cellStyle name="汇总 2 2 2 9 2" xfId="47895"/>
    <cellStyle name="汇总 2 2 2 9 3" xfId="47896"/>
    <cellStyle name="汇总 2 2 3" xfId="11956"/>
    <cellStyle name="汇总 2 2 3 2" xfId="47897"/>
    <cellStyle name="汇总 2 2 3 2 2" xfId="47898"/>
    <cellStyle name="汇总 2 2 3 2 3" xfId="47899"/>
    <cellStyle name="汇总 2 2 4" xfId="47900"/>
    <cellStyle name="汇总 2 2 4 10" xfId="47901"/>
    <cellStyle name="汇总 2 2 4 10 2" xfId="47902"/>
    <cellStyle name="汇总 2 2 4 10 3" xfId="47903"/>
    <cellStyle name="汇总 2 2 4 11" xfId="47904"/>
    <cellStyle name="汇总 2 2 4 11 2" xfId="47905"/>
    <cellStyle name="汇总 2 2 4 11 3" xfId="47906"/>
    <cellStyle name="汇总 2 2 4 12" xfId="47907"/>
    <cellStyle name="汇总 2 2 4 13" xfId="47908"/>
    <cellStyle name="汇总 2 2 4 2" xfId="47909"/>
    <cellStyle name="汇总 2 2 4 2 10" xfId="47910"/>
    <cellStyle name="汇总 2 2 4 2 11" xfId="47911"/>
    <cellStyle name="汇总 2 2 4 2 2" xfId="47912"/>
    <cellStyle name="汇总 2 2 4 2 2 2" xfId="47913"/>
    <cellStyle name="汇总 2 2 4 2 2 3" xfId="47914"/>
    <cellStyle name="汇总 2 2 4 2 3" xfId="47915"/>
    <cellStyle name="汇总 2 2 4 2 3 2" xfId="47916"/>
    <cellStyle name="汇总 2 2 4 2 3 3" xfId="47917"/>
    <cellStyle name="汇总 2 2 4 2 4" xfId="47918"/>
    <cellStyle name="汇总 2 2 4 2 4 2" xfId="47919"/>
    <cellStyle name="汇总 2 2 4 2 4 3" xfId="47920"/>
    <cellStyle name="汇总 2 2 4 2 5" xfId="47921"/>
    <cellStyle name="汇总 2 2 4 2 5 2" xfId="47922"/>
    <cellStyle name="汇总 2 2 4 2 5 3" xfId="47923"/>
    <cellStyle name="汇总 2 2 4 2 6" xfId="47924"/>
    <cellStyle name="汇总 2 2 4 2 6 2" xfId="47925"/>
    <cellStyle name="汇总 2 2 4 2 6 3" xfId="47926"/>
    <cellStyle name="汇总 2 2 4 2 7" xfId="47927"/>
    <cellStyle name="汇总 2 2 4 2 7 2" xfId="47928"/>
    <cellStyle name="汇总 2 2 4 2 7 3" xfId="47929"/>
    <cellStyle name="汇总 2 2 4 2 8" xfId="47930"/>
    <cellStyle name="汇总 2 2 4 2 8 2" xfId="47931"/>
    <cellStyle name="汇总 2 2 4 2 8 3" xfId="47932"/>
    <cellStyle name="汇总 2 2 4 2 9" xfId="47933"/>
    <cellStyle name="汇总 2 2 4 2 9 2" xfId="47934"/>
    <cellStyle name="汇总 2 2 4 2 9 3" xfId="47935"/>
    <cellStyle name="汇总 2 2 4 3" xfId="47936"/>
    <cellStyle name="汇总 2 2 4 3 2" xfId="47937"/>
    <cellStyle name="汇总 2 2 4 3 3" xfId="47938"/>
    <cellStyle name="汇总 2 2 4 4" xfId="47939"/>
    <cellStyle name="汇总 2 2 4 4 2" xfId="47940"/>
    <cellStyle name="汇总 2 2 4 4 3" xfId="47941"/>
    <cellStyle name="汇总 2 2 4 5" xfId="47942"/>
    <cellStyle name="汇总 2 2 4 5 2" xfId="47943"/>
    <cellStyle name="汇总 2 2 4 5 3" xfId="47944"/>
    <cellStyle name="汇总 2 2 4 6" xfId="47945"/>
    <cellStyle name="汇总 2 2 4 6 2" xfId="47946"/>
    <cellStyle name="汇总 2 2 4 6 3" xfId="47947"/>
    <cellStyle name="汇总 2 2 4 7" xfId="47948"/>
    <cellStyle name="汇总 2 2 4 7 2" xfId="47949"/>
    <cellStyle name="汇总 2 2 4 7 3" xfId="47950"/>
    <cellStyle name="汇总 2 2 4 8" xfId="47951"/>
    <cellStyle name="汇总 2 2 4 8 2" xfId="47952"/>
    <cellStyle name="汇总 2 2 4 8 3" xfId="47953"/>
    <cellStyle name="汇总 2 2 4 9" xfId="47954"/>
    <cellStyle name="汇总 2 2 4 9 2" xfId="47955"/>
    <cellStyle name="汇总 2 2 4 9 3" xfId="47956"/>
    <cellStyle name="汇总 2 2 5" xfId="47957"/>
    <cellStyle name="汇总 2 2 5 2" xfId="47958"/>
    <cellStyle name="汇总 2 2 5 2 2" xfId="47959"/>
    <cellStyle name="汇总 2 2 5 2 3" xfId="47960"/>
    <cellStyle name="汇总 2 2 6" xfId="47961"/>
    <cellStyle name="汇总 2 2 6 10" xfId="47962"/>
    <cellStyle name="汇总 2 2 6 11" xfId="47963"/>
    <cellStyle name="汇总 2 2 6 2" xfId="47964"/>
    <cellStyle name="汇总 2 2 6 2 2" xfId="47965"/>
    <cellStyle name="汇总 2 2 6 2 3" xfId="47966"/>
    <cellStyle name="汇总 2 2 6 3" xfId="47967"/>
    <cellStyle name="汇总 2 2 6 3 2" xfId="47968"/>
    <cellStyle name="汇总 2 2 6 3 3" xfId="47969"/>
    <cellStyle name="汇总 2 2 6 4" xfId="47970"/>
    <cellStyle name="汇总 2 2 6 4 2" xfId="47971"/>
    <cellStyle name="汇总 2 2 6 4 3" xfId="47972"/>
    <cellStyle name="汇总 2 2 6 5" xfId="47973"/>
    <cellStyle name="汇总 2 2 6 5 2" xfId="47974"/>
    <cellStyle name="汇总 2 2 6 5 3" xfId="47975"/>
    <cellStyle name="汇总 2 2 6 6" xfId="47976"/>
    <cellStyle name="汇总 2 2 6 6 2" xfId="47977"/>
    <cellStyle name="汇总 2 2 6 6 3" xfId="47978"/>
    <cellStyle name="汇总 2 2 6 7" xfId="47979"/>
    <cellStyle name="汇总 2 2 6 7 2" xfId="47980"/>
    <cellStyle name="汇总 2 2 6 7 3" xfId="47981"/>
    <cellStyle name="汇总 2 2 6 8" xfId="47982"/>
    <cellStyle name="汇总 2 2 6 8 2" xfId="47983"/>
    <cellStyle name="汇总 2 2 6 8 3" xfId="47984"/>
    <cellStyle name="汇总 2 2 6 9" xfId="47985"/>
    <cellStyle name="汇总 2 2 6 9 2" xfId="47986"/>
    <cellStyle name="汇总 2 2 6 9 3" xfId="47987"/>
    <cellStyle name="汇总 2 2 7" xfId="47988"/>
    <cellStyle name="汇总 2 2 7 2" xfId="47989"/>
    <cellStyle name="汇总 2 2 7 3" xfId="47990"/>
    <cellStyle name="汇总 2 2 8" xfId="47991"/>
    <cellStyle name="汇总 2 2 8 2" xfId="47992"/>
    <cellStyle name="汇总 2 2 8 3" xfId="47993"/>
    <cellStyle name="汇总 2 2 9" xfId="47994"/>
    <cellStyle name="汇总 2 2 9 2" xfId="47995"/>
    <cellStyle name="汇总 2 2 9 3" xfId="47996"/>
    <cellStyle name="汇总 2 3" xfId="11957"/>
    <cellStyle name="汇总 2 3 2" xfId="11958"/>
    <cellStyle name="汇总 2 3 2 2" xfId="47997"/>
    <cellStyle name="汇总 2 3 2 3" xfId="47998"/>
    <cellStyle name="汇总 2 3 3" xfId="11959"/>
    <cellStyle name="汇总 2 4" xfId="11960"/>
    <cellStyle name="汇总 2 4 10" xfId="47999"/>
    <cellStyle name="汇总 2 4 10 2" xfId="48000"/>
    <cellStyle name="汇总 2 4 10 3" xfId="48001"/>
    <cellStyle name="汇总 2 4 11" xfId="48002"/>
    <cellStyle name="汇总 2 4 11 2" xfId="48003"/>
    <cellStyle name="汇总 2 4 11 3" xfId="48004"/>
    <cellStyle name="汇总 2 4 12" xfId="48005"/>
    <cellStyle name="汇总 2 4 13" xfId="48006"/>
    <cellStyle name="汇总 2 4 2" xfId="11961"/>
    <cellStyle name="汇总 2 4 2 10" xfId="48007"/>
    <cellStyle name="汇总 2 4 2 11" xfId="48008"/>
    <cellStyle name="汇总 2 4 2 2" xfId="48009"/>
    <cellStyle name="汇总 2 4 2 2 2" xfId="48010"/>
    <cellStyle name="汇总 2 4 2 2 3" xfId="48011"/>
    <cellStyle name="汇总 2 4 2 3" xfId="48012"/>
    <cellStyle name="汇总 2 4 2 3 2" xfId="48013"/>
    <cellStyle name="汇总 2 4 2 3 3" xfId="48014"/>
    <cellStyle name="汇总 2 4 2 4" xfId="48015"/>
    <cellStyle name="汇总 2 4 2 4 2" xfId="48016"/>
    <cellStyle name="汇总 2 4 2 4 3" xfId="48017"/>
    <cellStyle name="汇总 2 4 2 5" xfId="48018"/>
    <cellStyle name="汇总 2 4 2 5 2" xfId="48019"/>
    <cellStyle name="汇总 2 4 2 5 3" xfId="48020"/>
    <cellStyle name="汇总 2 4 2 6" xfId="48021"/>
    <cellStyle name="汇总 2 4 2 6 2" xfId="48022"/>
    <cellStyle name="汇总 2 4 2 6 3" xfId="48023"/>
    <cellStyle name="汇总 2 4 2 7" xfId="48024"/>
    <cellStyle name="汇总 2 4 2 7 2" xfId="48025"/>
    <cellStyle name="汇总 2 4 2 7 3" xfId="48026"/>
    <cellStyle name="汇总 2 4 2 8" xfId="48027"/>
    <cellStyle name="汇总 2 4 2 8 2" xfId="48028"/>
    <cellStyle name="汇总 2 4 2 8 3" xfId="48029"/>
    <cellStyle name="汇总 2 4 2 9" xfId="48030"/>
    <cellStyle name="汇总 2 4 2 9 2" xfId="48031"/>
    <cellStyle name="汇总 2 4 2 9 3" xfId="48032"/>
    <cellStyle name="汇总 2 4 3" xfId="11962"/>
    <cellStyle name="汇总 2 4 3 2" xfId="48033"/>
    <cellStyle name="汇总 2 4 3 3" xfId="48034"/>
    <cellStyle name="汇总 2 4 4" xfId="48035"/>
    <cellStyle name="汇总 2 4 4 2" xfId="48036"/>
    <cellStyle name="汇总 2 4 4 3" xfId="48037"/>
    <cellStyle name="汇总 2 4 5" xfId="48038"/>
    <cellStyle name="汇总 2 4 5 2" xfId="48039"/>
    <cellStyle name="汇总 2 4 5 3" xfId="48040"/>
    <cellStyle name="汇总 2 4 6" xfId="48041"/>
    <cellStyle name="汇总 2 4 6 2" xfId="48042"/>
    <cellStyle name="汇总 2 4 6 3" xfId="48043"/>
    <cellStyle name="汇总 2 4 7" xfId="48044"/>
    <cellStyle name="汇总 2 4 7 2" xfId="48045"/>
    <cellStyle name="汇总 2 4 7 3" xfId="48046"/>
    <cellStyle name="汇总 2 4 8" xfId="48047"/>
    <cellStyle name="汇总 2 4 8 2" xfId="48048"/>
    <cellStyle name="汇总 2 4 8 3" xfId="48049"/>
    <cellStyle name="汇总 2 4 9" xfId="48050"/>
    <cellStyle name="汇总 2 4 9 2" xfId="48051"/>
    <cellStyle name="汇总 2 4 9 3" xfId="48052"/>
    <cellStyle name="汇总 2 5" xfId="11963"/>
    <cellStyle name="汇总 2 5 2" xfId="15484"/>
    <cellStyle name="汇总 2 5 2 2" xfId="48053"/>
    <cellStyle name="汇总 2 5 2 3" xfId="48054"/>
    <cellStyle name="汇总 2 6" xfId="11964"/>
    <cellStyle name="汇总 2 6 10" xfId="48055"/>
    <cellStyle name="汇总 2 6 10 2" xfId="48056"/>
    <cellStyle name="汇总 2 6 10 3" xfId="48057"/>
    <cellStyle name="汇总 2 6 11" xfId="48058"/>
    <cellStyle name="汇总 2 6 12" xfId="48059"/>
    <cellStyle name="汇总 2 6 2" xfId="48060"/>
    <cellStyle name="汇总 2 6 2 2" xfId="48061"/>
    <cellStyle name="汇总 2 6 2 3" xfId="48062"/>
    <cellStyle name="汇总 2 6 3" xfId="48063"/>
    <cellStyle name="汇总 2 6 3 2" xfId="48064"/>
    <cellStyle name="汇总 2 6 3 3" xfId="48065"/>
    <cellStyle name="汇总 2 6 4" xfId="48066"/>
    <cellStyle name="汇总 2 6 4 2" xfId="48067"/>
    <cellStyle name="汇总 2 6 4 3" xfId="48068"/>
    <cellStyle name="汇总 2 6 5" xfId="48069"/>
    <cellStyle name="汇总 2 6 5 2" xfId="48070"/>
    <cellStyle name="汇总 2 6 5 3" xfId="48071"/>
    <cellStyle name="汇总 2 6 6" xfId="48072"/>
    <cellStyle name="汇总 2 6 6 2" xfId="48073"/>
    <cellStyle name="汇总 2 6 6 3" xfId="48074"/>
    <cellStyle name="汇总 2 6 7" xfId="48075"/>
    <cellStyle name="汇总 2 6 7 2" xfId="48076"/>
    <cellStyle name="汇总 2 6 7 3" xfId="48077"/>
    <cellStyle name="汇总 2 6 8" xfId="48078"/>
    <cellStyle name="汇总 2 6 8 2" xfId="48079"/>
    <cellStyle name="汇总 2 6 8 3" xfId="48080"/>
    <cellStyle name="汇总 2 6 9" xfId="48081"/>
    <cellStyle name="汇总 2 6 9 2" xfId="48082"/>
    <cellStyle name="汇总 2 6 9 3" xfId="48083"/>
    <cellStyle name="汇总 2 7" xfId="48084"/>
    <cellStyle name="汇总 2 7 2" xfId="48085"/>
    <cellStyle name="汇总 2 7 3" xfId="48086"/>
    <cellStyle name="汇总 2 8" xfId="48087"/>
    <cellStyle name="汇总 2 8 2" xfId="48088"/>
    <cellStyle name="汇总 2 8 3" xfId="48089"/>
    <cellStyle name="汇总 2 9" xfId="48090"/>
    <cellStyle name="汇总 2 9 2" xfId="48091"/>
    <cellStyle name="汇总 2 9 3" xfId="48092"/>
    <cellStyle name="汇总 3" xfId="11965"/>
    <cellStyle name="汇总 3 10" xfId="48093"/>
    <cellStyle name="汇总 3 2" xfId="11966"/>
    <cellStyle name="汇总 3 2 2" xfId="11967"/>
    <cellStyle name="汇总 3 2 2 2" xfId="48094"/>
    <cellStyle name="汇总 3 2 2 3" xfId="48095"/>
    <cellStyle name="汇总 3 2 3" xfId="11968"/>
    <cellStyle name="汇总 3 2 3 2" xfId="48096"/>
    <cellStyle name="汇总 3 2 3 3" xfId="48097"/>
    <cellStyle name="汇总 3 2 4" xfId="48098"/>
    <cellStyle name="汇总 3 2 5" xfId="48099"/>
    <cellStyle name="汇总 3 2 5 2" xfId="48100"/>
    <cellStyle name="汇总 3 2 6" xfId="48101"/>
    <cellStyle name="汇总 3 3" xfId="11969"/>
    <cellStyle name="汇总 3 3 2" xfId="11970"/>
    <cellStyle name="汇总 3 3 2 2" xfId="48102"/>
    <cellStyle name="汇总 3 3 2 3" xfId="48103"/>
    <cellStyle name="汇总 3 3 3" xfId="11971"/>
    <cellStyle name="汇总 3 3 3 2" xfId="48104"/>
    <cellStyle name="汇总 3 3 3 3" xfId="48105"/>
    <cellStyle name="汇总 3 3 4" xfId="48106"/>
    <cellStyle name="汇总 3 3 5" xfId="48107"/>
    <cellStyle name="汇总 3 3 5 2" xfId="48108"/>
    <cellStyle name="汇总 3 3 5 3" xfId="48109"/>
    <cellStyle name="汇总 3 4" xfId="11972"/>
    <cellStyle name="汇总 3 4 2" xfId="48110"/>
    <cellStyle name="汇总 3 4 2 2" xfId="48111"/>
    <cellStyle name="汇总 3 4 2 3" xfId="48112"/>
    <cellStyle name="汇总 3 4 3" xfId="48113"/>
    <cellStyle name="汇总 3 4 3 2" xfId="48114"/>
    <cellStyle name="汇总 3 4 3 3" xfId="48115"/>
    <cellStyle name="汇总 3 4 4" xfId="48116"/>
    <cellStyle name="汇总 3 4 5" xfId="48117"/>
    <cellStyle name="汇总 3 5" xfId="11973"/>
    <cellStyle name="汇总 3 5 2" xfId="48118"/>
    <cellStyle name="汇总 3 5 2 2" xfId="48119"/>
    <cellStyle name="汇总 3 5 2 3" xfId="48120"/>
    <cellStyle name="汇总 3 5 3" xfId="48121"/>
    <cellStyle name="汇总 3 5 3 2" xfId="48122"/>
    <cellStyle name="汇总 3 5 3 3" xfId="48123"/>
    <cellStyle name="汇总 3 5 4" xfId="48124"/>
    <cellStyle name="汇总 3 6" xfId="48125"/>
    <cellStyle name="汇总 3 6 2" xfId="48126"/>
    <cellStyle name="汇总 3 6 3" xfId="48127"/>
    <cellStyle name="汇总 3 7" xfId="48128"/>
    <cellStyle name="汇总 3 8" xfId="48129"/>
    <cellStyle name="汇总 3 9" xfId="48130"/>
    <cellStyle name="汇总 3 9 2" xfId="48131"/>
    <cellStyle name="汇总 4" xfId="15485"/>
    <cellStyle name="汇总 4 2" xfId="15486"/>
    <cellStyle name="汇总 4 3" xfId="48132"/>
    <cellStyle name="汇总 5" xfId="48133"/>
    <cellStyle name="汇总 5 2" xfId="48134"/>
    <cellStyle name="汇总 5 3" xfId="48135"/>
    <cellStyle name="汇总 6" xfId="48136"/>
    <cellStyle name="汇总 6 2" xfId="48137"/>
    <cellStyle name="汇总 6 3" xfId="48138"/>
    <cellStyle name="货币 2" xfId="48139"/>
    <cellStyle name="货币 2 2" xfId="11974"/>
    <cellStyle name="货币 2 2 2" xfId="11975"/>
    <cellStyle name="货币 2 2 2 2" xfId="48140"/>
    <cellStyle name="货币 2 2 3" xfId="48141"/>
    <cellStyle name="货币 2 2 3 2" xfId="48142"/>
    <cellStyle name="货币 2 2 4" xfId="48143"/>
    <cellStyle name="货币 2 3" xfId="48144"/>
    <cellStyle name="货币 2 3 2" xfId="48145"/>
    <cellStyle name="货币 2 4" xfId="48146"/>
    <cellStyle name="货币 2 4 2" xfId="48147"/>
    <cellStyle name="货币 2 5" xfId="48148"/>
    <cellStyle name="货币[0] 2" xfId="15352"/>
    <cellStyle name="貨幣 [0]_M_E2_SLO" xfId="48149"/>
    <cellStyle name="貨幣 2" xfId="11976"/>
    <cellStyle name="貨幣 2 2" xfId="48150"/>
    <cellStyle name="貨幣 3" xfId="48151"/>
    <cellStyle name="貨幣[0]_laroux" xfId="11977"/>
    <cellStyle name="貨幣_Addendum No. 4 CIX APPI-IV-4-Excess Rate" xfId="48152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3"/>
    <cellStyle name="计算 2 10 2" xfId="48154"/>
    <cellStyle name="计算 2 10 3" xfId="48155"/>
    <cellStyle name="计算 2 11" xfId="48156"/>
    <cellStyle name="计算 2 11 2" xfId="48157"/>
    <cellStyle name="计算 2 11 3" xfId="48158"/>
    <cellStyle name="计算 2 12" xfId="48159"/>
    <cellStyle name="计算 2 12 2" xfId="48160"/>
    <cellStyle name="计算 2 12 3" xfId="48161"/>
    <cellStyle name="计算 2 13" xfId="48162"/>
    <cellStyle name="计算 2 13 2" xfId="48163"/>
    <cellStyle name="计算 2 13 3" xfId="48164"/>
    <cellStyle name="计算 2 14" xfId="48165"/>
    <cellStyle name="计算 2 14 2" xfId="48166"/>
    <cellStyle name="计算 2 14 3" xfId="48167"/>
    <cellStyle name="计算 2 15" xfId="48168"/>
    <cellStyle name="计算 2 16" xfId="48169"/>
    <cellStyle name="计算 2 17" xfId="48170"/>
    <cellStyle name="计算 2 18" xfId="48171"/>
    <cellStyle name="计算 2 2" xfId="11983"/>
    <cellStyle name="计算 2 2 10" xfId="48172"/>
    <cellStyle name="计算 2 2 10 2" xfId="48173"/>
    <cellStyle name="计算 2 2 10 3" xfId="48174"/>
    <cellStyle name="计算 2 2 11" xfId="48175"/>
    <cellStyle name="计算 2 2 11 2" xfId="48176"/>
    <cellStyle name="计算 2 2 11 3" xfId="48177"/>
    <cellStyle name="计算 2 2 12" xfId="48178"/>
    <cellStyle name="计算 2 2 12 2" xfId="48179"/>
    <cellStyle name="计算 2 2 12 3" xfId="48180"/>
    <cellStyle name="计算 2 2 13" xfId="48181"/>
    <cellStyle name="计算 2 2 13 2" xfId="48182"/>
    <cellStyle name="计算 2 2 13 3" xfId="48183"/>
    <cellStyle name="计算 2 2 14" xfId="48184"/>
    <cellStyle name="计算 2 2 14 2" xfId="48185"/>
    <cellStyle name="计算 2 2 14 3" xfId="48186"/>
    <cellStyle name="计算 2 2 15" xfId="48187"/>
    <cellStyle name="计算 2 2 16" xfId="48188"/>
    <cellStyle name="计算 2 2 17" xfId="48189"/>
    <cellStyle name="计算 2 2 18" xfId="48190"/>
    <cellStyle name="计算 2 2 2" xfId="11984"/>
    <cellStyle name="计算 2 2 2 10" xfId="48191"/>
    <cellStyle name="计算 2 2 2 10 2" xfId="48192"/>
    <cellStyle name="计算 2 2 2 10 3" xfId="48193"/>
    <cellStyle name="计算 2 2 2 11" xfId="48194"/>
    <cellStyle name="计算 2 2 2 11 2" xfId="48195"/>
    <cellStyle name="计算 2 2 2 11 3" xfId="48196"/>
    <cellStyle name="计算 2 2 2 12" xfId="48197"/>
    <cellStyle name="计算 2 2 2 12 2" xfId="48198"/>
    <cellStyle name="计算 2 2 2 12 3" xfId="48199"/>
    <cellStyle name="计算 2 2 2 13" xfId="48200"/>
    <cellStyle name="计算 2 2 2 13 2" xfId="48201"/>
    <cellStyle name="计算 2 2 2 13 3" xfId="48202"/>
    <cellStyle name="计算 2 2 2 14" xfId="48203"/>
    <cellStyle name="计算 2 2 2 14 2" xfId="48204"/>
    <cellStyle name="计算 2 2 2 14 3" xfId="48205"/>
    <cellStyle name="计算 2 2 2 15" xfId="48206"/>
    <cellStyle name="计算 2 2 2 16" xfId="48207"/>
    <cellStyle name="计算 2 2 2 2" xfId="48208"/>
    <cellStyle name="计算 2 2 2 3" xfId="48209"/>
    <cellStyle name="计算 2 2 2 3 10" xfId="48210"/>
    <cellStyle name="计算 2 2 2 3 10 2" xfId="48211"/>
    <cellStyle name="计算 2 2 2 3 10 3" xfId="48212"/>
    <cellStyle name="计算 2 2 2 3 11" xfId="48213"/>
    <cellStyle name="计算 2 2 2 3 12" xfId="48214"/>
    <cellStyle name="计算 2 2 2 3 2" xfId="48215"/>
    <cellStyle name="计算 2 2 2 3 2 10" xfId="48216"/>
    <cellStyle name="计算 2 2 2 3 2 11" xfId="48217"/>
    <cellStyle name="计算 2 2 2 3 2 2" xfId="48218"/>
    <cellStyle name="计算 2 2 2 3 2 2 2" xfId="48219"/>
    <cellStyle name="计算 2 2 2 3 2 2 3" xfId="48220"/>
    <cellStyle name="计算 2 2 2 3 2 3" xfId="48221"/>
    <cellStyle name="计算 2 2 2 3 2 3 2" xfId="48222"/>
    <cellStyle name="计算 2 2 2 3 2 3 3" xfId="48223"/>
    <cellStyle name="计算 2 2 2 3 2 4" xfId="48224"/>
    <cellStyle name="计算 2 2 2 3 2 4 2" xfId="48225"/>
    <cellStyle name="计算 2 2 2 3 2 4 3" xfId="48226"/>
    <cellStyle name="计算 2 2 2 3 2 5" xfId="48227"/>
    <cellStyle name="计算 2 2 2 3 2 5 2" xfId="48228"/>
    <cellStyle name="计算 2 2 2 3 2 5 3" xfId="48229"/>
    <cellStyle name="计算 2 2 2 3 2 6" xfId="48230"/>
    <cellStyle name="计算 2 2 2 3 2 6 2" xfId="48231"/>
    <cellStyle name="计算 2 2 2 3 2 6 3" xfId="48232"/>
    <cellStyle name="计算 2 2 2 3 2 7" xfId="48233"/>
    <cellStyle name="计算 2 2 2 3 2 7 2" xfId="48234"/>
    <cellStyle name="计算 2 2 2 3 2 7 3" xfId="48235"/>
    <cellStyle name="计算 2 2 2 3 2 8" xfId="48236"/>
    <cellStyle name="计算 2 2 2 3 2 8 2" xfId="48237"/>
    <cellStyle name="计算 2 2 2 3 2 8 3" xfId="48238"/>
    <cellStyle name="计算 2 2 2 3 2 9" xfId="48239"/>
    <cellStyle name="计算 2 2 2 3 2 9 2" xfId="48240"/>
    <cellStyle name="计算 2 2 2 3 2 9 3" xfId="48241"/>
    <cellStyle name="计算 2 2 2 3 3" xfId="48242"/>
    <cellStyle name="计算 2 2 2 3 3 2" xfId="48243"/>
    <cellStyle name="计算 2 2 2 3 3 3" xfId="48244"/>
    <cellStyle name="计算 2 2 2 3 4" xfId="48245"/>
    <cellStyle name="计算 2 2 2 3 4 2" xfId="48246"/>
    <cellStyle name="计算 2 2 2 3 4 3" xfId="48247"/>
    <cellStyle name="计算 2 2 2 3 5" xfId="48248"/>
    <cellStyle name="计算 2 2 2 3 5 2" xfId="48249"/>
    <cellStyle name="计算 2 2 2 3 5 3" xfId="48250"/>
    <cellStyle name="计算 2 2 2 3 6" xfId="48251"/>
    <cellStyle name="计算 2 2 2 3 6 2" xfId="48252"/>
    <cellStyle name="计算 2 2 2 3 6 3" xfId="48253"/>
    <cellStyle name="计算 2 2 2 3 7" xfId="48254"/>
    <cellStyle name="计算 2 2 2 3 7 2" xfId="48255"/>
    <cellStyle name="计算 2 2 2 3 7 3" xfId="48256"/>
    <cellStyle name="计算 2 2 2 3 8" xfId="48257"/>
    <cellStyle name="计算 2 2 2 3 8 2" xfId="48258"/>
    <cellStyle name="计算 2 2 2 3 8 3" xfId="48259"/>
    <cellStyle name="计算 2 2 2 3 9" xfId="48260"/>
    <cellStyle name="计算 2 2 2 3 9 2" xfId="48261"/>
    <cellStyle name="计算 2 2 2 3 9 3" xfId="48262"/>
    <cellStyle name="计算 2 2 2 4" xfId="48263"/>
    <cellStyle name="计算 2 2 2 5" xfId="48264"/>
    <cellStyle name="计算 2 2 2 5 10" xfId="48265"/>
    <cellStyle name="计算 2 2 2 5 11" xfId="48266"/>
    <cellStyle name="计算 2 2 2 5 2" xfId="48267"/>
    <cellStyle name="计算 2 2 2 5 2 2" xfId="48268"/>
    <cellStyle name="计算 2 2 2 5 2 3" xfId="48269"/>
    <cellStyle name="计算 2 2 2 5 3" xfId="48270"/>
    <cellStyle name="计算 2 2 2 5 3 2" xfId="48271"/>
    <cellStyle name="计算 2 2 2 5 3 3" xfId="48272"/>
    <cellStyle name="计算 2 2 2 5 4" xfId="48273"/>
    <cellStyle name="计算 2 2 2 5 4 2" xfId="48274"/>
    <cellStyle name="计算 2 2 2 5 4 3" xfId="48275"/>
    <cellStyle name="计算 2 2 2 5 5" xfId="48276"/>
    <cellStyle name="计算 2 2 2 5 5 2" xfId="48277"/>
    <cellStyle name="计算 2 2 2 5 5 3" xfId="48278"/>
    <cellStyle name="计算 2 2 2 5 6" xfId="48279"/>
    <cellStyle name="计算 2 2 2 5 6 2" xfId="48280"/>
    <cellStyle name="计算 2 2 2 5 6 3" xfId="48281"/>
    <cellStyle name="计算 2 2 2 5 7" xfId="48282"/>
    <cellStyle name="计算 2 2 2 5 7 2" xfId="48283"/>
    <cellStyle name="计算 2 2 2 5 7 3" xfId="48284"/>
    <cellStyle name="计算 2 2 2 5 8" xfId="48285"/>
    <cellStyle name="计算 2 2 2 5 8 2" xfId="48286"/>
    <cellStyle name="计算 2 2 2 5 8 3" xfId="48287"/>
    <cellStyle name="计算 2 2 2 5 9" xfId="48288"/>
    <cellStyle name="计算 2 2 2 5 9 2" xfId="48289"/>
    <cellStyle name="计算 2 2 2 5 9 3" xfId="48290"/>
    <cellStyle name="计算 2 2 2 6" xfId="48291"/>
    <cellStyle name="计算 2 2 2 6 2" xfId="48292"/>
    <cellStyle name="计算 2 2 2 6 3" xfId="48293"/>
    <cellStyle name="计算 2 2 2 7" xfId="48294"/>
    <cellStyle name="计算 2 2 2 7 2" xfId="48295"/>
    <cellStyle name="计算 2 2 2 7 3" xfId="48296"/>
    <cellStyle name="计算 2 2 2 8" xfId="48297"/>
    <cellStyle name="计算 2 2 2 8 2" xfId="48298"/>
    <cellStyle name="计算 2 2 2 8 3" xfId="48299"/>
    <cellStyle name="计算 2 2 2 9" xfId="48300"/>
    <cellStyle name="计算 2 2 2 9 2" xfId="48301"/>
    <cellStyle name="计算 2 2 2 9 3" xfId="48302"/>
    <cellStyle name="计算 2 2 3" xfId="11985"/>
    <cellStyle name="计算 2 2 3 2" xfId="48303"/>
    <cellStyle name="计算 2 2 3 2 2" xfId="48304"/>
    <cellStyle name="计算 2 2 3 2 3" xfId="48305"/>
    <cellStyle name="计算 2 2 4" xfId="48306"/>
    <cellStyle name="计算 2 2 4 10" xfId="48307"/>
    <cellStyle name="计算 2 2 4 10 2" xfId="48308"/>
    <cellStyle name="计算 2 2 4 10 3" xfId="48309"/>
    <cellStyle name="计算 2 2 4 11" xfId="48310"/>
    <cellStyle name="计算 2 2 4 11 2" xfId="48311"/>
    <cellStyle name="计算 2 2 4 11 3" xfId="48312"/>
    <cellStyle name="计算 2 2 4 12" xfId="48313"/>
    <cellStyle name="计算 2 2 4 13" xfId="48314"/>
    <cellStyle name="计算 2 2 4 2" xfId="48315"/>
    <cellStyle name="计算 2 2 4 2 10" xfId="48316"/>
    <cellStyle name="计算 2 2 4 2 11" xfId="48317"/>
    <cellStyle name="计算 2 2 4 2 2" xfId="48318"/>
    <cellStyle name="计算 2 2 4 2 2 2" xfId="48319"/>
    <cellStyle name="计算 2 2 4 2 2 3" xfId="48320"/>
    <cellStyle name="计算 2 2 4 2 3" xfId="48321"/>
    <cellStyle name="计算 2 2 4 2 3 2" xfId="48322"/>
    <cellStyle name="计算 2 2 4 2 3 3" xfId="48323"/>
    <cellStyle name="计算 2 2 4 2 4" xfId="48324"/>
    <cellStyle name="计算 2 2 4 2 4 2" xfId="48325"/>
    <cellStyle name="计算 2 2 4 2 4 3" xfId="48326"/>
    <cellStyle name="计算 2 2 4 2 5" xfId="48327"/>
    <cellStyle name="计算 2 2 4 2 5 2" xfId="48328"/>
    <cellStyle name="计算 2 2 4 2 5 3" xfId="48329"/>
    <cellStyle name="计算 2 2 4 2 6" xfId="48330"/>
    <cellStyle name="计算 2 2 4 2 6 2" xfId="48331"/>
    <cellStyle name="计算 2 2 4 2 6 3" xfId="48332"/>
    <cellStyle name="计算 2 2 4 2 7" xfId="48333"/>
    <cellStyle name="计算 2 2 4 2 7 2" xfId="48334"/>
    <cellStyle name="计算 2 2 4 2 7 3" xfId="48335"/>
    <cellStyle name="计算 2 2 4 2 8" xfId="48336"/>
    <cellStyle name="计算 2 2 4 2 8 2" xfId="48337"/>
    <cellStyle name="计算 2 2 4 2 8 3" xfId="48338"/>
    <cellStyle name="计算 2 2 4 2 9" xfId="48339"/>
    <cellStyle name="计算 2 2 4 2 9 2" xfId="48340"/>
    <cellStyle name="计算 2 2 4 2 9 3" xfId="48341"/>
    <cellStyle name="计算 2 2 4 3" xfId="48342"/>
    <cellStyle name="计算 2 2 4 3 2" xfId="48343"/>
    <cellStyle name="计算 2 2 4 3 3" xfId="48344"/>
    <cellStyle name="计算 2 2 4 4" xfId="48345"/>
    <cellStyle name="计算 2 2 4 4 2" xfId="48346"/>
    <cellStyle name="计算 2 2 4 4 3" xfId="48347"/>
    <cellStyle name="计算 2 2 4 5" xfId="48348"/>
    <cellStyle name="计算 2 2 4 5 2" xfId="48349"/>
    <cellStyle name="计算 2 2 4 5 3" xfId="48350"/>
    <cellStyle name="计算 2 2 4 6" xfId="48351"/>
    <cellStyle name="计算 2 2 4 6 2" xfId="48352"/>
    <cellStyle name="计算 2 2 4 6 3" xfId="48353"/>
    <cellStyle name="计算 2 2 4 7" xfId="48354"/>
    <cellStyle name="计算 2 2 4 7 2" xfId="48355"/>
    <cellStyle name="计算 2 2 4 7 3" xfId="48356"/>
    <cellStyle name="计算 2 2 4 8" xfId="48357"/>
    <cellStyle name="计算 2 2 4 8 2" xfId="48358"/>
    <cellStyle name="计算 2 2 4 8 3" xfId="48359"/>
    <cellStyle name="计算 2 2 4 9" xfId="48360"/>
    <cellStyle name="计算 2 2 4 9 2" xfId="48361"/>
    <cellStyle name="计算 2 2 4 9 3" xfId="48362"/>
    <cellStyle name="计算 2 2 5" xfId="48363"/>
    <cellStyle name="计算 2 2 5 2" xfId="48364"/>
    <cellStyle name="计算 2 2 5 2 2" xfId="48365"/>
    <cellStyle name="计算 2 2 5 2 3" xfId="48366"/>
    <cellStyle name="计算 2 2 6" xfId="48367"/>
    <cellStyle name="计算 2 2 6 10" xfId="48368"/>
    <cellStyle name="计算 2 2 6 11" xfId="48369"/>
    <cellStyle name="计算 2 2 6 2" xfId="48370"/>
    <cellStyle name="计算 2 2 6 2 2" xfId="48371"/>
    <cellStyle name="计算 2 2 6 2 3" xfId="48372"/>
    <cellStyle name="计算 2 2 6 3" xfId="48373"/>
    <cellStyle name="计算 2 2 6 3 2" xfId="48374"/>
    <cellStyle name="计算 2 2 6 3 3" xfId="48375"/>
    <cellStyle name="计算 2 2 6 4" xfId="48376"/>
    <cellStyle name="计算 2 2 6 4 2" xfId="48377"/>
    <cellStyle name="计算 2 2 6 4 3" xfId="48378"/>
    <cellStyle name="计算 2 2 6 5" xfId="48379"/>
    <cellStyle name="计算 2 2 6 5 2" xfId="48380"/>
    <cellStyle name="计算 2 2 6 5 3" xfId="48381"/>
    <cellStyle name="计算 2 2 6 6" xfId="48382"/>
    <cellStyle name="计算 2 2 6 6 2" xfId="48383"/>
    <cellStyle name="计算 2 2 6 6 3" xfId="48384"/>
    <cellStyle name="计算 2 2 6 7" xfId="48385"/>
    <cellStyle name="计算 2 2 6 7 2" xfId="48386"/>
    <cellStyle name="计算 2 2 6 7 3" xfId="48387"/>
    <cellStyle name="计算 2 2 6 8" xfId="48388"/>
    <cellStyle name="计算 2 2 6 8 2" xfId="48389"/>
    <cellStyle name="计算 2 2 6 8 3" xfId="48390"/>
    <cellStyle name="计算 2 2 6 9" xfId="48391"/>
    <cellStyle name="计算 2 2 6 9 2" xfId="48392"/>
    <cellStyle name="计算 2 2 6 9 3" xfId="48393"/>
    <cellStyle name="计算 2 2 7" xfId="48394"/>
    <cellStyle name="计算 2 2 7 2" xfId="48395"/>
    <cellStyle name="计算 2 2 7 3" xfId="48396"/>
    <cellStyle name="计算 2 2 8" xfId="48397"/>
    <cellStyle name="计算 2 2 8 2" xfId="48398"/>
    <cellStyle name="计算 2 2 8 3" xfId="48399"/>
    <cellStyle name="计算 2 2 9" xfId="48400"/>
    <cellStyle name="计算 2 2 9 2" xfId="48401"/>
    <cellStyle name="计算 2 2 9 3" xfId="48402"/>
    <cellStyle name="计算 2 3" xfId="11986"/>
    <cellStyle name="计算 2 3 2" xfId="11987"/>
    <cellStyle name="计算 2 3 2 2" xfId="48403"/>
    <cellStyle name="计算 2 3 2 3" xfId="48404"/>
    <cellStyle name="计算 2 3 3" xfId="11988"/>
    <cellStyle name="计算 2 4" xfId="11989"/>
    <cellStyle name="计算 2 4 10" xfId="48405"/>
    <cellStyle name="计算 2 4 10 2" xfId="48406"/>
    <cellStyle name="计算 2 4 10 3" xfId="48407"/>
    <cellStyle name="计算 2 4 11" xfId="48408"/>
    <cellStyle name="计算 2 4 11 2" xfId="48409"/>
    <cellStyle name="计算 2 4 11 3" xfId="48410"/>
    <cellStyle name="计算 2 4 12" xfId="48411"/>
    <cellStyle name="计算 2 4 13" xfId="48412"/>
    <cellStyle name="计算 2 4 2" xfId="11990"/>
    <cellStyle name="计算 2 4 2 10" xfId="48413"/>
    <cellStyle name="计算 2 4 2 11" xfId="48414"/>
    <cellStyle name="计算 2 4 2 2" xfId="48415"/>
    <cellStyle name="计算 2 4 2 2 2" xfId="48416"/>
    <cellStyle name="计算 2 4 2 2 3" xfId="48417"/>
    <cellStyle name="计算 2 4 2 3" xfId="48418"/>
    <cellStyle name="计算 2 4 2 3 2" xfId="48419"/>
    <cellStyle name="计算 2 4 2 3 3" xfId="48420"/>
    <cellStyle name="计算 2 4 2 4" xfId="48421"/>
    <cellStyle name="计算 2 4 2 4 2" xfId="48422"/>
    <cellStyle name="计算 2 4 2 4 3" xfId="48423"/>
    <cellStyle name="计算 2 4 2 5" xfId="48424"/>
    <cellStyle name="计算 2 4 2 5 2" xfId="48425"/>
    <cellStyle name="计算 2 4 2 5 3" xfId="48426"/>
    <cellStyle name="计算 2 4 2 6" xfId="48427"/>
    <cellStyle name="计算 2 4 2 6 2" xfId="48428"/>
    <cellStyle name="计算 2 4 2 6 3" xfId="48429"/>
    <cellStyle name="计算 2 4 2 7" xfId="48430"/>
    <cellStyle name="计算 2 4 2 7 2" xfId="48431"/>
    <cellStyle name="计算 2 4 2 7 3" xfId="48432"/>
    <cellStyle name="计算 2 4 2 8" xfId="48433"/>
    <cellStyle name="计算 2 4 2 8 2" xfId="48434"/>
    <cellStyle name="计算 2 4 2 8 3" xfId="48435"/>
    <cellStyle name="计算 2 4 2 9" xfId="48436"/>
    <cellStyle name="计算 2 4 2 9 2" xfId="48437"/>
    <cellStyle name="计算 2 4 2 9 3" xfId="48438"/>
    <cellStyle name="计算 2 4 3" xfId="11991"/>
    <cellStyle name="计算 2 4 3 2" xfId="48439"/>
    <cellStyle name="计算 2 4 3 3" xfId="48440"/>
    <cellStyle name="计算 2 4 4" xfId="48441"/>
    <cellStyle name="计算 2 4 4 2" xfId="48442"/>
    <cellStyle name="计算 2 4 4 3" xfId="48443"/>
    <cellStyle name="计算 2 4 5" xfId="48444"/>
    <cellStyle name="计算 2 4 5 2" xfId="48445"/>
    <cellStyle name="计算 2 4 5 3" xfId="48446"/>
    <cellStyle name="计算 2 4 6" xfId="48447"/>
    <cellStyle name="计算 2 4 6 2" xfId="48448"/>
    <cellStyle name="计算 2 4 6 3" xfId="48449"/>
    <cellStyle name="计算 2 4 7" xfId="48450"/>
    <cellStyle name="计算 2 4 7 2" xfId="48451"/>
    <cellStyle name="计算 2 4 7 3" xfId="48452"/>
    <cellStyle name="计算 2 4 8" xfId="48453"/>
    <cellStyle name="计算 2 4 8 2" xfId="48454"/>
    <cellStyle name="计算 2 4 8 3" xfId="48455"/>
    <cellStyle name="计算 2 4 9" xfId="48456"/>
    <cellStyle name="计算 2 4 9 2" xfId="48457"/>
    <cellStyle name="计算 2 4 9 3" xfId="48458"/>
    <cellStyle name="计算 2 5" xfId="11992"/>
    <cellStyle name="计算 2 5 2" xfId="15487"/>
    <cellStyle name="计算 2 5 2 2" xfId="48459"/>
    <cellStyle name="计算 2 5 2 3" xfId="48460"/>
    <cellStyle name="计算 2 6" xfId="11993"/>
    <cellStyle name="计算 2 6 10" xfId="48461"/>
    <cellStyle name="计算 2 6 10 2" xfId="48462"/>
    <cellStyle name="计算 2 6 10 3" xfId="48463"/>
    <cellStyle name="计算 2 6 11" xfId="48464"/>
    <cellStyle name="计算 2 6 12" xfId="48465"/>
    <cellStyle name="计算 2 6 2" xfId="48466"/>
    <cellStyle name="计算 2 6 2 2" xfId="48467"/>
    <cellStyle name="计算 2 6 2 3" xfId="48468"/>
    <cellStyle name="计算 2 6 3" xfId="48469"/>
    <cellStyle name="计算 2 6 3 2" xfId="48470"/>
    <cellStyle name="计算 2 6 3 3" xfId="48471"/>
    <cellStyle name="计算 2 6 4" xfId="48472"/>
    <cellStyle name="计算 2 6 4 2" xfId="48473"/>
    <cellStyle name="计算 2 6 4 3" xfId="48474"/>
    <cellStyle name="计算 2 6 5" xfId="48475"/>
    <cellStyle name="计算 2 6 5 2" xfId="48476"/>
    <cellStyle name="计算 2 6 5 3" xfId="48477"/>
    <cellStyle name="计算 2 6 6" xfId="48478"/>
    <cellStyle name="计算 2 6 6 2" xfId="48479"/>
    <cellStyle name="计算 2 6 6 3" xfId="48480"/>
    <cellStyle name="计算 2 6 7" xfId="48481"/>
    <cellStyle name="计算 2 6 7 2" xfId="48482"/>
    <cellStyle name="计算 2 6 7 3" xfId="48483"/>
    <cellStyle name="计算 2 6 8" xfId="48484"/>
    <cellStyle name="计算 2 6 8 2" xfId="48485"/>
    <cellStyle name="计算 2 6 8 3" xfId="48486"/>
    <cellStyle name="计算 2 6 9" xfId="48487"/>
    <cellStyle name="计算 2 6 9 2" xfId="48488"/>
    <cellStyle name="计算 2 6 9 3" xfId="48489"/>
    <cellStyle name="计算 2 7" xfId="48490"/>
    <cellStyle name="计算 2 7 2" xfId="48491"/>
    <cellStyle name="计算 2 7 3" xfId="48492"/>
    <cellStyle name="计算 2 8" xfId="48493"/>
    <cellStyle name="计算 2 8 2" xfId="48494"/>
    <cellStyle name="计算 2 8 3" xfId="48495"/>
    <cellStyle name="计算 2 9" xfId="48496"/>
    <cellStyle name="计算 2 9 2" xfId="48497"/>
    <cellStyle name="计算 2 9 3" xfId="48498"/>
    <cellStyle name="计算 3" xfId="15353"/>
    <cellStyle name="计算 3 2" xfId="15488"/>
    <cellStyle name="计算 3 2 2" xfId="48499"/>
    <cellStyle name="计算 3 3" xfId="48500"/>
    <cellStyle name="计算 3 3 2" xfId="48501"/>
    <cellStyle name="计算 3 3 3" xfId="48502"/>
    <cellStyle name="计算 3 4" xfId="48503"/>
    <cellStyle name="计算 4" xfId="15489"/>
    <cellStyle name="计算 4 2" xfId="15490"/>
    <cellStyle name="计算 4 3" xfId="48504"/>
    <cellStyle name="计算 5" xfId="48505"/>
    <cellStyle name="计算 5 2" xfId="48506"/>
    <cellStyle name="计算 5 3" xfId="48507"/>
    <cellStyle name="计算 6" xfId="48508"/>
    <cellStyle name="计算 6 2" xfId="48509"/>
    <cellStyle name="计算 6 3" xfId="48510"/>
    <cellStyle name="計算" xfId="11994"/>
    <cellStyle name="計算 2" xfId="11995"/>
    <cellStyle name="計算 3" xfId="11996"/>
    <cellStyle name="計算方式" xfId="15491"/>
    <cellStyle name="計算方式 10" xfId="48511"/>
    <cellStyle name="計算方式 10 2" xfId="48512"/>
    <cellStyle name="計算方式 10 3" xfId="48513"/>
    <cellStyle name="計算方式 11" xfId="48514"/>
    <cellStyle name="計算方式 11 2" xfId="48515"/>
    <cellStyle name="計算方式 11 3" xfId="48516"/>
    <cellStyle name="計算方式 12" xfId="48517"/>
    <cellStyle name="計算方式 12 2" xfId="48518"/>
    <cellStyle name="計算方式 12 3" xfId="48519"/>
    <cellStyle name="計算方式 13" xfId="48520"/>
    <cellStyle name="計算方式 14" xfId="48521"/>
    <cellStyle name="計算方式 2" xfId="15492"/>
    <cellStyle name="計算方式 2 10" xfId="48522"/>
    <cellStyle name="計算方式 2 10 10" xfId="48523"/>
    <cellStyle name="計算方式 2 10 10 2" xfId="48524"/>
    <cellStyle name="計算方式 2 10 10 3" xfId="48525"/>
    <cellStyle name="計算方式 2 10 11" xfId="48526"/>
    <cellStyle name="計算方式 2 10 12" xfId="48527"/>
    <cellStyle name="計算方式 2 10 2" xfId="48528"/>
    <cellStyle name="計算方式 2 10 2 10" xfId="48529"/>
    <cellStyle name="計算方式 2 10 2 11" xfId="48530"/>
    <cellStyle name="計算方式 2 10 2 2" xfId="48531"/>
    <cellStyle name="計算方式 2 10 2 2 2" xfId="48532"/>
    <cellStyle name="計算方式 2 10 2 2 3" xfId="48533"/>
    <cellStyle name="計算方式 2 10 2 3" xfId="48534"/>
    <cellStyle name="計算方式 2 10 2 3 2" xfId="48535"/>
    <cellStyle name="計算方式 2 10 2 3 3" xfId="48536"/>
    <cellStyle name="計算方式 2 10 2 4" xfId="48537"/>
    <cellStyle name="計算方式 2 10 2 4 2" xfId="48538"/>
    <cellStyle name="計算方式 2 10 2 4 3" xfId="48539"/>
    <cellStyle name="計算方式 2 10 2 5" xfId="48540"/>
    <cellStyle name="計算方式 2 10 2 5 2" xfId="48541"/>
    <cellStyle name="計算方式 2 10 2 5 3" xfId="48542"/>
    <cellStyle name="計算方式 2 10 2 6" xfId="48543"/>
    <cellStyle name="計算方式 2 10 2 6 2" xfId="48544"/>
    <cellStyle name="計算方式 2 10 2 6 3" xfId="48545"/>
    <cellStyle name="計算方式 2 10 2 7" xfId="48546"/>
    <cellStyle name="計算方式 2 10 2 7 2" xfId="48547"/>
    <cellStyle name="計算方式 2 10 2 7 3" xfId="48548"/>
    <cellStyle name="計算方式 2 10 2 8" xfId="48549"/>
    <cellStyle name="計算方式 2 10 2 8 2" xfId="48550"/>
    <cellStyle name="計算方式 2 10 2 8 3" xfId="48551"/>
    <cellStyle name="計算方式 2 10 2 9" xfId="48552"/>
    <cellStyle name="計算方式 2 10 2 9 2" xfId="48553"/>
    <cellStyle name="計算方式 2 10 2 9 3" xfId="48554"/>
    <cellStyle name="計算方式 2 10 3" xfId="48555"/>
    <cellStyle name="計算方式 2 10 3 2" xfId="48556"/>
    <cellStyle name="計算方式 2 10 3 3" xfId="48557"/>
    <cellStyle name="計算方式 2 10 4" xfId="48558"/>
    <cellStyle name="計算方式 2 10 4 2" xfId="48559"/>
    <cellStyle name="計算方式 2 10 4 3" xfId="48560"/>
    <cellStyle name="計算方式 2 10 5" xfId="48561"/>
    <cellStyle name="計算方式 2 10 5 2" xfId="48562"/>
    <cellStyle name="計算方式 2 10 5 3" xfId="48563"/>
    <cellStyle name="計算方式 2 10 6" xfId="48564"/>
    <cellStyle name="計算方式 2 10 6 2" xfId="48565"/>
    <cellStyle name="計算方式 2 10 6 3" xfId="48566"/>
    <cellStyle name="計算方式 2 10 7" xfId="48567"/>
    <cellStyle name="計算方式 2 10 7 2" xfId="48568"/>
    <cellStyle name="計算方式 2 10 7 3" xfId="48569"/>
    <cellStyle name="計算方式 2 10 8" xfId="48570"/>
    <cellStyle name="計算方式 2 10 8 2" xfId="48571"/>
    <cellStyle name="計算方式 2 10 8 3" xfId="48572"/>
    <cellStyle name="計算方式 2 10 9" xfId="48573"/>
    <cellStyle name="計算方式 2 10 9 2" xfId="48574"/>
    <cellStyle name="計算方式 2 10 9 3" xfId="48575"/>
    <cellStyle name="計算方式 2 11" xfId="48576"/>
    <cellStyle name="計算方式 2 12" xfId="48577"/>
    <cellStyle name="計算方式 2 12 10" xfId="48578"/>
    <cellStyle name="計算方式 2 12 10 2" xfId="48579"/>
    <cellStyle name="計算方式 2 12 10 3" xfId="48580"/>
    <cellStyle name="計算方式 2 12 11" xfId="48581"/>
    <cellStyle name="計算方式 2 12 12" xfId="48582"/>
    <cellStyle name="計算方式 2 12 2" xfId="48583"/>
    <cellStyle name="計算方式 2 12 2 10" xfId="48584"/>
    <cellStyle name="計算方式 2 12 2 11" xfId="48585"/>
    <cellStyle name="計算方式 2 12 2 2" xfId="48586"/>
    <cellStyle name="計算方式 2 12 2 2 2" xfId="48587"/>
    <cellStyle name="計算方式 2 12 2 2 3" xfId="48588"/>
    <cellStyle name="計算方式 2 12 2 3" xfId="48589"/>
    <cellStyle name="計算方式 2 12 2 3 2" xfId="48590"/>
    <cellStyle name="計算方式 2 12 2 3 3" xfId="48591"/>
    <cellStyle name="計算方式 2 12 2 4" xfId="48592"/>
    <cellStyle name="計算方式 2 12 2 4 2" xfId="48593"/>
    <cellStyle name="計算方式 2 12 2 4 3" xfId="48594"/>
    <cellStyle name="計算方式 2 12 2 5" xfId="48595"/>
    <cellStyle name="計算方式 2 12 2 5 2" xfId="48596"/>
    <cellStyle name="計算方式 2 12 2 5 3" xfId="48597"/>
    <cellStyle name="計算方式 2 12 2 6" xfId="48598"/>
    <cellStyle name="計算方式 2 12 2 6 2" xfId="48599"/>
    <cellStyle name="計算方式 2 12 2 6 3" xfId="48600"/>
    <cellStyle name="計算方式 2 12 2 7" xfId="48601"/>
    <cellStyle name="計算方式 2 12 2 7 2" xfId="48602"/>
    <cellStyle name="計算方式 2 12 2 7 3" xfId="48603"/>
    <cellStyle name="計算方式 2 12 2 8" xfId="48604"/>
    <cellStyle name="計算方式 2 12 2 8 2" xfId="48605"/>
    <cellStyle name="計算方式 2 12 2 8 3" xfId="48606"/>
    <cellStyle name="計算方式 2 12 2 9" xfId="48607"/>
    <cellStyle name="計算方式 2 12 2 9 2" xfId="48608"/>
    <cellStyle name="計算方式 2 12 2 9 3" xfId="48609"/>
    <cellStyle name="計算方式 2 12 3" xfId="48610"/>
    <cellStyle name="計算方式 2 12 3 2" xfId="48611"/>
    <cellStyle name="計算方式 2 12 3 3" xfId="48612"/>
    <cellStyle name="計算方式 2 12 4" xfId="48613"/>
    <cellStyle name="計算方式 2 12 4 2" xfId="48614"/>
    <cellStyle name="計算方式 2 12 4 3" xfId="48615"/>
    <cellStyle name="計算方式 2 12 5" xfId="48616"/>
    <cellStyle name="計算方式 2 12 5 2" xfId="48617"/>
    <cellStyle name="計算方式 2 12 5 3" xfId="48618"/>
    <cellStyle name="計算方式 2 12 6" xfId="48619"/>
    <cellStyle name="計算方式 2 12 6 2" xfId="48620"/>
    <cellStyle name="計算方式 2 12 6 3" xfId="48621"/>
    <cellStyle name="計算方式 2 12 7" xfId="48622"/>
    <cellStyle name="計算方式 2 12 7 2" xfId="48623"/>
    <cellStyle name="計算方式 2 12 7 3" xfId="48624"/>
    <cellStyle name="計算方式 2 12 8" xfId="48625"/>
    <cellStyle name="計算方式 2 12 8 2" xfId="48626"/>
    <cellStyle name="計算方式 2 12 8 3" xfId="48627"/>
    <cellStyle name="計算方式 2 12 9" xfId="48628"/>
    <cellStyle name="計算方式 2 12 9 2" xfId="48629"/>
    <cellStyle name="計算方式 2 12 9 3" xfId="48630"/>
    <cellStyle name="計算方式 2 13" xfId="48631"/>
    <cellStyle name="計算方式 2 13 2" xfId="48632"/>
    <cellStyle name="計算方式 2 13 3" xfId="48633"/>
    <cellStyle name="計算方式 2 14" xfId="48634"/>
    <cellStyle name="計算方式 2 2" xfId="15493"/>
    <cellStyle name="計算方式 2 2 2" xfId="48635"/>
    <cellStyle name="計算方式 2 2 2 2" xfId="48636"/>
    <cellStyle name="計算方式 2 2 2 2 2" xfId="48637"/>
    <cellStyle name="計算方式 2 2 2 3" xfId="48638"/>
    <cellStyle name="計算方式 2 2 2 4" xfId="48639"/>
    <cellStyle name="計算方式 2 2 2 4 10" xfId="48640"/>
    <cellStyle name="計算方式 2 2 2 4 10 2" xfId="48641"/>
    <cellStyle name="計算方式 2 2 2 4 10 3" xfId="48642"/>
    <cellStyle name="計算方式 2 2 2 4 11" xfId="48643"/>
    <cellStyle name="計算方式 2 2 2 4 12" xfId="48644"/>
    <cellStyle name="計算方式 2 2 2 4 2" xfId="48645"/>
    <cellStyle name="計算方式 2 2 2 4 2 10" xfId="48646"/>
    <cellStyle name="計算方式 2 2 2 4 2 11" xfId="48647"/>
    <cellStyle name="計算方式 2 2 2 4 2 2" xfId="48648"/>
    <cellStyle name="計算方式 2 2 2 4 2 2 2" xfId="48649"/>
    <cellStyle name="計算方式 2 2 2 4 2 2 3" xfId="48650"/>
    <cellStyle name="計算方式 2 2 2 4 2 3" xfId="48651"/>
    <cellStyle name="計算方式 2 2 2 4 2 3 2" xfId="48652"/>
    <cellStyle name="計算方式 2 2 2 4 2 3 3" xfId="48653"/>
    <cellStyle name="計算方式 2 2 2 4 2 4" xfId="48654"/>
    <cellStyle name="計算方式 2 2 2 4 2 4 2" xfId="48655"/>
    <cellStyle name="計算方式 2 2 2 4 2 4 3" xfId="48656"/>
    <cellStyle name="計算方式 2 2 2 4 2 5" xfId="48657"/>
    <cellStyle name="計算方式 2 2 2 4 2 5 2" xfId="48658"/>
    <cellStyle name="計算方式 2 2 2 4 2 5 3" xfId="48659"/>
    <cellStyle name="計算方式 2 2 2 4 2 6" xfId="48660"/>
    <cellStyle name="計算方式 2 2 2 4 2 6 2" xfId="48661"/>
    <cellStyle name="計算方式 2 2 2 4 2 6 3" xfId="48662"/>
    <cellStyle name="計算方式 2 2 2 4 2 7" xfId="48663"/>
    <cellStyle name="計算方式 2 2 2 4 2 7 2" xfId="48664"/>
    <cellStyle name="計算方式 2 2 2 4 2 7 3" xfId="48665"/>
    <cellStyle name="計算方式 2 2 2 4 2 8" xfId="48666"/>
    <cellStyle name="計算方式 2 2 2 4 2 8 2" xfId="48667"/>
    <cellStyle name="計算方式 2 2 2 4 2 8 3" xfId="48668"/>
    <cellStyle name="計算方式 2 2 2 4 2 9" xfId="48669"/>
    <cellStyle name="計算方式 2 2 2 4 2 9 2" xfId="48670"/>
    <cellStyle name="計算方式 2 2 2 4 2 9 3" xfId="48671"/>
    <cellStyle name="計算方式 2 2 2 4 3" xfId="48672"/>
    <cellStyle name="計算方式 2 2 2 4 3 2" xfId="48673"/>
    <cellStyle name="計算方式 2 2 2 4 3 3" xfId="48674"/>
    <cellStyle name="計算方式 2 2 2 4 4" xfId="48675"/>
    <cellStyle name="計算方式 2 2 2 4 4 2" xfId="48676"/>
    <cellStyle name="計算方式 2 2 2 4 4 3" xfId="48677"/>
    <cellStyle name="計算方式 2 2 2 4 5" xfId="48678"/>
    <cellStyle name="計算方式 2 2 2 4 5 2" xfId="48679"/>
    <cellStyle name="計算方式 2 2 2 4 5 3" xfId="48680"/>
    <cellStyle name="計算方式 2 2 2 4 6" xfId="48681"/>
    <cellStyle name="計算方式 2 2 2 4 6 2" xfId="48682"/>
    <cellStyle name="計算方式 2 2 2 4 6 3" xfId="48683"/>
    <cellStyle name="計算方式 2 2 2 4 7" xfId="48684"/>
    <cellStyle name="計算方式 2 2 2 4 7 2" xfId="48685"/>
    <cellStyle name="計算方式 2 2 2 4 7 3" xfId="48686"/>
    <cellStyle name="計算方式 2 2 2 4 8" xfId="48687"/>
    <cellStyle name="計算方式 2 2 2 4 8 2" xfId="48688"/>
    <cellStyle name="計算方式 2 2 2 4 8 3" xfId="48689"/>
    <cellStyle name="計算方式 2 2 2 4 9" xfId="48690"/>
    <cellStyle name="計算方式 2 2 2 4 9 2" xfId="48691"/>
    <cellStyle name="計算方式 2 2 2 4 9 3" xfId="48692"/>
    <cellStyle name="計算方式 2 2 2 5" xfId="48693"/>
    <cellStyle name="計算方式 2 2 2 5 10" xfId="48694"/>
    <cellStyle name="計算方式 2 2 2 5 10 2" xfId="48695"/>
    <cellStyle name="計算方式 2 2 2 5 10 3" xfId="48696"/>
    <cellStyle name="計算方式 2 2 2 5 11" xfId="48697"/>
    <cellStyle name="計算方式 2 2 2 5 12" xfId="48698"/>
    <cellStyle name="計算方式 2 2 2 5 2" xfId="48699"/>
    <cellStyle name="計算方式 2 2 2 5 2 10" xfId="48700"/>
    <cellStyle name="計算方式 2 2 2 5 2 11" xfId="48701"/>
    <cellStyle name="計算方式 2 2 2 5 2 2" xfId="48702"/>
    <cellStyle name="計算方式 2 2 2 5 2 2 2" xfId="48703"/>
    <cellStyle name="計算方式 2 2 2 5 2 2 3" xfId="48704"/>
    <cellStyle name="計算方式 2 2 2 5 2 3" xfId="48705"/>
    <cellStyle name="計算方式 2 2 2 5 2 3 2" xfId="48706"/>
    <cellStyle name="計算方式 2 2 2 5 2 3 3" xfId="48707"/>
    <cellStyle name="計算方式 2 2 2 5 2 4" xfId="48708"/>
    <cellStyle name="計算方式 2 2 2 5 2 4 2" xfId="48709"/>
    <cellStyle name="計算方式 2 2 2 5 2 4 3" xfId="48710"/>
    <cellStyle name="計算方式 2 2 2 5 2 5" xfId="48711"/>
    <cellStyle name="計算方式 2 2 2 5 2 5 2" xfId="48712"/>
    <cellStyle name="計算方式 2 2 2 5 2 5 3" xfId="48713"/>
    <cellStyle name="計算方式 2 2 2 5 2 6" xfId="48714"/>
    <cellStyle name="計算方式 2 2 2 5 2 6 2" xfId="48715"/>
    <cellStyle name="計算方式 2 2 2 5 2 6 3" xfId="48716"/>
    <cellStyle name="計算方式 2 2 2 5 2 7" xfId="48717"/>
    <cellStyle name="計算方式 2 2 2 5 2 7 2" xfId="48718"/>
    <cellStyle name="計算方式 2 2 2 5 2 7 3" xfId="48719"/>
    <cellStyle name="計算方式 2 2 2 5 2 8" xfId="48720"/>
    <cellStyle name="計算方式 2 2 2 5 2 8 2" xfId="48721"/>
    <cellStyle name="計算方式 2 2 2 5 2 8 3" xfId="48722"/>
    <cellStyle name="計算方式 2 2 2 5 2 9" xfId="48723"/>
    <cellStyle name="計算方式 2 2 2 5 2 9 2" xfId="48724"/>
    <cellStyle name="計算方式 2 2 2 5 2 9 3" xfId="48725"/>
    <cellStyle name="計算方式 2 2 2 5 3" xfId="48726"/>
    <cellStyle name="計算方式 2 2 2 5 3 2" xfId="48727"/>
    <cellStyle name="計算方式 2 2 2 5 3 3" xfId="48728"/>
    <cellStyle name="計算方式 2 2 2 5 4" xfId="48729"/>
    <cellStyle name="計算方式 2 2 2 5 4 2" xfId="48730"/>
    <cellStyle name="計算方式 2 2 2 5 4 3" xfId="48731"/>
    <cellStyle name="計算方式 2 2 2 5 5" xfId="48732"/>
    <cellStyle name="計算方式 2 2 2 5 5 2" xfId="48733"/>
    <cellStyle name="計算方式 2 2 2 5 5 3" xfId="48734"/>
    <cellStyle name="計算方式 2 2 2 5 6" xfId="48735"/>
    <cellStyle name="計算方式 2 2 2 5 6 2" xfId="48736"/>
    <cellStyle name="計算方式 2 2 2 5 6 3" xfId="48737"/>
    <cellStyle name="計算方式 2 2 2 5 7" xfId="48738"/>
    <cellStyle name="計算方式 2 2 2 5 7 2" xfId="48739"/>
    <cellStyle name="計算方式 2 2 2 5 7 3" xfId="48740"/>
    <cellStyle name="計算方式 2 2 2 5 8" xfId="48741"/>
    <cellStyle name="計算方式 2 2 2 5 8 2" xfId="48742"/>
    <cellStyle name="計算方式 2 2 2 5 8 3" xfId="48743"/>
    <cellStyle name="計算方式 2 2 2 5 9" xfId="48744"/>
    <cellStyle name="計算方式 2 2 2 5 9 2" xfId="48745"/>
    <cellStyle name="計算方式 2 2 2 5 9 3" xfId="48746"/>
    <cellStyle name="計算方式 2 2 2 6" xfId="48747"/>
    <cellStyle name="計算方式 2 2 2 6 2" xfId="48748"/>
    <cellStyle name="計算方式 2 2 2 6 3" xfId="48749"/>
    <cellStyle name="計算方式 2 2 2 7" xfId="48750"/>
    <cellStyle name="計算方式 2 2 3" xfId="48751"/>
    <cellStyle name="計算方式 2 2 3 2" xfId="48752"/>
    <cellStyle name="計算方式 2 2 3 3" xfId="48753"/>
    <cellStyle name="計算方式 2 2 3 3 10" xfId="48754"/>
    <cellStyle name="計算方式 2 2 3 3 10 2" xfId="48755"/>
    <cellStyle name="計算方式 2 2 3 3 10 3" xfId="48756"/>
    <cellStyle name="計算方式 2 2 3 3 11" xfId="48757"/>
    <cellStyle name="計算方式 2 2 3 3 12" xfId="48758"/>
    <cellStyle name="計算方式 2 2 3 3 2" xfId="48759"/>
    <cellStyle name="計算方式 2 2 3 3 2 10" xfId="48760"/>
    <cellStyle name="計算方式 2 2 3 3 2 11" xfId="48761"/>
    <cellStyle name="計算方式 2 2 3 3 2 2" xfId="48762"/>
    <cellStyle name="計算方式 2 2 3 3 2 2 2" xfId="48763"/>
    <cellStyle name="計算方式 2 2 3 3 2 2 3" xfId="48764"/>
    <cellStyle name="計算方式 2 2 3 3 2 3" xfId="48765"/>
    <cellStyle name="計算方式 2 2 3 3 2 3 2" xfId="48766"/>
    <cellStyle name="計算方式 2 2 3 3 2 3 3" xfId="48767"/>
    <cellStyle name="計算方式 2 2 3 3 2 4" xfId="48768"/>
    <cellStyle name="計算方式 2 2 3 3 2 4 2" xfId="48769"/>
    <cellStyle name="計算方式 2 2 3 3 2 4 3" xfId="48770"/>
    <cellStyle name="計算方式 2 2 3 3 2 5" xfId="48771"/>
    <cellStyle name="計算方式 2 2 3 3 2 5 2" xfId="48772"/>
    <cellStyle name="計算方式 2 2 3 3 2 5 3" xfId="48773"/>
    <cellStyle name="計算方式 2 2 3 3 2 6" xfId="48774"/>
    <cellStyle name="計算方式 2 2 3 3 2 6 2" xfId="48775"/>
    <cellStyle name="計算方式 2 2 3 3 2 6 3" xfId="48776"/>
    <cellStyle name="計算方式 2 2 3 3 2 7" xfId="48777"/>
    <cellStyle name="計算方式 2 2 3 3 2 7 2" xfId="48778"/>
    <cellStyle name="計算方式 2 2 3 3 2 7 3" xfId="48779"/>
    <cellStyle name="計算方式 2 2 3 3 2 8" xfId="48780"/>
    <cellStyle name="計算方式 2 2 3 3 2 8 2" xfId="48781"/>
    <cellStyle name="計算方式 2 2 3 3 2 8 3" xfId="48782"/>
    <cellStyle name="計算方式 2 2 3 3 2 9" xfId="48783"/>
    <cellStyle name="計算方式 2 2 3 3 2 9 2" xfId="48784"/>
    <cellStyle name="計算方式 2 2 3 3 2 9 3" xfId="48785"/>
    <cellStyle name="計算方式 2 2 3 3 3" xfId="48786"/>
    <cellStyle name="計算方式 2 2 3 3 3 2" xfId="48787"/>
    <cellStyle name="計算方式 2 2 3 3 3 3" xfId="48788"/>
    <cellStyle name="計算方式 2 2 3 3 4" xfId="48789"/>
    <cellStyle name="計算方式 2 2 3 3 4 2" xfId="48790"/>
    <cellStyle name="計算方式 2 2 3 3 4 3" xfId="48791"/>
    <cellStyle name="計算方式 2 2 3 3 5" xfId="48792"/>
    <cellStyle name="計算方式 2 2 3 3 5 2" xfId="48793"/>
    <cellStyle name="計算方式 2 2 3 3 5 3" xfId="48794"/>
    <cellStyle name="計算方式 2 2 3 3 6" xfId="48795"/>
    <cellStyle name="計算方式 2 2 3 3 6 2" xfId="48796"/>
    <cellStyle name="計算方式 2 2 3 3 6 3" xfId="48797"/>
    <cellStyle name="計算方式 2 2 3 3 7" xfId="48798"/>
    <cellStyle name="計算方式 2 2 3 3 7 2" xfId="48799"/>
    <cellStyle name="計算方式 2 2 3 3 7 3" xfId="48800"/>
    <cellStyle name="計算方式 2 2 3 3 8" xfId="48801"/>
    <cellStyle name="計算方式 2 2 3 3 8 2" xfId="48802"/>
    <cellStyle name="計算方式 2 2 3 3 8 3" xfId="48803"/>
    <cellStyle name="計算方式 2 2 3 3 9" xfId="48804"/>
    <cellStyle name="計算方式 2 2 3 3 9 2" xfId="48805"/>
    <cellStyle name="計算方式 2 2 3 3 9 3" xfId="48806"/>
    <cellStyle name="計算方式 2 2 3 4" xfId="48807"/>
    <cellStyle name="計算方式 2 2 3 4 2" xfId="48808"/>
    <cellStyle name="計算方式 2 2 3 4 3" xfId="48809"/>
    <cellStyle name="計算方式 2 2 4" xfId="48810"/>
    <cellStyle name="計算方式 2 2 4 2" xfId="48811"/>
    <cellStyle name="計算方式 2 2 4 2 2" xfId="48812"/>
    <cellStyle name="計算方式 2 2 4 2 3" xfId="48813"/>
    <cellStyle name="計算方式 2 2 5" xfId="48814"/>
    <cellStyle name="計算方式 2 2 5 10" xfId="48815"/>
    <cellStyle name="計算方式 2 2 5 10 2" xfId="48816"/>
    <cellStyle name="計算方式 2 2 5 10 3" xfId="48817"/>
    <cellStyle name="計算方式 2 2 5 11" xfId="48818"/>
    <cellStyle name="計算方式 2 2 5 12" xfId="48819"/>
    <cellStyle name="計算方式 2 2 5 2" xfId="48820"/>
    <cellStyle name="計算方式 2 2 5 2 10" xfId="48821"/>
    <cellStyle name="計算方式 2 2 5 2 11" xfId="48822"/>
    <cellStyle name="計算方式 2 2 5 2 2" xfId="48823"/>
    <cellStyle name="計算方式 2 2 5 2 2 2" xfId="48824"/>
    <cellStyle name="計算方式 2 2 5 2 2 3" xfId="48825"/>
    <cellStyle name="計算方式 2 2 5 2 3" xfId="48826"/>
    <cellStyle name="計算方式 2 2 5 2 3 2" xfId="48827"/>
    <cellStyle name="計算方式 2 2 5 2 3 3" xfId="48828"/>
    <cellStyle name="計算方式 2 2 5 2 4" xfId="48829"/>
    <cellStyle name="計算方式 2 2 5 2 4 2" xfId="48830"/>
    <cellStyle name="計算方式 2 2 5 2 4 3" xfId="48831"/>
    <cellStyle name="計算方式 2 2 5 2 5" xfId="48832"/>
    <cellStyle name="計算方式 2 2 5 2 5 2" xfId="48833"/>
    <cellStyle name="計算方式 2 2 5 2 5 3" xfId="48834"/>
    <cellStyle name="計算方式 2 2 5 2 6" xfId="48835"/>
    <cellStyle name="計算方式 2 2 5 2 6 2" xfId="48836"/>
    <cellStyle name="計算方式 2 2 5 2 6 3" xfId="48837"/>
    <cellStyle name="計算方式 2 2 5 2 7" xfId="48838"/>
    <cellStyle name="計算方式 2 2 5 2 7 2" xfId="48839"/>
    <cellStyle name="計算方式 2 2 5 2 7 3" xfId="48840"/>
    <cellStyle name="計算方式 2 2 5 2 8" xfId="48841"/>
    <cellStyle name="計算方式 2 2 5 2 8 2" xfId="48842"/>
    <cellStyle name="計算方式 2 2 5 2 8 3" xfId="48843"/>
    <cellStyle name="計算方式 2 2 5 2 9" xfId="48844"/>
    <cellStyle name="計算方式 2 2 5 2 9 2" xfId="48845"/>
    <cellStyle name="計算方式 2 2 5 2 9 3" xfId="48846"/>
    <cellStyle name="計算方式 2 2 5 3" xfId="48847"/>
    <cellStyle name="計算方式 2 2 5 3 2" xfId="48848"/>
    <cellStyle name="計算方式 2 2 5 3 3" xfId="48849"/>
    <cellStyle name="計算方式 2 2 5 4" xfId="48850"/>
    <cellStyle name="計算方式 2 2 5 4 2" xfId="48851"/>
    <cellStyle name="計算方式 2 2 5 4 3" xfId="48852"/>
    <cellStyle name="計算方式 2 2 5 5" xfId="48853"/>
    <cellStyle name="計算方式 2 2 5 5 2" xfId="48854"/>
    <cellStyle name="計算方式 2 2 5 5 3" xfId="48855"/>
    <cellStyle name="計算方式 2 2 5 6" xfId="48856"/>
    <cellStyle name="計算方式 2 2 5 6 2" xfId="48857"/>
    <cellStyle name="計算方式 2 2 5 6 3" xfId="48858"/>
    <cellStyle name="計算方式 2 2 5 7" xfId="48859"/>
    <cellStyle name="計算方式 2 2 5 7 2" xfId="48860"/>
    <cellStyle name="計算方式 2 2 5 7 3" xfId="48861"/>
    <cellStyle name="計算方式 2 2 5 8" xfId="48862"/>
    <cellStyle name="計算方式 2 2 5 8 2" xfId="48863"/>
    <cellStyle name="計算方式 2 2 5 8 3" xfId="48864"/>
    <cellStyle name="計算方式 2 2 5 9" xfId="48865"/>
    <cellStyle name="計算方式 2 2 5 9 2" xfId="48866"/>
    <cellStyle name="計算方式 2 2 5 9 3" xfId="48867"/>
    <cellStyle name="計算方式 2 2 6" xfId="48868"/>
    <cellStyle name="計算方式 2 2 6 10" xfId="48869"/>
    <cellStyle name="計算方式 2 2 6 10 2" xfId="48870"/>
    <cellStyle name="計算方式 2 2 6 10 3" xfId="48871"/>
    <cellStyle name="計算方式 2 2 6 11" xfId="48872"/>
    <cellStyle name="計算方式 2 2 6 12" xfId="48873"/>
    <cellStyle name="計算方式 2 2 6 2" xfId="48874"/>
    <cellStyle name="計算方式 2 2 6 2 10" xfId="48875"/>
    <cellStyle name="計算方式 2 2 6 2 11" xfId="48876"/>
    <cellStyle name="計算方式 2 2 6 2 2" xfId="48877"/>
    <cellStyle name="計算方式 2 2 6 2 2 2" xfId="48878"/>
    <cellStyle name="計算方式 2 2 6 2 2 3" xfId="48879"/>
    <cellStyle name="計算方式 2 2 6 2 3" xfId="48880"/>
    <cellStyle name="計算方式 2 2 6 2 3 2" xfId="48881"/>
    <cellStyle name="計算方式 2 2 6 2 3 3" xfId="48882"/>
    <cellStyle name="計算方式 2 2 6 2 4" xfId="48883"/>
    <cellStyle name="計算方式 2 2 6 2 4 2" xfId="48884"/>
    <cellStyle name="計算方式 2 2 6 2 4 3" xfId="48885"/>
    <cellStyle name="計算方式 2 2 6 2 5" xfId="48886"/>
    <cellStyle name="計算方式 2 2 6 2 5 2" xfId="48887"/>
    <cellStyle name="計算方式 2 2 6 2 5 3" xfId="48888"/>
    <cellStyle name="計算方式 2 2 6 2 6" xfId="48889"/>
    <cellStyle name="計算方式 2 2 6 2 6 2" xfId="48890"/>
    <cellStyle name="計算方式 2 2 6 2 6 3" xfId="48891"/>
    <cellStyle name="計算方式 2 2 6 2 7" xfId="48892"/>
    <cellStyle name="計算方式 2 2 6 2 7 2" xfId="48893"/>
    <cellStyle name="計算方式 2 2 6 2 7 3" xfId="48894"/>
    <cellStyle name="計算方式 2 2 6 2 8" xfId="48895"/>
    <cellStyle name="計算方式 2 2 6 2 8 2" xfId="48896"/>
    <cellStyle name="計算方式 2 2 6 2 8 3" xfId="48897"/>
    <cellStyle name="計算方式 2 2 6 2 9" xfId="48898"/>
    <cellStyle name="計算方式 2 2 6 2 9 2" xfId="48899"/>
    <cellStyle name="計算方式 2 2 6 2 9 3" xfId="48900"/>
    <cellStyle name="計算方式 2 2 6 3" xfId="48901"/>
    <cellStyle name="計算方式 2 2 6 3 2" xfId="48902"/>
    <cellStyle name="計算方式 2 2 6 3 3" xfId="48903"/>
    <cellStyle name="計算方式 2 2 6 4" xfId="48904"/>
    <cellStyle name="計算方式 2 2 6 4 2" xfId="48905"/>
    <cellStyle name="計算方式 2 2 6 4 3" xfId="48906"/>
    <cellStyle name="計算方式 2 2 6 5" xfId="48907"/>
    <cellStyle name="計算方式 2 2 6 5 2" xfId="48908"/>
    <cellStyle name="計算方式 2 2 6 5 3" xfId="48909"/>
    <cellStyle name="計算方式 2 2 6 6" xfId="48910"/>
    <cellStyle name="計算方式 2 2 6 6 2" xfId="48911"/>
    <cellStyle name="計算方式 2 2 6 6 3" xfId="48912"/>
    <cellStyle name="計算方式 2 2 6 7" xfId="48913"/>
    <cellStyle name="計算方式 2 2 6 7 2" xfId="48914"/>
    <cellStyle name="計算方式 2 2 6 7 3" xfId="48915"/>
    <cellStyle name="計算方式 2 2 6 8" xfId="48916"/>
    <cellStyle name="計算方式 2 2 6 8 2" xfId="48917"/>
    <cellStyle name="計算方式 2 2 6 8 3" xfId="48918"/>
    <cellStyle name="計算方式 2 2 6 9" xfId="48919"/>
    <cellStyle name="計算方式 2 2 6 9 2" xfId="48920"/>
    <cellStyle name="計算方式 2 2 6 9 3" xfId="48921"/>
    <cellStyle name="計算方式 2 2 7" xfId="48922"/>
    <cellStyle name="計算方式 2 2 7 2" xfId="48923"/>
    <cellStyle name="計算方式 2 2 7 3" xfId="48924"/>
    <cellStyle name="計算方式 2 2 8" xfId="48925"/>
    <cellStyle name="計算方式 2 3" xfId="48926"/>
    <cellStyle name="計算方式 2 3 2" xfId="48927"/>
    <cellStyle name="計算方式 2 3 2 2" xfId="48928"/>
    <cellStyle name="計算方式 2 3 2 2 2" xfId="48929"/>
    <cellStyle name="計算方式 2 3 2 3" xfId="48930"/>
    <cellStyle name="計算方式 2 3 2 4" xfId="48931"/>
    <cellStyle name="計算方式 2 3 2 4 10" xfId="48932"/>
    <cellStyle name="計算方式 2 3 2 4 10 2" xfId="48933"/>
    <cellStyle name="計算方式 2 3 2 4 10 3" xfId="48934"/>
    <cellStyle name="計算方式 2 3 2 4 11" xfId="48935"/>
    <cellStyle name="計算方式 2 3 2 4 12" xfId="48936"/>
    <cellStyle name="計算方式 2 3 2 4 2" xfId="48937"/>
    <cellStyle name="計算方式 2 3 2 4 2 10" xfId="48938"/>
    <cellStyle name="計算方式 2 3 2 4 2 11" xfId="48939"/>
    <cellStyle name="計算方式 2 3 2 4 2 2" xfId="48940"/>
    <cellStyle name="計算方式 2 3 2 4 2 2 2" xfId="48941"/>
    <cellStyle name="計算方式 2 3 2 4 2 2 3" xfId="48942"/>
    <cellStyle name="計算方式 2 3 2 4 2 3" xfId="48943"/>
    <cellStyle name="計算方式 2 3 2 4 2 3 2" xfId="48944"/>
    <cellStyle name="計算方式 2 3 2 4 2 3 3" xfId="48945"/>
    <cellStyle name="計算方式 2 3 2 4 2 4" xfId="48946"/>
    <cellStyle name="計算方式 2 3 2 4 2 4 2" xfId="48947"/>
    <cellStyle name="計算方式 2 3 2 4 2 4 3" xfId="48948"/>
    <cellStyle name="計算方式 2 3 2 4 2 5" xfId="48949"/>
    <cellStyle name="計算方式 2 3 2 4 2 5 2" xfId="48950"/>
    <cellStyle name="計算方式 2 3 2 4 2 5 3" xfId="48951"/>
    <cellStyle name="計算方式 2 3 2 4 2 6" xfId="48952"/>
    <cellStyle name="計算方式 2 3 2 4 2 6 2" xfId="48953"/>
    <cellStyle name="計算方式 2 3 2 4 2 6 3" xfId="48954"/>
    <cellStyle name="計算方式 2 3 2 4 2 7" xfId="48955"/>
    <cellStyle name="計算方式 2 3 2 4 2 7 2" xfId="48956"/>
    <cellStyle name="計算方式 2 3 2 4 2 7 3" xfId="48957"/>
    <cellStyle name="計算方式 2 3 2 4 2 8" xfId="48958"/>
    <cellStyle name="計算方式 2 3 2 4 2 8 2" xfId="48959"/>
    <cellStyle name="計算方式 2 3 2 4 2 8 3" xfId="48960"/>
    <cellStyle name="計算方式 2 3 2 4 2 9" xfId="48961"/>
    <cellStyle name="計算方式 2 3 2 4 2 9 2" xfId="48962"/>
    <cellStyle name="計算方式 2 3 2 4 2 9 3" xfId="48963"/>
    <cellStyle name="計算方式 2 3 2 4 3" xfId="48964"/>
    <cellStyle name="計算方式 2 3 2 4 3 2" xfId="48965"/>
    <cellStyle name="計算方式 2 3 2 4 3 3" xfId="48966"/>
    <cellStyle name="計算方式 2 3 2 4 4" xfId="48967"/>
    <cellStyle name="計算方式 2 3 2 4 4 2" xfId="48968"/>
    <cellStyle name="計算方式 2 3 2 4 4 3" xfId="48969"/>
    <cellStyle name="計算方式 2 3 2 4 5" xfId="48970"/>
    <cellStyle name="計算方式 2 3 2 4 5 2" xfId="48971"/>
    <cellStyle name="計算方式 2 3 2 4 5 3" xfId="48972"/>
    <cellStyle name="計算方式 2 3 2 4 6" xfId="48973"/>
    <cellStyle name="計算方式 2 3 2 4 6 2" xfId="48974"/>
    <cellStyle name="計算方式 2 3 2 4 6 3" xfId="48975"/>
    <cellStyle name="計算方式 2 3 2 4 7" xfId="48976"/>
    <cellStyle name="計算方式 2 3 2 4 7 2" xfId="48977"/>
    <cellStyle name="計算方式 2 3 2 4 7 3" xfId="48978"/>
    <cellStyle name="計算方式 2 3 2 4 8" xfId="48979"/>
    <cellStyle name="計算方式 2 3 2 4 8 2" xfId="48980"/>
    <cellStyle name="計算方式 2 3 2 4 8 3" xfId="48981"/>
    <cellStyle name="計算方式 2 3 2 4 9" xfId="48982"/>
    <cellStyle name="計算方式 2 3 2 4 9 2" xfId="48983"/>
    <cellStyle name="計算方式 2 3 2 4 9 3" xfId="48984"/>
    <cellStyle name="計算方式 2 3 2 5" xfId="48985"/>
    <cellStyle name="計算方式 2 3 2 5 10" xfId="48986"/>
    <cellStyle name="計算方式 2 3 2 5 10 2" xfId="48987"/>
    <cellStyle name="計算方式 2 3 2 5 10 3" xfId="48988"/>
    <cellStyle name="計算方式 2 3 2 5 11" xfId="48989"/>
    <cellStyle name="計算方式 2 3 2 5 12" xfId="48990"/>
    <cellStyle name="計算方式 2 3 2 5 2" xfId="48991"/>
    <cellStyle name="計算方式 2 3 2 5 2 10" xfId="48992"/>
    <cellStyle name="計算方式 2 3 2 5 2 11" xfId="48993"/>
    <cellStyle name="計算方式 2 3 2 5 2 2" xfId="48994"/>
    <cellStyle name="計算方式 2 3 2 5 2 2 2" xfId="48995"/>
    <cellStyle name="計算方式 2 3 2 5 2 2 3" xfId="48996"/>
    <cellStyle name="計算方式 2 3 2 5 2 3" xfId="48997"/>
    <cellStyle name="計算方式 2 3 2 5 2 3 2" xfId="48998"/>
    <cellStyle name="計算方式 2 3 2 5 2 3 3" xfId="48999"/>
    <cellStyle name="計算方式 2 3 2 5 2 4" xfId="49000"/>
    <cellStyle name="計算方式 2 3 2 5 2 4 2" xfId="49001"/>
    <cellStyle name="計算方式 2 3 2 5 2 4 3" xfId="49002"/>
    <cellStyle name="計算方式 2 3 2 5 2 5" xfId="49003"/>
    <cellStyle name="計算方式 2 3 2 5 2 5 2" xfId="49004"/>
    <cellStyle name="計算方式 2 3 2 5 2 5 3" xfId="49005"/>
    <cellStyle name="計算方式 2 3 2 5 2 6" xfId="49006"/>
    <cellStyle name="計算方式 2 3 2 5 2 6 2" xfId="49007"/>
    <cellStyle name="計算方式 2 3 2 5 2 6 3" xfId="49008"/>
    <cellStyle name="計算方式 2 3 2 5 2 7" xfId="49009"/>
    <cellStyle name="計算方式 2 3 2 5 2 7 2" xfId="49010"/>
    <cellStyle name="計算方式 2 3 2 5 2 7 3" xfId="49011"/>
    <cellStyle name="計算方式 2 3 2 5 2 8" xfId="49012"/>
    <cellStyle name="計算方式 2 3 2 5 2 8 2" xfId="49013"/>
    <cellStyle name="計算方式 2 3 2 5 2 8 3" xfId="49014"/>
    <cellStyle name="計算方式 2 3 2 5 2 9" xfId="49015"/>
    <cellStyle name="計算方式 2 3 2 5 2 9 2" xfId="49016"/>
    <cellStyle name="計算方式 2 3 2 5 2 9 3" xfId="49017"/>
    <cellStyle name="計算方式 2 3 2 5 3" xfId="49018"/>
    <cellStyle name="計算方式 2 3 2 5 3 2" xfId="49019"/>
    <cellStyle name="計算方式 2 3 2 5 3 3" xfId="49020"/>
    <cellStyle name="計算方式 2 3 2 5 4" xfId="49021"/>
    <cellStyle name="計算方式 2 3 2 5 4 2" xfId="49022"/>
    <cellStyle name="計算方式 2 3 2 5 4 3" xfId="49023"/>
    <cellStyle name="計算方式 2 3 2 5 5" xfId="49024"/>
    <cellStyle name="計算方式 2 3 2 5 5 2" xfId="49025"/>
    <cellStyle name="計算方式 2 3 2 5 5 3" xfId="49026"/>
    <cellStyle name="計算方式 2 3 2 5 6" xfId="49027"/>
    <cellStyle name="計算方式 2 3 2 5 6 2" xfId="49028"/>
    <cellStyle name="計算方式 2 3 2 5 6 3" xfId="49029"/>
    <cellStyle name="計算方式 2 3 2 5 7" xfId="49030"/>
    <cellStyle name="計算方式 2 3 2 5 7 2" xfId="49031"/>
    <cellStyle name="計算方式 2 3 2 5 7 3" xfId="49032"/>
    <cellStyle name="計算方式 2 3 2 5 8" xfId="49033"/>
    <cellStyle name="計算方式 2 3 2 5 8 2" xfId="49034"/>
    <cellStyle name="計算方式 2 3 2 5 8 3" xfId="49035"/>
    <cellStyle name="計算方式 2 3 2 5 9" xfId="49036"/>
    <cellStyle name="計算方式 2 3 2 5 9 2" xfId="49037"/>
    <cellStyle name="計算方式 2 3 2 5 9 3" xfId="49038"/>
    <cellStyle name="計算方式 2 3 2 6" xfId="49039"/>
    <cellStyle name="計算方式 2 3 3" xfId="49040"/>
    <cellStyle name="計算方式 2 3 3 2" xfId="49041"/>
    <cellStyle name="計算方式 2 3 3 3" xfId="49042"/>
    <cellStyle name="計算方式 2 3 3 3 10" xfId="49043"/>
    <cellStyle name="計算方式 2 3 3 3 10 2" xfId="49044"/>
    <cellStyle name="計算方式 2 3 3 3 10 3" xfId="49045"/>
    <cellStyle name="計算方式 2 3 3 3 11" xfId="49046"/>
    <cellStyle name="計算方式 2 3 3 3 12" xfId="49047"/>
    <cellStyle name="計算方式 2 3 3 3 2" xfId="49048"/>
    <cellStyle name="計算方式 2 3 3 3 2 10" xfId="49049"/>
    <cellStyle name="計算方式 2 3 3 3 2 11" xfId="49050"/>
    <cellStyle name="計算方式 2 3 3 3 2 2" xfId="49051"/>
    <cellStyle name="計算方式 2 3 3 3 2 2 2" xfId="49052"/>
    <cellStyle name="計算方式 2 3 3 3 2 2 3" xfId="49053"/>
    <cellStyle name="計算方式 2 3 3 3 2 3" xfId="49054"/>
    <cellStyle name="計算方式 2 3 3 3 2 3 2" xfId="49055"/>
    <cellStyle name="計算方式 2 3 3 3 2 3 3" xfId="49056"/>
    <cellStyle name="計算方式 2 3 3 3 2 4" xfId="49057"/>
    <cellStyle name="計算方式 2 3 3 3 2 4 2" xfId="49058"/>
    <cellStyle name="計算方式 2 3 3 3 2 4 3" xfId="49059"/>
    <cellStyle name="計算方式 2 3 3 3 2 5" xfId="49060"/>
    <cellStyle name="計算方式 2 3 3 3 2 5 2" xfId="49061"/>
    <cellStyle name="計算方式 2 3 3 3 2 5 3" xfId="49062"/>
    <cellStyle name="計算方式 2 3 3 3 2 6" xfId="49063"/>
    <cellStyle name="計算方式 2 3 3 3 2 6 2" xfId="49064"/>
    <cellStyle name="計算方式 2 3 3 3 2 6 3" xfId="49065"/>
    <cellStyle name="計算方式 2 3 3 3 2 7" xfId="49066"/>
    <cellStyle name="計算方式 2 3 3 3 2 7 2" xfId="49067"/>
    <cellStyle name="計算方式 2 3 3 3 2 7 3" xfId="49068"/>
    <cellStyle name="計算方式 2 3 3 3 2 8" xfId="49069"/>
    <cellStyle name="計算方式 2 3 3 3 2 8 2" xfId="49070"/>
    <cellStyle name="計算方式 2 3 3 3 2 8 3" xfId="49071"/>
    <cellStyle name="計算方式 2 3 3 3 2 9" xfId="49072"/>
    <cellStyle name="計算方式 2 3 3 3 2 9 2" xfId="49073"/>
    <cellStyle name="計算方式 2 3 3 3 2 9 3" xfId="49074"/>
    <cellStyle name="計算方式 2 3 3 3 3" xfId="49075"/>
    <cellStyle name="計算方式 2 3 3 3 3 2" xfId="49076"/>
    <cellStyle name="計算方式 2 3 3 3 3 3" xfId="49077"/>
    <cellStyle name="計算方式 2 3 3 3 4" xfId="49078"/>
    <cellStyle name="計算方式 2 3 3 3 4 2" xfId="49079"/>
    <cellStyle name="計算方式 2 3 3 3 4 3" xfId="49080"/>
    <cellStyle name="計算方式 2 3 3 3 5" xfId="49081"/>
    <cellStyle name="計算方式 2 3 3 3 5 2" xfId="49082"/>
    <cellStyle name="計算方式 2 3 3 3 5 3" xfId="49083"/>
    <cellStyle name="計算方式 2 3 3 3 6" xfId="49084"/>
    <cellStyle name="計算方式 2 3 3 3 6 2" xfId="49085"/>
    <cellStyle name="計算方式 2 3 3 3 6 3" xfId="49086"/>
    <cellStyle name="計算方式 2 3 3 3 7" xfId="49087"/>
    <cellStyle name="計算方式 2 3 3 3 7 2" xfId="49088"/>
    <cellStyle name="計算方式 2 3 3 3 7 3" xfId="49089"/>
    <cellStyle name="計算方式 2 3 3 3 8" xfId="49090"/>
    <cellStyle name="計算方式 2 3 3 3 8 2" xfId="49091"/>
    <cellStyle name="計算方式 2 3 3 3 8 3" xfId="49092"/>
    <cellStyle name="計算方式 2 3 3 3 9" xfId="49093"/>
    <cellStyle name="計算方式 2 3 3 3 9 2" xfId="49094"/>
    <cellStyle name="計算方式 2 3 3 3 9 3" xfId="49095"/>
    <cellStyle name="計算方式 2 3 4" xfId="49096"/>
    <cellStyle name="計算方式 2 3 5" xfId="49097"/>
    <cellStyle name="計算方式 2 3 5 10" xfId="49098"/>
    <cellStyle name="計算方式 2 3 5 10 2" xfId="49099"/>
    <cellStyle name="計算方式 2 3 5 10 3" xfId="49100"/>
    <cellStyle name="計算方式 2 3 5 11" xfId="49101"/>
    <cellStyle name="計算方式 2 3 5 12" xfId="49102"/>
    <cellStyle name="計算方式 2 3 5 2" xfId="49103"/>
    <cellStyle name="計算方式 2 3 5 2 10" xfId="49104"/>
    <cellStyle name="計算方式 2 3 5 2 11" xfId="49105"/>
    <cellStyle name="計算方式 2 3 5 2 2" xfId="49106"/>
    <cellStyle name="計算方式 2 3 5 2 2 2" xfId="49107"/>
    <cellStyle name="計算方式 2 3 5 2 2 3" xfId="49108"/>
    <cellStyle name="計算方式 2 3 5 2 3" xfId="49109"/>
    <cellStyle name="計算方式 2 3 5 2 3 2" xfId="49110"/>
    <cellStyle name="計算方式 2 3 5 2 3 3" xfId="49111"/>
    <cellStyle name="計算方式 2 3 5 2 4" xfId="49112"/>
    <cellStyle name="計算方式 2 3 5 2 4 2" xfId="49113"/>
    <cellStyle name="計算方式 2 3 5 2 4 3" xfId="49114"/>
    <cellStyle name="計算方式 2 3 5 2 5" xfId="49115"/>
    <cellStyle name="計算方式 2 3 5 2 5 2" xfId="49116"/>
    <cellStyle name="計算方式 2 3 5 2 5 3" xfId="49117"/>
    <cellStyle name="計算方式 2 3 5 2 6" xfId="49118"/>
    <cellStyle name="計算方式 2 3 5 2 6 2" xfId="49119"/>
    <cellStyle name="計算方式 2 3 5 2 6 3" xfId="49120"/>
    <cellStyle name="計算方式 2 3 5 2 7" xfId="49121"/>
    <cellStyle name="計算方式 2 3 5 2 7 2" xfId="49122"/>
    <cellStyle name="計算方式 2 3 5 2 7 3" xfId="49123"/>
    <cellStyle name="計算方式 2 3 5 2 8" xfId="49124"/>
    <cellStyle name="計算方式 2 3 5 2 8 2" xfId="49125"/>
    <cellStyle name="計算方式 2 3 5 2 8 3" xfId="49126"/>
    <cellStyle name="計算方式 2 3 5 2 9" xfId="49127"/>
    <cellStyle name="計算方式 2 3 5 2 9 2" xfId="49128"/>
    <cellStyle name="計算方式 2 3 5 2 9 3" xfId="49129"/>
    <cellStyle name="計算方式 2 3 5 3" xfId="49130"/>
    <cellStyle name="計算方式 2 3 5 3 2" xfId="49131"/>
    <cellStyle name="計算方式 2 3 5 3 3" xfId="49132"/>
    <cellStyle name="計算方式 2 3 5 4" xfId="49133"/>
    <cellStyle name="計算方式 2 3 5 4 2" xfId="49134"/>
    <cellStyle name="計算方式 2 3 5 4 3" xfId="49135"/>
    <cellStyle name="計算方式 2 3 5 5" xfId="49136"/>
    <cellStyle name="計算方式 2 3 5 5 2" xfId="49137"/>
    <cellStyle name="計算方式 2 3 5 5 3" xfId="49138"/>
    <cellStyle name="計算方式 2 3 5 6" xfId="49139"/>
    <cellStyle name="計算方式 2 3 5 6 2" xfId="49140"/>
    <cellStyle name="計算方式 2 3 5 6 3" xfId="49141"/>
    <cellStyle name="計算方式 2 3 5 7" xfId="49142"/>
    <cellStyle name="計算方式 2 3 5 7 2" xfId="49143"/>
    <cellStyle name="計算方式 2 3 5 7 3" xfId="49144"/>
    <cellStyle name="計算方式 2 3 5 8" xfId="49145"/>
    <cellStyle name="計算方式 2 3 5 8 2" xfId="49146"/>
    <cellStyle name="計算方式 2 3 5 8 3" xfId="49147"/>
    <cellStyle name="計算方式 2 3 5 9" xfId="49148"/>
    <cellStyle name="計算方式 2 3 5 9 2" xfId="49149"/>
    <cellStyle name="計算方式 2 3 5 9 3" xfId="49150"/>
    <cellStyle name="計算方式 2 3 6" xfId="49151"/>
    <cellStyle name="計算方式 2 3 6 10" xfId="49152"/>
    <cellStyle name="計算方式 2 3 6 10 2" xfId="49153"/>
    <cellStyle name="計算方式 2 3 6 10 3" xfId="49154"/>
    <cellStyle name="計算方式 2 3 6 11" xfId="49155"/>
    <cellStyle name="計算方式 2 3 6 12" xfId="49156"/>
    <cellStyle name="計算方式 2 3 6 2" xfId="49157"/>
    <cellStyle name="計算方式 2 3 6 2 10" xfId="49158"/>
    <cellStyle name="計算方式 2 3 6 2 11" xfId="49159"/>
    <cellStyle name="計算方式 2 3 6 2 2" xfId="49160"/>
    <cellStyle name="計算方式 2 3 6 2 2 2" xfId="49161"/>
    <cellStyle name="計算方式 2 3 6 2 2 3" xfId="49162"/>
    <cellStyle name="計算方式 2 3 6 2 3" xfId="49163"/>
    <cellStyle name="計算方式 2 3 6 2 3 2" xfId="49164"/>
    <cellStyle name="計算方式 2 3 6 2 3 3" xfId="49165"/>
    <cellStyle name="計算方式 2 3 6 2 4" xfId="49166"/>
    <cellStyle name="計算方式 2 3 6 2 4 2" xfId="49167"/>
    <cellStyle name="計算方式 2 3 6 2 4 3" xfId="49168"/>
    <cellStyle name="計算方式 2 3 6 2 5" xfId="49169"/>
    <cellStyle name="計算方式 2 3 6 2 5 2" xfId="49170"/>
    <cellStyle name="計算方式 2 3 6 2 5 3" xfId="49171"/>
    <cellStyle name="計算方式 2 3 6 2 6" xfId="49172"/>
    <cellStyle name="計算方式 2 3 6 2 6 2" xfId="49173"/>
    <cellStyle name="計算方式 2 3 6 2 6 3" xfId="49174"/>
    <cellStyle name="計算方式 2 3 6 2 7" xfId="49175"/>
    <cellStyle name="計算方式 2 3 6 2 7 2" xfId="49176"/>
    <cellStyle name="計算方式 2 3 6 2 7 3" xfId="49177"/>
    <cellStyle name="計算方式 2 3 6 2 8" xfId="49178"/>
    <cellStyle name="計算方式 2 3 6 2 8 2" xfId="49179"/>
    <cellStyle name="計算方式 2 3 6 2 8 3" xfId="49180"/>
    <cellStyle name="計算方式 2 3 6 2 9" xfId="49181"/>
    <cellStyle name="計算方式 2 3 6 2 9 2" xfId="49182"/>
    <cellStyle name="計算方式 2 3 6 2 9 3" xfId="49183"/>
    <cellStyle name="計算方式 2 3 6 3" xfId="49184"/>
    <cellStyle name="計算方式 2 3 6 3 2" xfId="49185"/>
    <cellStyle name="計算方式 2 3 6 3 3" xfId="49186"/>
    <cellStyle name="計算方式 2 3 6 4" xfId="49187"/>
    <cellStyle name="計算方式 2 3 6 4 2" xfId="49188"/>
    <cellStyle name="計算方式 2 3 6 4 3" xfId="49189"/>
    <cellStyle name="計算方式 2 3 6 5" xfId="49190"/>
    <cellStyle name="計算方式 2 3 6 5 2" xfId="49191"/>
    <cellStyle name="計算方式 2 3 6 5 3" xfId="49192"/>
    <cellStyle name="計算方式 2 3 6 6" xfId="49193"/>
    <cellStyle name="計算方式 2 3 6 6 2" xfId="49194"/>
    <cellStyle name="計算方式 2 3 6 6 3" xfId="49195"/>
    <cellStyle name="計算方式 2 3 6 7" xfId="49196"/>
    <cellStyle name="計算方式 2 3 6 7 2" xfId="49197"/>
    <cellStyle name="計算方式 2 3 6 7 3" xfId="49198"/>
    <cellStyle name="計算方式 2 3 6 8" xfId="49199"/>
    <cellStyle name="計算方式 2 3 6 8 2" xfId="49200"/>
    <cellStyle name="計算方式 2 3 6 8 3" xfId="49201"/>
    <cellStyle name="計算方式 2 3 6 9" xfId="49202"/>
    <cellStyle name="計算方式 2 3 6 9 2" xfId="49203"/>
    <cellStyle name="計算方式 2 3 6 9 3" xfId="49204"/>
    <cellStyle name="計算方式 2 3 7" xfId="49205"/>
    <cellStyle name="計算方式 2 3 7 2" xfId="49206"/>
    <cellStyle name="計算方式 2 3 7 3" xfId="49207"/>
    <cellStyle name="計算方式 2 3 8" xfId="49208"/>
    <cellStyle name="計算方式 2 4" xfId="49209"/>
    <cellStyle name="計算方式 2 4 2" xfId="49210"/>
    <cellStyle name="計算方式 2 4 2 2" xfId="49211"/>
    <cellStyle name="計算方式 2 4 2 3" xfId="49212"/>
    <cellStyle name="計算方式 2 4 2 3 10" xfId="49213"/>
    <cellStyle name="計算方式 2 4 2 3 10 2" xfId="49214"/>
    <cellStyle name="計算方式 2 4 2 3 10 3" xfId="49215"/>
    <cellStyle name="計算方式 2 4 2 3 11" xfId="49216"/>
    <cellStyle name="計算方式 2 4 2 3 12" xfId="49217"/>
    <cellStyle name="計算方式 2 4 2 3 2" xfId="49218"/>
    <cellStyle name="計算方式 2 4 2 3 2 10" xfId="49219"/>
    <cellStyle name="計算方式 2 4 2 3 2 11" xfId="49220"/>
    <cellStyle name="計算方式 2 4 2 3 2 2" xfId="49221"/>
    <cellStyle name="計算方式 2 4 2 3 2 2 2" xfId="49222"/>
    <cellStyle name="計算方式 2 4 2 3 2 2 3" xfId="49223"/>
    <cellStyle name="計算方式 2 4 2 3 2 3" xfId="49224"/>
    <cellStyle name="計算方式 2 4 2 3 2 3 2" xfId="49225"/>
    <cellStyle name="計算方式 2 4 2 3 2 3 3" xfId="49226"/>
    <cellStyle name="計算方式 2 4 2 3 2 4" xfId="49227"/>
    <cellStyle name="計算方式 2 4 2 3 2 4 2" xfId="49228"/>
    <cellStyle name="計算方式 2 4 2 3 2 4 3" xfId="49229"/>
    <cellStyle name="計算方式 2 4 2 3 2 5" xfId="49230"/>
    <cellStyle name="計算方式 2 4 2 3 2 5 2" xfId="49231"/>
    <cellStyle name="計算方式 2 4 2 3 2 5 3" xfId="49232"/>
    <cellStyle name="計算方式 2 4 2 3 2 6" xfId="49233"/>
    <cellStyle name="計算方式 2 4 2 3 2 6 2" xfId="49234"/>
    <cellStyle name="計算方式 2 4 2 3 2 6 3" xfId="49235"/>
    <cellStyle name="計算方式 2 4 2 3 2 7" xfId="49236"/>
    <cellStyle name="計算方式 2 4 2 3 2 7 2" xfId="49237"/>
    <cellStyle name="計算方式 2 4 2 3 2 7 3" xfId="49238"/>
    <cellStyle name="計算方式 2 4 2 3 2 8" xfId="49239"/>
    <cellStyle name="計算方式 2 4 2 3 2 8 2" xfId="49240"/>
    <cellStyle name="計算方式 2 4 2 3 2 8 3" xfId="49241"/>
    <cellStyle name="計算方式 2 4 2 3 2 9" xfId="49242"/>
    <cellStyle name="計算方式 2 4 2 3 2 9 2" xfId="49243"/>
    <cellStyle name="計算方式 2 4 2 3 2 9 3" xfId="49244"/>
    <cellStyle name="計算方式 2 4 2 3 3" xfId="49245"/>
    <cellStyle name="計算方式 2 4 2 3 3 2" xfId="49246"/>
    <cellStyle name="計算方式 2 4 2 3 3 3" xfId="49247"/>
    <cellStyle name="計算方式 2 4 2 3 4" xfId="49248"/>
    <cellStyle name="計算方式 2 4 2 3 4 2" xfId="49249"/>
    <cellStyle name="計算方式 2 4 2 3 4 3" xfId="49250"/>
    <cellStyle name="計算方式 2 4 2 3 5" xfId="49251"/>
    <cellStyle name="計算方式 2 4 2 3 5 2" xfId="49252"/>
    <cellStyle name="計算方式 2 4 2 3 5 3" xfId="49253"/>
    <cellStyle name="計算方式 2 4 2 3 6" xfId="49254"/>
    <cellStyle name="計算方式 2 4 2 3 6 2" xfId="49255"/>
    <cellStyle name="計算方式 2 4 2 3 6 3" xfId="49256"/>
    <cellStyle name="計算方式 2 4 2 3 7" xfId="49257"/>
    <cellStyle name="計算方式 2 4 2 3 7 2" xfId="49258"/>
    <cellStyle name="計算方式 2 4 2 3 7 3" xfId="49259"/>
    <cellStyle name="計算方式 2 4 2 3 8" xfId="49260"/>
    <cellStyle name="計算方式 2 4 2 3 8 2" xfId="49261"/>
    <cellStyle name="計算方式 2 4 2 3 8 3" xfId="49262"/>
    <cellStyle name="計算方式 2 4 2 3 9" xfId="49263"/>
    <cellStyle name="計算方式 2 4 2 3 9 2" xfId="49264"/>
    <cellStyle name="計算方式 2 4 2 3 9 3" xfId="49265"/>
    <cellStyle name="計算方式 2 4 3" xfId="49266"/>
    <cellStyle name="計算方式 2 4 3 2" xfId="49267"/>
    <cellStyle name="計算方式 2 4 3 2 10" xfId="49268"/>
    <cellStyle name="計算方式 2 4 3 2 10 2" xfId="49269"/>
    <cellStyle name="計算方式 2 4 3 2 10 3" xfId="49270"/>
    <cellStyle name="計算方式 2 4 3 2 11" xfId="49271"/>
    <cellStyle name="計算方式 2 4 3 2 12" xfId="49272"/>
    <cellStyle name="計算方式 2 4 3 2 2" xfId="49273"/>
    <cellStyle name="計算方式 2 4 3 2 2 10" xfId="49274"/>
    <cellStyle name="計算方式 2 4 3 2 2 11" xfId="49275"/>
    <cellStyle name="計算方式 2 4 3 2 2 2" xfId="49276"/>
    <cellStyle name="計算方式 2 4 3 2 2 2 2" xfId="49277"/>
    <cellStyle name="計算方式 2 4 3 2 2 2 3" xfId="49278"/>
    <cellStyle name="計算方式 2 4 3 2 2 3" xfId="49279"/>
    <cellStyle name="計算方式 2 4 3 2 2 3 2" xfId="49280"/>
    <cellStyle name="計算方式 2 4 3 2 2 3 3" xfId="49281"/>
    <cellStyle name="計算方式 2 4 3 2 2 4" xfId="49282"/>
    <cellStyle name="計算方式 2 4 3 2 2 4 2" xfId="49283"/>
    <cellStyle name="計算方式 2 4 3 2 2 4 3" xfId="49284"/>
    <cellStyle name="計算方式 2 4 3 2 2 5" xfId="49285"/>
    <cellStyle name="計算方式 2 4 3 2 2 5 2" xfId="49286"/>
    <cellStyle name="計算方式 2 4 3 2 2 5 3" xfId="49287"/>
    <cellStyle name="計算方式 2 4 3 2 2 6" xfId="49288"/>
    <cellStyle name="計算方式 2 4 3 2 2 6 2" xfId="49289"/>
    <cellStyle name="計算方式 2 4 3 2 2 6 3" xfId="49290"/>
    <cellStyle name="計算方式 2 4 3 2 2 7" xfId="49291"/>
    <cellStyle name="計算方式 2 4 3 2 2 7 2" xfId="49292"/>
    <cellStyle name="計算方式 2 4 3 2 2 7 3" xfId="49293"/>
    <cellStyle name="計算方式 2 4 3 2 2 8" xfId="49294"/>
    <cellStyle name="計算方式 2 4 3 2 2 8 2" xfId="49295"/>
    <cellStyle name="計算方式 2 4 3 2 2 8 3" xfId="49296"/>
    <cellStyle name="計算方式 2 4 3 2 2 9" xfId="49297"/>
    <cellStyle name="計算方式 2 4 3 2 2 9 2" xfId="49298"/>
    <cellStyle name="計算方式 2 4 3 2 2 9 3" xfId="49299"/>
    <cellStyle name="計算方式 2 4 3 2 3" xfId="49300"/>
    <cellStyle name="計算方式 2 4 3 2 3 2" xfId="49301"/>
    <cellStyle name="計算方式 2 4 3 2 3 3" xfId="49302"/>
    <cellStyle name="計算方式 2 4 3 2 4" xfId="49303"/>
    <cellStyle name="計算方式 2 4 3 2 4 2" xfId="49304"/>
    <cellStyle name="計算方式 2 4 3 2 4 3" xfId="49305"/>
    <cellStyle name="計算方式 2 4 3 2 5" xfId="49306"/>
    <cellStyle name="計算方式 2 4 3 2 5 2" xfId="49307"/>
    <cellStyle name="計算方式 2 4 3 2 5 3" xfId="49308"/>
    <cellStyle name="計算方式 2 4 3 2 6" xfId="49309"/>
    <cellStyle name="計算方式 2 4 3 2 6 2" xfId="49310"/>
    <cellStyle name="計算方式 2 4 3 2 6 3" xfId="49311"/>
    <cellStyle name="計算方式 2 4 3 2 7" xfId="49312"/>
    <cellStyle name="計算方式 2 4 3 2 7 2" xfId="49313"/>
    <cellStyle name="計算方式 2 4 3 2 7 3" xfId="49314"/>
    <cellStyle name="計算方式 2 4 3 2 8" xfId="49315"/>
    <cellStyle name="計算方式 2 4 3 2 8 2" xfId="49316"/>
    <cellStyle name="計算方式 2 4 3 2 8 3" xfId="49317"/>
    <cellStyle name="計算方式 2 4 3 2 9" xfId="49318"/>
    <cellStyle name="計算方式 2 4 3 2 9 2" xfId="49319"/>
    <cellStyle name="計算方式 2 4 3 2 9 3" xfId="49320"/>
    <cellStyle name="計算方式 2 4 4" xfId="49321"/>
    <cellStyle name="計算方式 2 4 4 10" xfId="49322"/>
    <cellStyle name="計算方式 2 4 4 10 2" xfId="49323"/>
    <cellStyle name="計算方式 2 4 4 10 3" xfId="49324"/>
    <cellStyle name="計算方式 2 4 4 11" xfId="49325"/>
    <cellStyle name="計算方式 2 4 4 12" xfId="49326"/>
    <cellStyle name="計算方式 2 4 4 2" xfId="49327"/>
    <cellStyle name="計算方式 2 4 4 2 10" xfId="49328"/>
    <cellStyle name="計算方式 2 4 4 2 11" xfId="49329"/>
    <cellStyle name="計算方式 2 4 4 2 2" xfId="49330"/>
    <cellStyle name="計算方式 2 4 4 2 2 2" xfId="49331"/>
    <cellStyle name="計算方式 2 4 4 2 2 3" xfId="49332"/>
    <cellStyle name="計算方式 2 4 4 2 3" xfId="49333"/>
    <cellStyle name="計算方式 2 4 4 2 3 2" xfId="49334"/>
    <cellStyle name="計算方式 2 4 4 2 3 3" xfId="49335"/>
    <cellStyle name="計算方式 2 4 4 2 4" xfId="49336"/>
    <cellStyle name="計算方式 2 4 4 2 4 2" xfId="49337"/>
    <cellStyle name="計算方式 2 4 4 2 4 3" xfId="49338"/>
    <cellStyle name="計算方式 2 4 4 2 5" xfId="49339"/>
    <cellStyle name="計算方式 2 4 4 2 5 2" xfId="49340"/>
    <cellStyle name="計算方式 2 4 4 2 5 3" xfId="49341"/>
    <cellStyle name="計算方式 2 4 4 2 6" xfId="49342"/>
    <cellStyle name="計算方式 2 4 4 2 6 2" xfId="49343"/>
    <cellStyle name="計算方式 2 4 4 2 6 3" xfId="49344"/>
    <cellStyle name="計算方式 2 4 4 2 7" xfId="49345"/>
    <cellStyle name="計算方式 2 4 4 2 7 2" xfId="49346"/>
    <cellStyle name="計算方式 2 4 4 2 7 3" xfId="49347"/>
    <cellStyle name="計算方式 2 4 4 2 8" xfId="49348"/>
    <cellStyle name="計算方式 2 4 4 2 8 2" xfId="49349"/>
    <cellStyle name="計算方式 2 4 4 2 8 3" xfId="49350"/>
    <cellStyle name="計算方式 2 4 4 2 9" xfId="49351"/>
    <cellStyle name="計算方式 2 4 4 2 9 2" xfId="49352"/>
    <cellStyle name="計算方式 2 4 4 2 9 3" xfId="49353"/>
    <cellStyle name="計算方式 2 4 4 3" xfId="49354"/>
    <cellStyle name="計算方式 2 4 4 3 2" xfId="49355"/>
    <cellStyle name="計算方式 2 4 4 3 3" xfId="49356"/>
    <cellStyle name="計算方式 2 4 4 4" xfId="49357"/>
    <cellStyle name="計算方式 2 4 4 4 2" xfId="49358"/>
    <cellStyle name="計算方式 2 4 4 4 3" xfId="49359"/>
    <cellStyle name="計算方式 2 4 4 5" xfId="49360"/>
    <cellStyle name="計算方式 2 4 4 5 2" xfId="49361"/>
    <cellStyle name="計算方式 2 4 4 5 3" xfId="49362"/>
    <cellStyle name="計算方式 2 4 4 6" xfId="49363"/>
    <cellStyle name="計算方式 2 4 4 6 2" xfId="49364"/>
    <cellStyle name="計算方式 2 4 4 6 3" xfId="49365"/>
    <cellStyle name="計算方式 2 4 4 7" xfId="49366"/>
    <cellStyle name="計算方式 2 4 4 7 2" xfId="49367"/>
    <cellStyle name="計算方式 2 4 4 7 3" xfId="49368"/>
    <cellStyle name="計算方式 2 4 4 8" xfId="49369"/>
    <cellStyle name="計算方式 2 4 4 8 2" xfId="49370"/>
    <cellStyle name="計算方式 2 4 4 8 3" xfId="49371"/>
    <cellStyle name="計算方式 2 4 4 9" xfId="49372"/>
    <cellStyle name="計算方式 2 4 4 9 2" xfId="49373"/>
    <cellStyle name="計算方式 2 4 4 9 3" xfId="49374"/>
    <cellStyle name="計算方式 2 4 5" xfId="49375"/>
    <cellStyle name="計算方式 2 4 5 10" xfId="49376"/>
    <cellStyle name="計算方式 2 4 5 10 2" xfId="49377"/>
    <cellStyle name="計算方式 2 4 5 10 3" xfId="49378"/>
    <cellStyle name="計算方式 2 4 5 11" xfId="49379"/>
    <cellStyle name="計算方式 2 4 5 12" xfId="49380"/>
    <cellStyle name="計算方式 2 4 5 2" xfId="49381"/>
    <cellStyle name="計算方式 2 4 5 2 10" xfId="49382"/>
    <cellStyle name="計算方式 2 4 5 2 11" xfId="49383"/>
    <cellStyle name="計算方式 2 4 5 2 2" xfId="49384"/>
    <cellStyle name="計算方式 2 4 5 2 2 2" xfId="49385"/>
    <cellStyle name="計算方式 2 4 5 2 2 3" xfId="49386"/>
    <cellStyle name="計算方式 2 4 5 2 3" xfId="49387"/>
    <cellStyle name="計算方式 2 4 5 2 3 2" xfId="49388"/>
    <cellStyle name="計算方式 2 4 5 2 3 3" xfId="49389"/>
    <cellStyle name="計算方式 2 4 5 2 4" xfId="49390"/>
    <cellStyle name="計算方式 2 4 5 2 4 2" xfId="49391"/>
    <cellStyle name="計算方式 2 4 5 2 4 3" xfId="49392"/>
    <cellStyle name="計算方式 2 4 5 2 5" xfId="49393"/>
    <cellStyle name="計算方式 2 4 5 2 5 2" xfId="49394"/>
    <cellStyle name="計算方式 2 4 5 2 5 3" xfId="49395"/>
    <cellStyle name="計算方式 2 4 5 2 6" xfId="49396"/>
    <cellStyle name="計算方式 2 4 5 2 6 2" xfId="49397"/>
    <cellStyle name="計算方式 2 4 5 2 6 3" xfId="49398"/>
    <cellStyle name="計算方式 2 4 5 2 7" xfId="49399"/>
    <cellStyle name="計算方式 2 4 5 2 7 2" xfId="49400"/>
    <cellStyle name="計算方式 2 4 5 2 7 3" xfId="49401"/>
    <cellStyle name="計算方式 2 4 5 2 8" xfId="49402"/>
    <cellStyle name="計算方式 2 4 5 2 8 2" xfId="49403"/>
    <cellStyle name="計算方式 2 4 5 2 8 3" xfId="49404"/>
    <cellStyle name="計算方式 2 4 5 2 9" xfId="49405"/>
    <cellStyle name="計算方式 2 4 5 2 9 2" xfId="49406"/>
    <cellStyle name="計算方式 2 4 5 2 9 3" xfId="49407"/>
    <cellStyle name="計算方式 2 4 5 3" xfId="49408"/>
    <cellStyle name="計算方式 2 4 5 3 2" xfId="49409"/>
    <cellStyle name="計算方式 2 4 5 3 3" xfId="49410"/>
    <cellStyle name="計算方式 2 4 5 4" xfId="49411"/>
    <cellStyle name="計算方式 2 4 5 4 2" xfId="49412"/>
    <cellStyle name="計算方式 2 4 5 4 3" xfId="49413"/>
    <cellStyle name="計算方式 2 4 5 5" xfId="49414"/>
    <cellStyle name="計算方式 2 4 5 5 2" xfId="49415"/>
    <cellStyle name="計算方式 2 4 5 5 3" xfId="49416"/>
    <cellStyle name="計算方式 2 4 5 6" xfId="49417"/>
    <cellStyle name="計算方式 2 4 5 6 2" xfId="49418"/>
    <cellStyle name="計算方式 2 4 5 6 3" xfId="49419"/>
    <cellStyle name="計算方式 2 4 5 7" xfId="49420"/>
    <cellStyle name="計算方式 2 4 5 7 2" xfId="49421"/>
    <cellStyle name="計算方式 2 4 5 7 3" xfId="49422"/>
    <cellStyle name="計算方式 2 4 5 8" xfId="49423"/>
    <cellStyle name="計算方式 2 4 5 8 2" xfId="49424"/>
    <cellStyle name="計算方式 2 4 5 8 3" xfId="49425"/>
    <cellStyle name="計算方式 2 4 5 9" xfId="49426"/>
    <cellStyle name="計算方式 2 4 5 9 2" xfId="49427"/>
    <cellStyle name="計算方式 2 4 5 9 3" xfId="49428"/>
    <cellStyle name="計算方式 2 4 6" xfId="49429"/>
    <cellStyle name="計算方式 2 4 6 2" xfId="49430"/>
    <cellStyle name="計算方式 2 4 6 3" xfId="49431"/>
    <cellStyle name="計算方式 2 5" xfId="49432"/>
    <cellStyle name="計算方式 2 5 2" xfId="49433"/>
    <cellStyle name="計算方式 2 5 2 2" xfId="49434"/>
    <cellStyle name="計算方式 2 5 2 2 2" xfId="49435"/>
    <cellStyle name="計算方式 2 5 2 3" xfId="49436"/>
    <cellStyle name="計算方式 2 5 2 4" xfId="49437"/>
    <cellStyle name="計算方式 2 5 2 4 10" xfId="49438"/>
    <cellStyle name="計算方式 2 5 2 4 10 2" xfId="49439"/>
    <cellStyle name="計算方式 2 5 2 4 10 3" xfId="49440"/>
    <cellStyle name="計算方式 2 5 2 4 11" xfId="49441"/>
    <cellStyle name="計算方式 2 5 2 4 12" xfId="49442"/>
    <cellStyle name="計算方式 2 5 2 4 2" xfId="49443"/>
    <cellStyle name="計算方式 2 5 2 4 2 10" xfId="49444"/>
    <cellStyle name="計算方式 2 5 2 4 2 11" xfId="49445"/>
    <cellStyle name="計算方式 2 5 2 4 2 2" xfId="49446"/>
    <cellStyle name="計算方式 2 5 2 4 2 2 2" xfId="49447"/>
    <cellStyle name="計算方式 2 5 2 4 2 2 3" xfId="49448"/>
    <cellStyle name="計算方式 2 5 2 4 2 3" xfId="49449"/>
    <cellStyle name="計算方式 2 5 2 4 2 3 2" xfId="49450"/>
    <cellStyle name="計算方式 2 5 2 4 2 3 3" xfId="49451"/>
    <cellStyle name="計算方式 2 5 2 4 2 4" xfId="49452"/>
    <cellStyle name="計算方式 2 5 2 4 2 4 2" xfId="49453"/>
    <cellStyle name="計算方式 2 5 2 4 2 4 3" xfId="49454"/>
    <cellStyle name="計算方式 2 5 2 4 2 5" xfId="49455"/>
    <cellStyle name="計算方式 2 5 2 4 2 5 2" xfId="49456"/>
    <cellStyle name="計算方式 2 5 2 4 2 5 3" xfId="49457"/>
    <cellStyle name="計算方式 2 5 2 4 2 6" xfId="49458"/>
    <cellStyle name="計算方式 2 5 2 4 2 6 2" xfId="49459"/>
    <cellStyle name="計算方式 2 5 2 4 2 6 3" xfId="49460"/>
    <cellStyle name="計算方式 2 5 2 4 2 7" xfId="49461"/>
    <cellStyle name="計算方式 2 5 2 4 2 7 2" xfId="49462"/>
    <cellStyle name="計算方式 2 5 2 4 2 7 3" xfId="49463"/>
    <cellStyle name="計算方式 2 5 2 4 2 8" xfId="49464"/>
    <cellStyle name="計算方式 2 5 2 4 2 8 2" xfId="49465"/>
    <cellStyle name="計算方式 2 5 2 4 2 8 3" xfId="49466"/>
    <cellStyle name="計算方式 2 5 2 4 2 9" xfId="49467"/>
    <cellStyle name="計算方式 2 5 2 4 2 9 2" xfId="49468"/>
    <cellStyle name="計算方式 2 5 2 4 2 9 3" xfId="49469"/>
    <cellStyle name="計算方式 2 5 2 4 3" xfId="49470"/>
    <cellStyle name="計算方式 2 5 2 4 3 2" xfId="49471"/>
    <cellStyle name="計算方式 2 5 2 4 3 3" xfId="49472"/>
    <cellStyle name="計算方式 2 5 2 4 4" xfId="49473"/>
    <cellStyle name="計算方式 2 5 2 4 4 2" xfId="49474"/>
    <cellStyle name="計算方式 2 5 2 4 4 3" xfId="49475"/>
    <cellStyle name="計算方式 2 5 2 4 5" xfId="49476"/>
    <cellStyle name="計算方式 2 5 2 4 5 2" xfId="49477"/>
    <cellStyle name="計算方式 2 5 2 4 5 3" xfId="49478"/>
    <cellStyle name="計算方式 2 5 2 4 6" xfId="49479"/>
    <cellStyle name="計算方式 2 5 2 4 6 2" xfId="49480"/>
    <cellStyle name="計算方式 2 5 2 4 6 3" xfId="49481"/>
    <cellStyle name="計算方式 2 5 2 4 7" xfId="49482"/>
    <cellStyle name="計算方式 2 5 2 4 7 2" xfId="49483"/>
    <cellStyle name="計算方式 2 5 2 4 7 3" xfId="49484"/>
    <cellStyle name="計算方式 2 5 2 4 8" xfId="49485"/>
    <cellStyle name="計算方式 2 5 2 4 8 2" xfId="49486"/>
    <cellStyle name="計算方式 2 5 2 4 8 3" xfId="49487"/>
    <cellStyle name="計算方式 2 5 2 4 9" xfId="49488"/>
    <cellStyle name="計算方式 2 5 2 4 9 2" xfId="49489"/>
    <cellStyle name="計算方式 2 5 2 4 9 3" xfId="49490"/>
    <cellStyle name="計算方式 2 5 2 5" xfId="49491"/>
    <cellStyle name="計算方式 2 5 2 5 10" xfId="49492"/>
    <cellStyle name="計算方式 2 5 2 5 10 2" xfId="49493"/>
    <cellStyle name="計算方式 2 5 2 5 10 3" xfId="49494"/>
    <cellStyle name="計算方式 2 5 2 5 11" xfId="49495"/>
    <cellStyle name="計算方式 2 5 2 5 12" xfId="49496"/>
    <cellStyle name="計算方式 2 5 2 5 2" xfId="49497"/>
    <cellStyle name="計算方式 2 5 2 5 2 10" xfId="49498"/>
    <cellStyle name="計算方式 2 5 2 5 2 11" xfId="49499"/>
    <cellStyle name="計算方式 2 5 2 5 2 2" xfId="49500"/>
    <cellStyle name="計算方式 2 5 2 5 2 2 2" xfId="49501"/>
    <cellStyle name="計算方式 2 5 2 5 2 2 3" xfId="49502"/>
    <cellStyle name="計算方式 2 5 2 5 2 3" xfId="49503"/>
    <cellStyle name="計算方式 2 5 2 5 2 3 2" xfId="49504"/>
    <cellStyle name="計算方式 2 5 2 5 2 3 3" xfId="49505"/>
    <cellStyle name="計算方式 2 5 2 5 2 4" xfId="49506"/>
    <cellStyle name="計算方式 2 5 2 5 2 4 2" xfId="49507"/>
    <cellStyle name="計算方式 2 5 2 5 2 4 3" xfId="49508"/>
    <cellStyle name="計算方式 2 5 2 5 2 5" xfId="49509"/>
    <cellStyle name="計算方式 2 5 2 5 2 5 2" xfId="49510"/>
    <cellStyle name="計算方式 2 5 2 5 2 5 3" xfId="49511"/>
    <cellStyle name="計算方式 2 5 2 5 2 6" xfId="49512"/>
    <cellStyle name="計算方式 2 5 2 5 2 6 2" xfId="49513"/>
    <cellStyle name="計算方式 2 5 2 5 2 6 3" xfId="49514"/>
    <cellStyle name="計算方式 2 5 2 5 2 7" xfId="49515"/>
    <cellStyle name="計算方式 2 5 2 5 2 7 2" xfId="49516"/>
    <cellStyle name="計算方式 2 5 2 5 2 7 3" xfId="49517"/>
    <cellStyle name="計算方式 2 5 2 5 2 8" xfId="49518"/>
    <cellStyle name="計算方式 2 5 2 5 2 8 2" xfId="49519"/>
    <cellStyle name="計算方式 2 5 2 5 2 8 3" xfId="49520"/>
    <cellStyle name="計算方式 2 5 2 5 2 9" xfId="49521"/>
    <cellStyle name="計算方式 2 5 2 5 2 9 2" xfId="49522"/>
    <cellStyle name="計算方式 2 5 2 5 2 9 3" xfId="49523"/>
    <cellStyle name="計算方式 2 5 2 5 3" xfId="49524"/>
    <cellStyle name="計算方式 2 5 2 5 3 2" xfId="49525"/>
    <cellStyle name="計算方式 2 5 2 5 3 3" xfId="49526"/>
    <cellStyle name="計算方式 2 5 2 5 4" xfId="49527"/>
    <cellStyle name="計算方式 2 5 2 5 4 2" xfId="49528"/>
    <cellStyle name="計算方式 2 5 2 5 4 3" xfId="49529"/>
    <cellStyle name="計算方式 2 5 2 5 5" xfId="49530"/>
    <cellStyle name="計算方式 2 5 2 5 5 2" xfId="49531"/>
    <cellStyle name="計算方式 2 5 2 5 5 3" xfId="49532"/>
    <cellStyle name="計算方式 2 5 2 5 6" xfId="49533"/>
    <cellStyle name="計算方式 2 5 2 5 6 2" xfId="49534"/>
    <cellStyle name="計算方式 2 5 2 5 6 3" xfId="49535"/>
    <cellStyle name="計算方式 2 5 2 5 7" xfId="49536"/>
    <cellStyle name="計算方式 2 5 2 5 7 2" xfId="49537"/>
    <cellStyle name="計算方式 2 5 2 5 7 3" xfId="49538"/>
    <cellStyle name="計算方式 2 5 2 5 8" xfId="49539"/>
    <cellStyle name="計算方式 2 5 2 5 8 2" xfId="49540"/>
    <cellStyle name="計算方式 2 5 2 5 8 3" xfId="49541"/>
    <cellStyle name="計算方式 2 5 2 5 9" xfId="49542"/>
    <cellStyle name="計算方式 2 5 2 5 9 2" xfId="49543"/>
    <cellStyle name="計算方式 2 5 2 5 9 3" xfId="49544"/>
    <cellStyle name="計算方式 2 5 3" xfId="49545"/>
    <cellStyle name="計算方式 2 5 3 2" xfId="49546"/>
    <cellStyle name="計算方式 2 5 3 3" xfId="49547"/>
    <cellStyle name="計算方式 2 5 3 3 10" xfId="49548"/>
    <cellStyle name="計算方式 2 5 3 3 10 2" xfId="49549"/>
    <cellStyle name="計算方式 2 5 3 3 10 3" xfId="49550"/>
    <cellStyle name="計算方式 2 5 3 3 11" xfId="49551"/>
    <cellStyle name="計算方式 2 5 3 3 12" xfId="49552"/>
    <cellStyle name="計算方式 2 5 3 3 2" xfId="49553"/>
    <cellStyle name="計算方式 2 5 3 3 2 10" xfId="49554"/>
    <cellStyle name="計算方式 2 5 3 3 2 11" xfId="49555"/>
    <cellStyle name="計算方式 2 5 3 3 2 2" xfId="49556"/>
    <cellStyle name="計算方式 2 5 3 3 2 2 2" xfId="49557"/>
    <cellStyle name="計算方式 2 5 3 3 2 2 3" xfId="49558"/>
    <cellStyle name="計算方式 2 5 3 3 2 3" xfId="49559"/>
    <cellStyle name="計算方式 2 5 3 3 2 3 2" xfId="49560"/>
    <cellStyle name="計算方式 2 5 3 3 2 3 3" xfId="49561"/>
    <cellStyle name="計算方式 2 5 3 3 2 4" xfId="49562"/>
    <cellStyle name="計算方式 2 5 3 3 2 4 2" xfId="49563"/>
    <cellStyle name="計算方式 2 5 3 3 2 4 3" xfId="49564"/>
    <cellStyle name="計算方式 2 5 3 3 2 5" xfId="49565"/>
    <cellStyle name="計算方式 2 5 3 3 2 5 2" xfId="49566"/>
    <cellStyle name="計算方式 2 5 3 3 2 5 3" xfId="49567"/>
    <cellStyle name="計算方式 2 5 3 3 2 6" xfId="49568"/>
    <cellStyle name="計算方式 2 5 3 3 2 6 2" xfId="49569"/>
    <cellStyle name="計算方式 2 5 3 3 2 6 3" xfId="49570"/>
    <cellStyle name="計算方式 2 5 3 3 2 7" xfId="49571"/>
    <cellStyle name="計算方式 2 5 3 3 2 7 2" xfId="49572"/>
    <cellStyle name="計算方式 2 5 3 3 2 7 3" xfId="49573"/>
    <cellStyle name="計算方式 2 5 3 3 2 8" xfId="49574"/>
    <cellStyle name="計算方式 2 5 3 3 2 8 2" xfId="49575"/>
    <cellStyle name="計算方式 2 5 3 3 2 8 3" xfId="49576"/>
    <cellStyle name="計算方式 2 5 3 3 2 9" xfId="49577"/>
    <cellStyle name="計算方式 2 5 3 3 2 9 2" xfId="49578"/>
    <cellStyle name="計算方式 2 5 3 3 2 9 3" xfId="49579"/>
    <cellStyle name="計算方式 2 5 3 3 3" xfId="49580"/>
    <cellStyle name="計算方式 2 5 3 3 3 2" xfId="49581"/>
    <cellStyle name="計算方式 2 5 3 3 3 3" xfId="49582"/>
    <cellStyle name="計算方式 2 5 3 3 4" xfId="49583"/>
    <cellStyle name="計算方式 2 5 3 3 4 2" xfId="49584"/>
    <cellStyle name="計算方式 2 5 3 3 4 3" xfId="49585"/>
    <cellStyle name="計算方式 2 5 3 3 5" xfId="49586"/>
    <cellStyle name="計算方式 2 5 3 3 5 2" xfId="49587"/>
    <cellStyle name="計算方式 2 5 3 3 5 3" xfId="49588"/>
    <cellStyle name="計算方式 2 5 3 3 6" xfId="49589"/>
    <cellStyle name="計算方式 2 5 3 3 6 2" xfId="49590"/>
    <cellStyle name="計算方式 2 5 3 3 6 3" xfId="49591"/>
    <cellStyle name="計算方式 2 5 3 3 7" xfId="49592"/>
    <cellStyle name="計算方式 2 5 3 3 7 2" xfId="49593"/>
    <cellStyle name="計算方式 2 5 3 3 7 3" xfId="49594"/>
    <cellStyle name="計算方式 2 5 3 3 8" xfId="49595"/>
    <cellStyle name="計算方式 2 5 3 3 8 2" xfId="49596"/>
    <cellStyle name="計算方式 2 5 3 3 8 3" xfId="49597"/>
    <cellStyle name="計算方式 2 5 3 3 9" xfId="49598"/>
    <cellStyle name="計算方式 2 5 3 3 9 2" xfId="49599"/>
    <cellStyle name="計算方式 2 5 3 3 9 3" xfId="49600"/>
    <cellStyle name="計算方式 2 5 4" xfId="49601"/>
    <cellStyle name="計算方式 2 5 5" xfId="49602"/>
    <cellStyle name="計算方式 2 5 5 10" xfId="49603"/>
    <cellStyle name="計算方式 2 5 5 10 2" xfId="49604"/>
    <cellStyle name="計算方式 2 5 5 10 3" xfId="49605"/>
    <cellStyle name="計算方式 2 5 5 11" xfId="49606"/>
    <cellStyle name="計算方式 2 5 5 12" xfId="49607"/>
    <cellStyle name="計算方式 2 5 5 2" xfId="49608"/>
    <cellStyle name="計算方式 2 5 5 2 10" xfId="49609"/>
    <cellStyle name="計算方式 2 5 5 2 11" xfId="49610"/>
    <cellStyle name="計算方式 2 5 5 2 2" xfId="49611"/>
    <cellStyle name="計算方式 2 5 5 2 2 2" xfId="49612"/>
    <cellStyle name="計算方式 2 5 5 2 2 3" xfId="49613"/>
    <cellStyle name="計算方式 2 5 5 2 3" xfId="49614"/>
    <cellStyle name="計算方式 2 5 5 2 3 2" xfId="49615"/>
    <cellStyle name="計算方式 2 5 5 2 3 3" xfId="49616"/>
    <cellStyle name="計算方式 2 5 5 2 4" xfId="49617"/>
    <cellStyle name="計算方式 2 5 5 2 4 2" xfId="49618"/>
    <cellStyle name="計算方式 2 5 5 2 4 3" xfId="49619"/>
    <cellStyle name="計算方式 2 5 5 2 5" xfId="49620"/>
    <cellStyle name="計算方式 2 5 5 2 5 2" xfId="49621"/>
    <cellStyle name="計算方式 2 5 5 2 5 3" xfId="49622"/>
    <cellStyle name="計算方式 2 5 5 2 6" xfId="49623"/>
    <cellStyle name="計算方式 2 5 5 2 6 2" xfId="49624"/>
    <cellStyle name="計算方式 2 5 5 2 6 3" xfId="49625"/>
    <cellStyle name="計算方式 2 5 5 2 7" xfId="49626"/>
    <cellStyle name="計算方式 2 5 5 2 7 2" xfId="49627"/>
    <cellStyle name="計算方式 2 5 5 2 7 3" xfId="49628"/>
    <cellStyle name="計算方式 2 5 5 2 8" xfId="49629"/>
    <cellStyle name="計算方式 2 5 5 2 8 2" xfId="49630"/>
    <cellStyle name="計算方式 2 5 5 2 8 3" xfId="49631"/>
    <cellStyle name="計算方式 2 5 5 2 9" xfId="49632"/>
    <cellStyle name="計算方式 2 5 5 2 9 2" xfId="49633"/>
    <cellStyle name="計算方式 2 5 5 2 9 3" xfId="49634"/>
    <cellStyle name="計算方式 2 5 5 3" xfId="49635"/>
    <cellStyle name="計算方式 2 5 5 3 2" xfId="49636"/>
    <cellStyle name="計算方式 2 5 5 3 3" xfId="49637"/>
    <cellStyle name="計算方式 2 5 5 4" xfId="49638"/>
    <cellStyle name="計算方式 2 5 5 4 2" xfId="49639"/>
    <cellStyle name="計算方式 2 5 5 4 3" xfId="49640"/>
    <cellStyle name="計算方式 2 5 5 5" xfId="49641"/>
    <cellStyle name="計算方式 2 5 5 5 2" xfId="49642"/>
    <cellStyle name="計算方式 2 5 5 5 3" xfId="49643"/>
    <cellStyle name="計算方式 2 5 5 6" xfId="49644"/>
    <cellStyle name="計算方式 2 5 5 6 2" xfId="49645"/>
    <cellStyle name="計算方式 2 5 5 6 3" xfId="49646"/>
    <cellStyle name="計算方式 2 5 5 7" xfId="49647"/>
    <cellStyle name="計算方式 2 5 5 7 2" xfId="49648"/>
    <cellStyle name="計算方式 2 5 5 7 3" xfId="49649"/>
    <cellStyle name="計算方式 2 5 5 8" xfId="49650"/>
    <cellStyle name="計算方式 2 5 5 8 2" xfId="49651"/>
    <cellStyle name="計算方式 2 5 5 8 3" xfId="49652"/>
    <cellStyle name="計算方式 2 5 5 9" xfId="49653"/>
    <cellStyle name="計算方式 2 5 5 9 2" xfId="49654"/>
    <cellStyle name="計算方式 2 5 5 9 3" xfId="49655"/>
    <cellStyle name="計算方式 2 5 6" xfId="49656"/>
    <cellStyle name="計算方式 2 5 6 10" xfId="49657"/>
    <cellStyle name="計算方式 2 5 6 10 2" xfId="49658"/>
    <cellStyle name="計算方式 2 5 6 10 3" xfId="49659"/>
    <cellStyle name="計算方式 2 5 6 11" xfId="49660"/>
    <cellStyle name="計算方式 2 5 6 12" xfId="49661"/>
    <cellStyle name="計算方式 2 5 6 2" xfId="49662"/>
    <cellStyle name="計算方式 2 5 6 2 10" xfId="49663"/>
    <cellStyle name="計算方式 2 5 6 2 11" xfId="49664"/>
    <cellStyle name="計算方式 2 5 6 2 2" xfId="49665"/>
    <cellStyle name="計算方式 2 5 6 2 2 2" xfId="49666"/>
    <cellStyle name="計算方式 2 5 6 2 2 3" xfId="49667"/>
    <cellStyle name="計算方式 2 5 6 2 3" xfId="49668"/>
    <cellStyle name="計算方式 2 5 6 2 3 2" xfId="49669"/>
    <cellStyle name="計算方式 2 5 6 2 3 3" xfId="49670"/>
    <cellStyle name="計算方式 2 5 6 2 4" xfId="49671"/>
    <cellStyle name="計算方式 2 5 6 2 4 2" xfId="49672"/>
    <cellStyle name="計算方式 2 5 6 2 4 3" xfId="49673"/>
    <cellStyle name="計算方式 2 5 6 2 5" xfId="49674"/>
    <cellStyle name="計算方式 2 5 6 2 5 2" xfId="49675"/>
    <cellStyle name="計算方式 2 5 6 2 5 3" xfId="49676"/>
    <cellStyle name="計算方式 2 5 6 2 6" xfId="49677"/>
    <cellStyle name="計算方式 2 5 6 2 6 2" xfId="49678"/>
    <cellStyle name="計算方式 2 5 6 2 6 3" xfId="49679"/>
    <cellStyle name="計算方式 2 5 6 2 7" xfId="49680"/>
    <cellStyle name="計算方式 2 5 6 2 7 2" xfId="49681"/>
    <cellStyle name="計算方式 2 5 6 2 7 3" xfId="49682"/>
    <cellStyle name="計算方式 2 5 6 2 8" xfId="49683"/>
    <cellStyle name="計算方式 2 5 6 2 8 2" xfId="49684"/>
    <cellStyle name="計算方式 2 5 6 2 8 3" xfId="49685"/>
    <cellStyle name="計算方式 2 5 6 2 9" xfId="49686"/>
    <cellStyle name="計算方式 2 5 6 2 9 2" xfId="49687"/>
    <cellStyle name="計算方式 2 5 6 2 9 3" xfId="49688"/>
    <cellStyle name="計算方式 2 5 6 3" xfId="49689"/>
    <cellStyle name="計算方式 2 5 6 3 2" xfId="49690"/>
    <cellStyle name="計算方式 2 5 6 3 3" xfId="49691"/>
    <cellStyle name="計算方式 2 5 6 4" xfId="49692"/>
    <cellStyle name="計算方式 2 5 6 4 2" xfId="49693"/>
    <cellStyle name="計算方式 2 5 6 4 3" xfId="49694"/>
    <cellStyle name="計算方式 2 5 6 5" xfId="49695"/>
    <cellStyle name="計算方式 2 5 6 5 2" xfId="49696"/>
    <cellStyle name="計算方式 2 5 6 5 3" xfId="49697"/>
    <cellStyle name="計算方式 2 5 6 6" xfId="49698"/>
    <cellStyle name="計算方式 2 5 6 6 2" xfId="49699"/>
    <cellStyle name="計算方式 2 5 6 6 3" xfId="49700"/>
    <cellStyle name="計算方式 2 5 6 7" xfId="49701"/>
    <cellStyle name="計算方式 2 5 6 7 2" xfId="49702"/>
    <cellStyle name="計算方式 2 5 6 7 3" xfId="49703"/>
    <cellStyle name="計算方式 2 5 6 8" xfId="49704"/>
    <cellStyle name="計算方式 2 5 6 8 2" xfId="49705"/>
    <cellStyle name="計算方式 2 5 6 8 3" xfId="49706"/>
    <cellStyle name="計算方式 2 5 6 9" xfId="49707"/>
    <cellStyle name="計算方式 2 5 6 9 2" xfId="49708"/>
    <cellStyle name="計算方式 2 5 6 9 3" xfId="49709"/>
    <cellStyle name="計算方式 2 5 7" xfId="49710"/>
    <cellStyle name="計算方式 2 5 7 2" xfId="49711"/>
    <cellStyle name="計算方式 2 5 7 3" xfId="49712"/>
    <cellStyle name="計算方式 2 6" xfId="49713"/>
    <cellStyle name="計算方式 2 6 2" xfId="49714"/>
    <cellStyle name="計算方式 2 6 2 2" xfId="49715"/>
    <cellStyle name="計算方式 2 6 2 2 2" xfId="49716"/>
    <cellStyle name="計算方式 2 6 2 3" xfId="49717"/>
    <cellStyle name="計算方式 2 6 2 4" xfId="49718"/>
    <cellStyle name="計算方式 2 6 2 4 10" xfId="49719"/>
    <cellStyle name="計算方式 2 6 2 4 10 2" xfId="49720"/>
    <cellStyle name="計算方式 2 6 2 4 10 3" xfId="49721"/>
    <cellStyle name="計算方式 2 6 2 4 11" xfId="49722"/>
    <cellStyle name="計算方式 2 6 2 4 12" xfId="49723"/>
    <cellStyle name="計算方式 2 6 2 4 2" xfId="49724"/>
    <cellStyle name="計算方式 2 6 2 4 2 10" xfId="49725"/>
    <cellStyle name="計算方式 2 6 2 4 2 11" xfId="49726"/>
    <cellStyle name="計算方式 2 6 2 4 2 2" xfId="49727"/>
    <cellStyle name="計算方式 2 6 2 4 2 2 2" xfId="49728"/>
    <cellStyle name="計算方式 2 6 2 4 2 2 3" xfId="49729"/>
    <cellStyle name="計算方式 2 6 2 4 2 3" xfId="49730"/>
    <cellStyle name="計算方式 2 6 2 4 2 3 2" xfId="49731"/>
    <cellStyle name="計算方式 2 6 2 4 2 3 3" xfId="49732"/>
    <cellStyle name="計算方式 2 6 2 4 2 4" xfId="49733"/>
    <cellStyle name="計算方式 2 6 2 4 2 4 2" xfId="49734"/>
    <cellStyle name="計算方式 2 6 2 4 2 4 3" xfId="49735"/>
    <cellStyle name="計算方式 2 6 2 4 2 5" xfId="49736"/>
    <cellStyle name="計算方式 2 6 2 4 2 5 2" xfId="49737"/>
    <cellStyle name="計算方式 2 6 2 4 2 5 3" xfId="49738"/>
    <cellStyle name="計算方式 2 6 2 4 2 6" xfId="49739"/>
    <cellStyle name="計算方式 2 6 2 4 2 6 2" xfId="49740"/>
    <cellStyle name="計算方式 2 6 2 4 2 6 3" xfId="49741"/>
    <cellStyle name="計算方式 2 6 2 4 2 7" xfId="49742"/>
    <cellStyle name="計算方式 2 6 2 4 2 7 2" xfId="49743"/>
    <cellStyle name="計算方式 2 6 2 4 2 7 3" xfId="49744"/>
    <cellStyle name="計算方式 2 6 2 4 2 8" xfId="49745"/>
    <cellStyle name="計算方式 2 6 2 4 2 8 2" xfId="49746"/>
    <cellStyle name="計算方式 2 6 2 4 2 8 3" xfId="49747"/>
    <cellStyle name="計算方式 2 6 2 4 2 9" xfId="49748"/>
    <cellStyle name="計算方式 2 6 2 4 2 9 2" xfId="49749"/>
    <cellStyle name="計算方式 2 6 2 4 2 9 3" xfId="49750"/>
    <cellStyle name="計算方式 2 6 2 4 3" xfId="49751"/>
    <cellStyle name="計算方式 2 6 2 4 3 2" xfId="49752"/>
    <cellStyle name="計算方式 2 6 2 4 3 3" xfId="49753"/>
    <cellStyle name="計算方式 2 6 2 4 4" xfId="49754"/>
    <cellStyle name="計算方式 2 6 2 4 4 2" xfId="49755"/>
    <cellStyle name="計算方式 2 6 2 4 4 3" xfId="49756"/>
    <cellStyle name="計算方式 2 6 2 4 5" xfId="49757"/>
    <cellStyle name="計算方式 2 6 2 4 5 2" xfId="49758"/>
    <cellStyle name="計算方式 2 6 2 4 5 3" xfId="49759"/>
    <cellStyle name="計算方式 2 6 2 4 6" xfId="49760"/>
    <cellStyle name="計算方式 2 6 2 4 6 2" xfId="49761"/>
    <cellStyle name="計算方式 2 6 2 4 6 3" xfId="49762"/>
    <cellStyle name="計算方式 2 6 2 4 7" xfId="49763"/>
    <cellStyle name="計算方式 2 6 2 4 7 2" xfId="49764"/>
    <cellStyle name="計算方式 2 6 2 4 7 3" xfId="49765"/>
    <cellStyle name="計算方式 2 6 2 4 8" xfId="49766"/>
    <cellStyle name="計算方式 2 6 2 4 8 2" xfId="49767"/>
    <cellStyle name="計算方式 2 6 2 4 8 3" xfId="49768"/>
    <cellStyle name="計算方式 2 6 2 4 9" xfId="49769"/>
    <cellStyle name="計算方式 2 6 2 4 9 2" xfId="49770"/>
    <cellStyle name="計算方式 2 6 2 4 9 3" xfId="49771"/>
    <cellStyle name="計算方式 2 6 3" xfId="49772"/>
    <cellStyle name="計算方式 2 6 3 2" xfId="49773"/>
    <cellStyle name="計算方式 2 6 4" xfId="49774"/>
    <cellStyle name="計算方式 2 6 5" xfId="49775"/>
    <cellStyle name="計算方式 2 6 5 10" xfId="49776"/>
    <cellStyle name="計算方式 2 6 5 10 2" xfId="49777"/>
    <cellStyle name="計算方式 2 6 5 10 3" xfId="49778"/>
    <cellStyle name="計算方式 2 6 5 11" xfId="49779"/>
    <cellStyle name="計算方式 2 6 5 12" xfId="49780"/>
    <cellStyle name="計算方式 2 6 5 2" xfId="49781"/>
    <cellStyle name="計算方式 2 6 5 2 10" xfId="49782"/>
    <cellStyle name="計算方式 2 6 5 2 11" xfId="49783"/>
    <cellStyle name="計算方式 2 6 5 2 2" xfId="49784"/>
    <cellStyle name="計算方式 2 6 5 2 2 2" xfId="49785"/>
    <cellStyle name="計算方式 2 6 5 2 2 3" xfId="49786"/>
    <cellStyle name="計算方式 2 6 5 2 3" xfId="49787"/>
    <cellStyle name="計算方式 2 6 5 2 3 2" xfId="49788"/>
    <cellStyle name="計算方式 2 6 5 2 3 3" xfId="49789"/>
    <cellStyle name="計算方式 2 6 5 2 4" xfId="49790"/>
    <cellStyle name="計算方式 2 6 5 2 4 2" xfId="49791"/>
    <cellStyle name="計算方式 2 6 5 2 4 3" xfId="49792"/>
    <cellStyle name="計算方式 2 6 5 2 5" xfId="49793"/>
    <cellStyle name="計算方式 2 6 5 2 5 2" xfId="49794"/>
    <cellStyle name="計算方式 2 6 5 2 5 3" xfId="49795"/>
    <cellStyle name="計算方式 2 6 5 2 6" xfId="49796"/>
    <cellStyle name="計算方式 2 6 5 2 6 2" xfId="49797"/>
    <cellStyle name="計算方式 2 6 5 2 6 3" xfId="49798"/>
    <cellStyle name="計算方式 2 6 5 2 7" xfId="49799"/>
    <cellStyle name="計算方式 2 6 5 2 7 2" xfId="49800"/>
    <cellStyle name="計算方式 2 6 5 2 7 3" xfId="49801"/>
    <cellStyle name="計算方式 2 6 5 2 8" xfId="49802"/>
    <cellStyle name="計算方式 2 6 5 2 8 2" xfId="49803"/>
    <cellStyle name="計算方式 2 6 5 2 8 3" xfId="49804"/>
    <cellStyle name="計算方式 2 6 5 2 9" xfId="49805"/>
    <cellStyle name="計算方式 2 6 5 2 9 2" xfId="49806"/>
    <cellStyle name="計算方式 2 6 5 2 9 3" xfId="49807"/>
    <cellStyle name="計算方式 2 6 5 3" xfId="49808"/>
    <cellStyle name="計算方式 2 6 5 3 2" xfId="49809"/>
    <cellStyle name="計算方式 2 6 5 3 3" xfId="49810"/>
    <cellStyle name="計算方式 2 6 5 4" xfId="49811"/>
    <cellStyle name="計算方式 2 6 5 4 2" xfId="49812"/>
    <cellStyle name="計算方式 2 6 5 4 3" xfId="49813"/>
    <cellStyle name="計算方式 2 6 5 5" xfId="49814"/>
    <cellStyle name="計算方式 2 6 5 5 2" xfId="49815"/>
    <cellStyle name="計算方式 2 6 5 5 3" xfId="49816"/>
    <cellStyle name="計算方式 2 6 5 6" xfId="49817"/>
    <cellStyle name="計算方式 2 6 5 6 2" xfId="49818"/>
    <cellStyle name="計算方式 2 6 5 6 3" xfId="49819"/>
    <cellStyle name="計算方式 2 6 5 7" xfId="49820"/>
    <cellStyle name="計算方式 2 6 5 7 2" xfId="49821"/>
    <cellStyle name="計算方式 2 6 5 7 3" xfId="49822"/>
    <cellStyle name="計算方式 2 6 5 8" xfId="49823"/>
    <cellStyle name="計算方式 2 6 5 8 2" xfId="49824"/>
    <cellStyle name="計算方式 2 6 5 8 3" xfId="49825"/>
    <cellStyle name="計算方式 2 6 5 9" xfId="49826"/>
    <cellStyle name="計算方式 2 6 5 9 2" xfId="49827"/>
    <cellStyle name="計算方式 2 6 5 9 3" xfId="49828"/>
    <cellStyle name="計算方式 2 6 6" xfId="49829"/>
    <cellStyle name="計算方式 2 6 6 10" xfId="49830"/>
    <cellStyle name="計算方式 2 6 6 10 2" xfId="49831"/>
    <cellStyle name="計算方式 2 6 6 10 3" xfId="49832"/>
    <cellStyle name="計算方式 2 6 6 11" xfId="49833"/>
    <cellStyle name="計算方式 2 6 6 12" xfId="49834"/>
    <cellStyle name="計算方式 2 6 6 2" xfId="49835"/>
    <cellStyle name="計算方式 2 6 6 2 10" xfId="49836"/>
    <cellStyle name="計算方式 2 6 6 2 11" xfId="49837"/>
    <cellStyle name="計算方式 2 6 6 2 2" xfId="49838"/>
    <cellStyle name="計算方式 2 6 6 2 2 2" xfId="49839"/>
    <cellStyle name="計算方式 2 6 6 2 2 3" xfId="49840"/>
    <cellStyle name="計算方式 2 6 6 2 3" xfId="49841"/>
    <cellStyle name="計算方式 2 6 6 2 3 2" xfId="49842"/>
    <cellStyle name="計算方式 2 6 6 2 3 3" xfId="49843"/>
    <cellStyle name="計算方式 2 6 6 2 4" xfId="49844"/>
    <cellStyle name="計算方式 2 6 6 2 4 2" xfId="49845"/>
    <cellStyle name="計算方式 2 6 6 2 4 3" xfId="49846"/>
    <cellStyle name="計算方式 2 6 6 2 5" xfId="49847"/>
    <cellStyle name="計算方式 2 6 6 2 5 2" xfId="49848"/>
    <cellStyle name="計算方式 2 6 6 2 5 3" xfId="49849"/>
    <cellStyle name="計算方式 2 6 6 2 6" xfId="49850"/>
    <cellStyle name="計算方式 2 6 6 2 6 2" xfId="49851"/>
    <cellStyle name="計算方式 2 6 6 2 6 3" xfId="49852"/>
    <cellStyle name="計算方式 2 6 6 2 7" xfId="49853"/>
    <cellStyle name="計算方式 2 6 6 2 7 2" xfId="49854"/>
    <cellStyle name="計算方式 2 6 6 2 7 3" xfId="49855"/>
    <cellStyle name="計算方式 2 6 6 2 8" xfId="49856"/>
    <cellStyle name="計算方式 2 6 6 2 8 2" xfId="49857"/>
    <cellStyle name="計算方式 2 6 6 2 8 3" xfId="49858"/>
    <cellStyle name="計算方式 2 6 6 2 9" xfId="49859"/>
    <cellStyle name="計算方式 2 6 6 2 9 2" xfId="49860"/>
    <cellStyle name="計算方式 2 6 6 2 9 3" xfId="49861"/>
    <cellStyle name="計算方式 2 6 6 3" xfId="49862"/>
    <cellStyle name="計算方式 2 6 6 3 2" xfId="49863"/>
    <cellStyle name="計算方式 2 6 6 3 3" xfId="49864"/>
    <cellStyle name="計算方式 2 6 6 4" xfId="49865"/>
    <cellStyle name="計算方式 2 6 6 4 2" xfId="49866"/>
    <cellStyle name="計算方式 2 6 6 4 3" xfId="49867"/>
    <cellStyle name="計算方式 2 6 6 5" xfId="49868"/>
    <cellStyle name="計算方式 2 6 6 5 2" xfId="49869"/>
    <cellStyle name="計算方式 2 6 6 5 3" xfId="49870"/>
    <cellStyle name="計算方式 2 6 6 6" xfId="49871"/>
    <cellStyle name="計算方式 2 6 6 6 2" xfId="49872"/>
    <cellStyle name="計算方式 2 6 6 6 3" xfId="49873"/>
    <cellStyle name="計算方式 2 6 6 7" xfId="49874"/>
    <cellStyle name="計算方式 2 6 6 7 2" xfId="49875"/>
    <cellStyle name="計算方式 2 6 6 7 3" xfId="49876"/>
    <cellStyle name="計算方式 2 6 6 8" xfId="49877"/>
    <cellStyle name="計算方式 2 6 6 8 2" xfId="49878"/>
    <cellStyle name="計算方式 2 6 6 8 3" xfId="49879"/>
    <cellStyle name="計算方式 2 6 6 9" xfId="49880"/>
    <cellStyle name="計算方式 2 6 6 9 2" xfId="49881"/>
    <cellStyle name="計算方式 2 6 6 9 3" xfId="49882"/>
    <cellStyle name="計算方式 2 6 7" xfId="49883"/>
    <cellStyle name="計算方式 2 6 7 2" xfId="49884"/>
    <cellStyle name="計算方式 2 6 7 3" xfId="49885"/>
    <cellStyle name="計算方式 2 7" xfId="49886"/>
    <cellStyle name="計算方式 2 7 2" xfId="49887"/>
    <cellStyle name="計算方式 2 7 2 2" xfId="49888"/>
    <cellStyle name="計算方式 2 7 3" xfId="49889"/>
    <cellStyle name="計算方式 2 7 4" xfId="49890"/>
    <cellStyle name="計算方式 2 7 4 10" xfId="49891"/>
    <cellStyle name="計算方式 2 7 4 10 2" xfId="49892"/>
    <cellStyle name="計算方式 2 7 4 10 3" xfId="49893"/>
    <cellStyle name="計算方式 2 7 4 11" xfId="49894"/>
    <cellStyle name="計算方式 2 7 4 12" xfId="49895"/>
    <cellStyle name="計算方式 2 7 4 2" xfId="49896"/>
    <cellStyle name="計算方式 2 7 4 2 10" xfId="49897"/>
    <cellStyle name="計算方式 2 7 4 2 11" xfId="49898"/>
    <cellStyle name="計算方式 2 7 4 2 2" xfId="49899"/>
    <cellStyle name="計算方式 2 7 4 2 2 2" xfId="49900"/>
    <cellStyle name="計算方式 2 7 4 2 2 3" xfId="49901"/>
    <cellStyle name="計算方式 2 7 4 2 3" xfId="49902"/>
    <cellStyle name="計算方式 2 7 4 2 3 2" xfId="49903"/>
    <cellStyle name="計算方式 2 7 4 2 3 3" xfId="49904"/>
    <cellStyle name="計算方式 2 7 4 2 4" xfId="49905"/>
    <cellStyle name="計算方式 2 7 4 2 4 2" xfId="49906"/>
    <cellStyle name="計算方式 2 7 4 2 4 3" xfId="49907"/>
    <cellStyle name="計算方式 2 7 4 2 5" xfId="49908"/>
    <cellStyle name="計算方式 2 7 4 2 5 2" xfId="49909"/>
    <cellStyle name="計算方式 2 7 4 2 5 3" xfId="49910"/>
    <cellStyle name="計算方式 2 7 4 2 6" xfId="49911"/>
    <cellStyle name="計算方式 2 7 4 2 6 2" xfId="49912"/>
    <cellStyle name="計算方式 2 7 4 2 6 3" xfId="49913"/>
    <cellStyle name="計算方式 2 7 4 2 7" xfId="49914"/>
    <cellStyle name="計算方式 2 7 4 2 7 2" xfId="49915"/>
    <cellStyle name="計算方式 2 7 4 2 7 3" xfId="49916"/>
    <cellStyle name="計算方式 2 7 4 2 8" xfId="49917"/>
    <cellStyle name="計算方式 2 7 4 2 8 2" xfId="49918"/>
    <cellStyle name="計算方式 2 7 4 2 8 3" xfId="49919"/>
    <cellStyle name="計算方式 2 7 4 2 9" xfId="49920"/>
    <cellStyle name="計算方式 2 7 4 2 9 2" xfId="49921"/>
    <cellStyle name="計算方式 2 7 4 2 9 3" xfId="49922"/>
    <cellStyle name="計算方式 2 7 4 3" xfId="49923"/>
    <cellStyle name="計算方式 2 7 4 3 2" xfId="49924"/>
    <cellStyle name="計算方式 2 7 4 3 3" xfId="49925"/>
    <cellStyle name="計算方式 2 7 4 4" xfId="49926"/>
    <cellStyle name="計算方式 2 7 4 4 2" xfId="49927"/>
    <cellStyle name="計算方式 2 7 4 4 3" xfId="49928"/>
    <cellStyle name="計算方式 2 7 4 5" xfId="49929"/>
    <cellStyle name="計算方式 2 7 4 5 2" xfId="49930"/>
    <cellStyle name="計算方式 2 7 4 5 3" xfId="49931"/>
    <cellStyle name="計算方式 2 7 4 6" xfId="49932"/>
    <cellStyle name="計算方式 2 7 4 6 2" xfId="49933"/>
    <cellStyle name="計算方式 2 7 4 6 3" xfId="49934"/>
    <cellStyle name="計算方式 2 7 4 7" xfId="49935"/>
    <cellStyle name="計算方式 2 7 4 7 2" xfId="49936"/>
    <cellStyle name="計算方式 2 7 4 7 3" xfId="49937"/>
    <cellStyle name="計算方式 2 7 4 8" xfId="49938"/>
    <cellStyle name="計算方式 2 7 4 8 2" xfId="49939"/>
    <cellStyle name="計算方式 2 7 4 8 3" xfId="49940"/>
    <cellStyle name="計算方式 2 7 4 9" xfId="49941"/>
    <cellStyle name="計算方式 2 7 4 9 2" xfId="49942"/>
    <cellStyle name="計算方式 2 7 4 9 3" xfId="49943"/>
    <cellStyle name="計算方式 2 7 5" xfId="49944"/>
    <cellStyle name="計算方式 2 7 5 10" xfId="49945"/>
    <cellStyle name="計算方式 2 7 5 10 2" xfId="49946"/>
    <cellStyle name="計算方式 2 7 5 10 3" xfId="49947"/>
    <cellStyle name="計算方式 2 7 5 11" xfId="49948"/>
    <cellStyle name="計算方式 2 7 5 12" xfId="49949"/>
    <cellStyle name="計算方式 2 7 5 2" xfId="49950"/>
    <cellStyle name="計算方式 2 7 5 2 10" xfId="49951"/>
    <cellStyle name="計算方式 2 7 5 2 11" xfId="49952"/>
    <cellStyle name="計算方式 2 7 5 2 2" xfId="49953"/>
    <cellStyle name="計算方式 2 7 5 2 2 2" xfId="49954"/>
    <cellStyle name="計算方式 2 7 5 2 2 3" xfId="49955"/>
    <cellStyle name="計算方式 2 7 5 2 3" xfId="49956"/>
    <cellStyle name="計算方式 2 7 5 2 3 2" xfId="49957"/>
    <cellStyle name="計算方式 2 7 5 2 3 3" xfId="49958"/>
    <cellStyle name="計算方式 2 7 5 2 4" xfId="49959"/>
    <cellStyle name="計算方式 2 7 5 2 4 2" xfId="49960"/>
    <cellStyle name="計算方式 2 7 5 2 4 3" xfId="49961"/>
    <cellStyle name="計算方式 2 7 5 2 5" xfId="49962"/>
    <cellStyle name="計算方式 2 7 5 2 5 2" xfId="49963"/>
    <cellStyle name="計算方式 2 7 5 2 5 3" xfId="49964"/>
    <cellStyle name="計算方式 2 7 5 2 6" xfId="49965"/>
    <cellStyle name="計算方式 2 7 5 2 6 2" xfId="49966"/>
    <cellStyle name="計算方式 2 7 5 2 6 3" xfId="49967"/>
    <cellStyle name="計算方式 2 7 5 2 7" xfId="49968"/>
    <cellStyle name="計算方式 2 7 5 2 7 2" xfId="49969"/>
    <cellStyle name="計算方式 2 7 5 2 7 3" xfId="49970"/>
    <cellStyle name="計算方式 2 7 5 2 8" xfId="49971"/>
    <cellStyle name="計算方式 2 7 5 2 8 2" xfId="49972"/>
    <cellStyle name="計算方式 2 7 5 2 8 3" xfId="49973"/>
    <cellStyle name="計算方式 2 7 5 2 9" xfId="49974"/>
    <cellStyle name="計算方式 2 7 5 2 9 2" xfId="49975"/>
    <cellStyle name="計算方式 2 7 5 2 9 3" xfId="49976"/>
    <cellStyle name="計算方式 2 7 5 3" xfId="49977"/>
    <cellStyle name="計算方式 2 7 5 3 2" xfId="49978"/>
    <cellStyle name="計算方式 2 7 5 3 3" xfId="49979"/>
    <cellStyle name="計算方式 2 7 5 4" xfId="49980"/>
    <cellStyle name="計算方式 2 7 5 4 2" xfId="49981"/>
    <cellStyle name="計算方式 2 7 5 4 3" xfId="49982"/>
    <cellStyle name="計算方式 2 7 5 5" xfId="49983"/>
    <cellStyle name="計算方式 2 7 5 5 2" xfId="49984"/>
    <cellStyle name="計算方式 2 7 5 5 3" xfId="49985"/>
    <cellStyle name="計算方式 2 7 5 6" xfId="49986"/>
    <cellStyle name="計算方式 2 7 5 6 2" xfId="49987"/>
    <cellStyle name="計算方式 2 7 5 6 3" xfId="49988"/>
    <cellStyle name="計算方式 2 7 5 7" xfId="49989"/>
    <cellStyle name="計算方式 2 7 5 7 2" xfId="49990"/>
    <cellStyle name="計算方式 2 7 5 7 3" xfId="49991"/>
    <cellStyle name="計算方式 2 7 5 8" xfId="49992"/>
    <cellStyle name="計算方式 2 7 5 8 2" xfId="49993"/>
    <cellStyle name="計算方式 2 7 5 8 3" xfId="49994"/>
    <cellStyle name="計算方式 2 7 5 9" xfId="49995"/>
    <cellStyle name="計算方式 2 7 5 9 2" xfId="49996"/>
    <cellStyle name="計算方式 2 7 5 9 3" xfId="49997"/>
    <cellStyle name="計算方式 2 8" xfId="49998"/>
    <cellStyle name="計算方式 2 8 2" xfId="49999"/>
    <cellStyle name="計算方式 2 8 2 2" xfId="50000"/>
    <cellStyle name="計算方式 2 8 3" xfId="50001"/>
    <cellStyle name="計算方式 2 8 4" xfId="50002"/>
    <cellStyle name="計算方式 2 8 4 10" xfId="50003"/>
    <cellStyle name="計算方式 2 8 4 10 2" xfId="50004"/>
    <cellStyle name="計算方式 2 8 4 10 3" xfId="50005"/>
    <cellStyle name="計算方式 2 8 4 11" xfId="50006"/>
    <cellStyle name="計算方式 2 8 4 12" xfId="50007"/>
    <cellStyle name="計算方式 2 8 4 2" xfId="50008"/>
    <cellStyle name="計算方式 2 8 4 2 10" xfId="50009"/>
    <cellStyle name="計算方式 2 8 4 2 11" xfId="50010"/>
    <cellStyle name="計算方式 2 8 4 2 2" xfId="50011"/>
    <cellStyle name="計算方式 2 8 4 2 2 2" xfId="50012"/>
    <cellStyle name="計算方式 2 8 4 2 2 3" xfId="50013"/>
    <cellStyle name="計算方式 2 8 4 2 3" xfId="50014"/>
    <cellStyle name="計算方式 2 8 4 2 3 2" xfId="50015"/>
    <cellStyle name="計算方式 2 8 4 2 3 3" xfId="50016"/>
    <cellStyle name="計算方式 2 8 4 2 4" xfId="50017"/>
    <cellStyle name="計算方式 2 8 4 2 4 2" xfId="50018"/>
    <cellStyle name="計算方式 2 8 4 2 4 3" xfId="50019"/>
    <cellStyle name="計算方式 2 8 4 2 5" xfId="50020"/>
    <cellStyle name="計算方式 2 8 4 2 5 2" xfId="50021"/>
    <cellStyle name="計算方式 2 8 4 2 5 3" xfId="50022"/>
    <cellStyle name="計算方式 2 8 4 2 6" xfId="50023"/>
    <cellStyle name="計算方式 2 8 4 2 6 2" xfId="50024"/>
    <cellStyle name="計算方式 2 8 4 2 6 3" xfId="50025"/>
    <cellStyle name="計算方式 2 8 4 2 7" xfId="50026"/>
    <cellStyle name="計算方式 2 8 4 2 7 2" xfId="50027"/>
    <cellStyle name="計算方式 2 8 4 2 7 3" xfId="50028"/>
    <cellStyle name="計算方式 2 8 4 2 8" xfId="50029"/>
    <cellStyle name="計算方式 2 8 4 2 8 2" xfId="50030"/>
    <cellStyle name="計算方式 2 8 4 2 8 3" xfId="50031"/>
    <cellStyle name="計算方式 2 8 4 2 9" xfId="50032"/>
    <cellStyle name="計算方式 2 8 4 2 9 2" xfId="50033"/>
    <cellStyle name="計算方式 2 8 4 2 9 3" xfId="50034"/>
    <cellStyle name="計算方式 2 8 4 3" xfId="50035"/>
    <cellStyle name="計算方式 2 8 4 3 2" xfId="50036"/>
    <cellStyle name="計算方式 2 8 4 3 3" xfId="50037"/>
    <cellStyle name="計算方式 2 8 4 4" xfId="50038"/>
    <cellStyle name="計算方式 2 8 4 4 2" xfId="50039"/>
    <cellStyle name="計算方式 2 8 4 4 3" xfId="50040"/>
    <cellStyle name="計算方式 2 8 4 5" xfId="50041"/>
    <cellStyle name="計算方式 2 8 4 5 2" xfId="50042"/>
    <cellStyle name="計算方式 2 8 4 5 3" xfId="50043"/>
    <cellStyle name="計算方式 2 8 4 6" xfId="50044"/>
    <cellStyle name="計算方式 2 8 4 6 2" xfId="50045"/>
    <cellStyle name="計算方式 2 8 4 6 3" xfId="50046"/>
    <cellStyle name="計算方式 2 8 4 7" xfId="50047"/>
    <cellStyle name="計算方式 2 8 4 7 2" xfId="50048"/>
    <cellStyle name="計算方式 2 8 4 7 3" xfId="50049"/>
    <cellStyle name="計算方式 2 8 4 8" xfId="50050"/>
    <cellStyle name="計算方式 2 8 4 8 2" xfId="50051"/>
    <cellStyle name="計算方式 2 8 4 8 3" xfId="50052"/>
    <cellStyle name="計算方式 2 8 4 9" xfId="50053"/>
    <cellStyle name="計算方式 2 8 4 9 2" xfId="50054"/>
    <cellStyle name="計算方式 2 8 4 9 3" xfId="50055"/>
    <cellStyle name="計算方式 2 9" xfId="50056"/>
    <cellStyle name="計算方式 2 9 2" xfId="50057"/>
    <cellStyle name="計算方式 3" xfId="15494"/>
    <cellStyle name="計算方式 3 2" xfId="15495"/>
    <cellStyle name="計算方式 3 2 2" xfId="50058"/>
    <cellStyle name="計算方式 3 2 2 2" xfId="50059"/>
    <cellStyle name="計算方式 3 2 2 3" xfId="50060"/>
    <cellStyle name="計算方式 3 2 3" xfId="50061"/>
    <cellStyle name="計算方式 3 2 3 2" xfId="50062"/>
    <cellStyle name="計算方式 3 2 3 3" xfId="50063"/>
    <cellStyle name="計算方式 3 2 4" xfId="50064"/>
    <cellStyle name="計算方式 3 2 4 2" xfId="50065"/>
    <cellStyle name="計算方式 3 2 4 3" xfId="50066"/>
    <cellStyle name="計算方式 3 2 5" xfId="50067"/>
    <cellStyle name="計算方式 3 2 6" xfId="50068"/>
    <cellStyle name="計算方式 3 3" xfId="50069"/>
    <cellStyle name="計算方式 3 3 2" xfId="50070"/>
    <cellStyle name="計算方式 3 3 3" xfId="50071"/>
    <cellStyle name="計算方式 3 4" xfId="50072"/>
    <cellStyle name="計算方式 3 4 2" xfId="50073"/>
    <cellStyle name="計算方式 3 4 3" xfId="50074"/>
    <cellStyle name="計算方式 3 5" xfId="50075"/>
    <cellStyle name="計算方式 3 5 2" xfId="50076"/>
    <cellStyle name="計算方式 3 5 3" xfId="50077"/>
    <cellStyle name="計算方式 3 6" xfId="50078"/>
    <cellStyle name="計算方式 3 7" xfId="50079"/>
    <cellStyle name="計算方式 4" xfId="15496"/>
    <cellStyle name="計算方式 4 2" xfId="15497"/>
    <cellStyle name="計算方式 4 2 2" xfId="50080"/>
    <cellStyle name="計算方式 4 2 2 2" xfId="50081"/>
    <cellStyle name="計算方式 4 2 2 3" xfId="50082"/>
    <cellStyle name="計算方式 4 2 3" xfId="50083"/>
    <cellStyle name="計算方式 4 2 3 2" xfId="50084"/>
    <cellStyle name="計算方式 4 2 3 3" xfId="50085"/>
    <cellStyle name="計算方式 4 2 4" xfId="50086"/>
    <cellStyle name="計算方式 4 2 4 2" xfId="50087"/>
    <cellStyle name="計算方式 4 2 4 3" xfId="50088"/>
    <cellStyle name="計算方式 4 2 5" xfId="50089"/>
    <cellStyle name="計算方式 4 2 6" xfId="50090"/>
    <cellStyle name="計算方式 4 3" xfId="50091"/>
    <cellStyle name="計算方式 4 3 2" xfId="50092"/>
    <cellStyle name="計算方式 4 3 3" xfId="50093"/>
    <cellStyle name="計算方式 4 4" xfId="50094"/>
    <cellStyle name="計算方式 4 4 2" xfId="50095"/>
    <cellStyle name="計算方式 4 4 3" xfId="50096"/>
    <cellStyle name="計算方式 4 5" xfId="50097"/>
    <cellStyle name="計算方式 4 5 2" xfId="50098"/>
    <cellStyle name="計算方式 4 5 3" xfId="50099"/>
    <cellStyle name="計算方式 4 6" xfId="50100"/>
    <cellStyle name="計算方式 4 7" xfId="50101"/>
    <cellStyle name="計算方式 5" xfId="15498"/>
    <cellStyle name="計算方式 5 2" xfId="15499"/>
    <cellStyle name="計算方式 5 2 2" xfId="50102"/>
    <cellStyle name="計算方式 5 2 2 2" xfId="50103"/>
    <cellStyle name="計算方式 5 2 2 3" xfId="50104"/>
    <cellStyle name="計算方式 5 2 3" xfId="50105"/>
    <cellStyle name="計算方式 5 2 3 2" xfId="50106"/>
    <cellStyle name="計算方式 5 2 3 3" xfId="50107"/>
    <cellStyle name="計算方式 5 2 4" xfId="50108"/>
    <cellStyle name="計算方式 5 2 4 2" xfId="50109"/>
    <cellStyle name="計算方式 5 2 4 3" xfId="50110"/>
    <cellStyle name="計算方式 5 2 5" xfId="50111"/>
    <cellStyle name="計算方式 5 2 6" xfId="50112"/>
    <cellStyle name="計算方式 5 3" xfId="50113"/>
    <cellStyle name="計算方式 5 3 2" xfId="50114"/>
    <cellStyle name="計算方式 5 3 3" xfId="50115"/>
    <cellStyle name="計算方式 5 4" xfId="50116"/>
    <cellStyle name="計算方式 5 4 2" xfId="50117"/>
    <cellStyle name="計算方式 5 4 3" xfId="50118"/>
    <cellStyle name="計算方式 5 5" xfId="50119"/>
    <cellStyle name="計算方式 5 5 2" xfId="50120"/>
    <cellStyle name="計算方式 5 5 3" xfId="50121"/>
    <cellStyle name="計算方式 5 6" xfId="50122"/>
    <cellStyle name="計算方式 5 7" xfId="50123"/>
    <cellStyle name="計算方式 6" xfId="15500"/>
    <cellStyle name="計算方式 6 2" xfId="15501"/>
    <cellStyle name="計算方式 6 2 2" xfId="50124"/>
    <cellStyle name="計算方式 6 2 2 2" xfId="50125"/>
    <cellStyle name="計算方式 6 2 2 3" xfId="50126"/>
    <cellStyle name="計算方式 6 2 3" xfId="50127"/>
    <cellStyle name="計算方式 6 2 3 2" xfId="50128"/>
    <cellStyle name="計算方式 6 2 3 3" xfId="50129"/>
    <cellStyle name="計算方式 6 2 4" xfId="50130"/>
    <cellStyle name="計算方式 6 2 4 2" xfId="50131"/>
    <cellStyle name="計算方式 6 2 4 3" xfId="50132"/>
    <cellStyle name="計算方式 6 2 5" xfId="50133"/>
    <cellStyle name="計算方式 6 2 6" xfId="50134"/>
    <cellStyle name="計算方式 6 3" xfId="50135"/>
    <cellStyle name="計算方式 6 3 2" xfId="50136"/>
    <cellStyle name="計算方式 6 3 3" xfId="50137"/>
    <cellStyle name="計算方式 6 4" xfId="50138"/>
    <cellStyle name="計算方式 6 4 2" xfId="50139"/>
    <cellStyle name="計算方式 6 4 3" xfId="50140"/>
    <cellStyle name="計算方式 6 5" xfId="50141"/>
    <cellStyle name="計算方式 6 5 2" xfId="50142"/>
    <cellStyle name="計算方式 6 5 3" xfId="50143"/>
    <cellStyle name="計算方式 6 6" xfId="50144"/>
    <cellStyle name="計算方式 6 7" xfId="50145"/>
    <cellStyle name="計算方式 7" xfId="15502"/>
    <cellStyle name="計算方式 7 2" xfId="15503"/>
    <cellStyle name="計算方式 7 2 2" xfId="50146"/>
    <cellStyle name="計算方式 7 2 2 2" xfId="50147"/>
    <cellStyle name="計算方式 7 2 2 3" xfId="50148"/>
    <cellStyle name="計算方式 7 2 3" xfId="50149"/>
    <cellStyle name="計算方式 7 2 3 2" xfId="50150"/>
    <cellStyle name="計算方式 7 2 3 3" xfId="50151"/>
    <cellStyle name="計算方式 7 2 4" xfId="50152"/>
    <cellStyle name="計算方式 7 2 4 2" xfId="50153"/>
    <cellStyle name="計算方式 7 2 4 3" xfId="50154"/>
    <cellStyle name="計算方式 7 2 5" xfId="50155"/>
    <cellStyle name="計算方式 7 2 6" xfId="50156"/>
    <cellStyle name="計算方式 7 3" xfId="50157"/>
    <cellStyle name="計算方式 7 3 2" xfId="50158"/>
    <cellStyle name="計算方式 7 3 3" xfId="50159"/>
    <cellStyle name="計算方式 7 4" xfId="50160"/>
    <cellStyle name="計算方式 7 4 2" xfId="50161"/>
    <cellStyle name="計算方式 7 4 3" xfId="50162"/>
    <cellStyle name="計算方式 7 5" xfId="50163"/>
    <cellStyle name="計算方式 7 5 2" xfId="50164"/>
    <cellStyle name="計算方式 7 5 3" xfId="50165"/>
    <cellStyle name="計算方式 7 6" xfId="50166"/>
    <cellStyle name="計算方式 7 7" xfId="50167"/>
    <cellStyle name="計算方式 8" xfId="15504"/>
    <cellStyle name="計算方式 8 2" xfId="50168"/>
    <cellStyle name="計算方式 8 2 2" xfId="50169"/>
    <cellStyle name="計算方式 8 2 2 2" xfId="50170"/>
    <cellStyle name="計算方式 8 2 2 3" xfId="50171"/>
    <cellStyle name="計算方式 8 2 3" xfId="50172"/>
    <cellStyle name="計算方式 8 2 3 2" xfId="50173"/>
    <cellStyle name="計算方式 8 2 3 3" xfId="50174"/>
    <cellStyle name="計算方式 8 2 4" xfId="50175"/>
    <cellStyle name="計算方式 8 2 4 2" xfId="50176"/>
    <cellStyle name="計算方式 8 2 4 3" xfId="50177"/>
    <cellStyle name="計算方式 8 2 5" xfId="50178"/>
    <cellStyle name="計算方式 8 2 6" xfId="50179"/>
    <cellStyle name="計算方式 8 3" xfId="50180"/>
    <cellStyle name="計算方式 8 3 2" xfId="50181"/>
    <cellStyle name="計算方式 8 3 3" xfId="50182"/>
    <cellStyle name="計算方式 8 4" xfId="50183"/>
    <cellStyle name="計算方式 8 4 2" xfId="50184"/>
    <cellStyle name="計算方式 8 4 3" xfId="50185"/>
    <cellStyle name="計算方式 8 5" xfId="50186"/>
    <cellStyle name="計算方式 8 5 2" xfId="50187"/>
    <cellStyle name="計算方式 8 5 3" xfId="50188"/>
    <cellStyle name="計算方式 8 6" xfId="50189"/>
    <cellStyle name="計算方式 8 7" xfId="50190"/>
    <cellStyle name="計算方式 9" xfId="50191"/>
    <cellStyle name="計算方式 9 2" xfId="50192"/>
    <cellStyle name="計算方式 9 2 2" xfId="50193"/>
    <cellStyle name="計算方式 9 2 2 2" xfId="50194"/>
    <cellStyle name="計算方式 9 2 2 3" xfId="50195"/>
    <cellStyle name="計算方式 9 2 3" xfId="50196"/>
    <cellStyle name="計算方式 9 2 3 2" xfId="50197"/>
    <cellStyle name="計算方式 9 2 3 3" xfId="50198"/>
    <cellStyle name="計算方式 9 2 4" xfId="50199"/>
    <cellStyle name="計算方式 9 2 4 2" xfId="50200"/>
    <cellStyle name="計算方式 9 2 4 3" xfId="50201"/>
    <cellStyle name="計算方式 9 2 5" xfId="50202"/>
    <cellStyle name="計算方式 9 2 6" xfId="50203"/>
    <cellStyle name="計算方式 9 3" xfId="50204"/>
    <cellStyle name="計算方式 9 3 2" xfId="50205"/>
    <cellStyle name="計算方式 9 3 3" xfId="50206"/>
    <cellStyle name="計算方式 9 4" xfId="50207"/>
    <cellStyle name="計算方式 9 4 2" xfId="50208"/>
    <cellStyle name="計算方式 9 4 3" xfId="50209"/>
    <cellStyle name="計算方式 9 5" xfId="50210"/>
    <cellStyle name="計算方式 9 5 2" xfId="50211"/>
    <cellStyle name="計算方式 9 5 3" xfId="50212"/>
    <cellStyle name="計算方式 9 6" xfId="50213"/>
    <cellStyle name="計算方式 9 7" xfId="50214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5"/>
    <cellStyle name="检查单元格 2 2 2 3" xfId="50216"/>
    <cellStyle name="检查单元格 2 2 2 4" xfId="50217"/>
    <cellStyle name="检查单元格 2 2 3" xfId="12001"/>
    <cellStyle name="检查单元格 2 2 4" xfId="50218"/>
    <cellStyle name="检查单元格 2 2 5" xfId="50219"/>
    <cellStyle name="检查单元格 2 2 6" xfId="50220"/>
    <cellStyle name="检查单元格 2 2 7" xfId="50221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2"/>
    <cellStyle name="检查单元格 3" xfId="15354"/>
    <cellStyle name="检查单元格 3 2" xfId="50223"/>
    <cellStyle name="检查单元格 3 2 2" xfId="50224"/>
    <cellStyle name="检查单元格 3 3" xfId="50225"/>
    <cellStyle name="检查单元格 4" xfId="15505"/>
    <cellStyle name="檢查儲存格" xfId="12010"/>
    <cellStyle name="檢查儲存格 2" xfId="12011"/>
    <cellStyle name="檢查儲存格 2 10" xfId="50226"/>
    <cellStyle name="檢查儲存格 2 11" xfId="50227"/>
    <cellStyle name="檢查儲存格 2 12" xfId="50228"/>
    <cellStyle name="檢查儲存格 2 13" xfId="50229"/>
    <cellStyle name="檢查儲存格 2 14" xfId="50230"/>
    <cellStyle name="檢查儲存格 2 2" xfId="12012"/>
    <cellStyle name="檢查儲存格 2 2 2" xfId="50231"/>
    <cellStyle name="檢查儲存格 2 2 2 2" xfId="50232"/>
    <cellStyle name="檢查儲存格 2 2 2 2 2" xfId="50233"/>
    <cellStyle name="檢查儲存格 2 2 2 3" xfId="50234"/>
    <cellStyle name="檢查儲存格 2 2 2 4" xfId="50235"/>
    <cellStyle name="檢查儲存格 2 2 2 5" xfId="50236"/>
    <cellStyle name="檢查儲存格 2 2 2 6" xfId="50237"/>
    <cellStyle name="檢查儲存格 2 2 3" xfId="50238"/>
    <cellStyle name="檢查儲存格 2 2 3 2" xfId="50239"/>
    <cellStyle name="檢查儲存格 2 2 3 3" xfId="50240"/>
    <cellStyle name="檢查儲存格 2 2 4" xfId="50241"/>
    <cellStyle name="檢查儲存格 2 2 5" xfId="50242"/>
    <cellStyle name="檢查儲存格 2 2 6" xfId="50243"/>
    <cellStyle name="檢查儲存格 2 2 7" xfId="50244"/>
    <cellStyle name="檢查儲存格 2 2 8" xfId="50245"/>
    <cellStyle name="檢查儲存格 2 3" xfId="12013"/>
    <cellStyle name="檢查儲存格 2 3 2" xfId="50246"/>
    <cellStyle name="檢查儲存格 2 3 2 2" xfId="50247"/>
    <cellStyle name="檢查儲存格 2 3 2 2 2" xfId="50248"/>
    <cellStyle name="檢查儲存格 2 3 2 3" xfId="50249"/>
    <cellStyle name="檢查儲存格 2 3 2 4" xfId="50250"/>
    <cellStyle name="檢查儲存格 2 3 2 5" xfId="50251"/>
    <cellStyle name="檢查儲存格 2 3 2 6" xfId="50252"/>
    <cellStyle name="檢查儲存格 2 3 3" xfId="50253"/>
    <cellStyle name="檢查儲存格 2 3 3 2" xfId="50254"/>
    <cellStyle name="檢查儲存格 2 3 3 3" xfId="50255"/>
    <cellStyle name="檢查儲存格 2 3 4" xfId="50256"/>
    <cellStyle name="檢查儲存格 2 3 5" xfId="50257"/>
    <cellStyle name="檢查儲存格 2 3 6" xfId="50258"/>
    <cellStyle name="檢查儲存格 2 3 7" xfId="50259"/>
    <cellStyle name="檢查儲存格 2 4" xfId="50260"/>
    <cellStyle name="檢查儲存格 2 4 2" xfId="50261"/>
    <cellStyle name="檢查儲存格 2 4 2 2" xfId="50262"/>
    <cellStyle name="檢查儲存格 2 4 2 3" xfId="50263"/>
    <cellStyle name="檢查儲存格 2 4 3" xfId="50264"/>
    <cellStyle name="檢查儲存格 2 4 3 2" xfId="50265"/>
    <cellStyle name="檢查儲存格 2 4 4" xfId="50266"/>
    <cellStyle name="檢查儲存格 2 4 5" xfId="50267"/>
    <cellStyle name="檢查儲存格 2 5" xfId="50268"/>
    <cellStyle name="檢查儲存格 2 5 2" xfId="50269"/>
    <cellStyle name="檢查儲存格 2 5 2 2" xfId="50270"/>
    <cellStyle name="檢查儲存格 2 5 2 2 2" xfId="50271"/>
    <cellStyle name="檢查儲存格 2 5 2 3" xfId="50272"/>
    <cellStyle name="檢查儲存格 2 5 2 4" xfId="50273"/>
    <cellStyle name="檢查儲存格 2 5 2 5" xfId="50274"/>
    <cellStyle name="檢查儲存格 2 5 3" xfId="50275"/>
    <cellStyle name="檢查儲存格 2 5 3 2" xfId="50276"/>
    <cellStyle name="檢查儲存格 2 5 3 3" xfId="50277"/>
    <cellStyle name="檢查儲存格 2 5 4" xfId="50278"/>
    <cellStyle name="檢查儲存格 2 5 5" xfId="50279"/>
    <cellStyle name="檢查儲存格 2 5 6" xfId="50280"/>
    <cellStyle name="檢查儲存格 2 6" xfId="50281"/>
    <cellStyle name="檢查儲存格 2 6 2" xfId="50282"/>
    <cellStyle name="檢查儲存格 2 6 2 2" xfId="50283"/>
    <cellStyle name="檢查儲存格 2 6 2 2 2" xfId="50284"/>
    <cellStyle name="檢查儲存格 2 6 2 3" xfId="50285"/>
    <cellStyle name="檢查儲存格 2 6 2 4" xfId="50286"/>
    <cellStyle name="檢查儲存格 2 6 3" xfId="50287"/>
    <cellStyle name="檢查儲存格 2 6 3 2" xfId="50288"/>
    <cellStyle name="檢查儲存格 2 6 4" xfId="50289"/>
    <cellStyle name="檢查儲存格 2 6 5" xfId="50290"/>
    <cellStyle name="檢查儲存格 2 6 6" xfId="50291"/>
    <cellStyle name="檢查儲存格 2 7" xfId="50292"/>
    <cellStyle name="檢查儲存格 2 7 2" xfId="50293"/>
    <cellStyle name="檢查儲存格 2 7 2 2" xfId="50294"/>
    <cellStyle name="檢查儲存格 2 7 3" xfId="50295"/>
    <cellStyle name="檢查儲存格 2 7 4" xfId="50296"/>
    <cellStyle name="檢查儲存格 2 7 5" xfId="50297"/>
    <cellStyle name="檢查儲存格 2 8" xfId="50298"/>
    <cellStyle name="檢查儲存格 2 8 2" xfId="50299"/>
    <cellStyle name="檢查儲存格 2 8 2 2" xfId="50300"/>
    <cellStyle name="檢查儲存格 2 8 3" xfId="50301"/>
    <cellStyle name="檢查儲存格 2 8 4" xfId="50302"/>
    <cellStyle name="檢查儲存格 2 9" xfId="50303"/>
    <cellStyle name="檢查儲存格 2 9 2" xfId="50304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5"/>
    <cellStyle name="檢查儲存格 4 3" xfId="50306"/>
    <cellStyle name="檢查儲存格 5" xfId="12018"/>
    <cellStyle name="檢查儲存格 5 2" xfId="50307"/>
    <cellStyle name="檢查儲存格 6" xfId="50308"/>
    <cellStyle name="檢查儲存格 6 2" xfId="50309"/>
    <cellStyle name="檢查儲存格 7" xfId="50310"/>
    <cellStyle name="檢查儲存格 7 2" xfId="50311"/>
    <cellStyle name="檢查儲存格 8" xfId="50312"/>
    <cellStyle name="檢查儲存格 8 2" xfId="50313"/>
    <cellStyle name="檢查儲存格 9" xfId="50314"/>
    <cellStyle name="檢查儲存格 9 2" xfId="50315"/>
    <cellStyle name="見出し 1" xfId="12019"/>
    <cellStyle name="見出し 1 2" xfId="12020"/>
    <cellStyle name="見出し 1 2 2" xfId="12021"/>
    <cellStyle name="見出し 1 2 2 2" xfId="50316"/>
    <cellStyle name="見出し 1 2 2 3" xfId="50317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8"/>
    <cellStyle name="見出し 2 2 2 3" xfId="50319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0"/>
    <cellStyle name="見出し 3 2 2 3" xfId="50321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2"/>
    <cellStyle name="見出し 4 2 2 3" xfId="50323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4"/>
    <cellStyle name="解释性文本 2 2 2 3" xfId="50325"/>
    <cellStyle name="解释性文本 2 2 2 4" xfId="50326"/>
    <cellStyle name="解释性文本 2 2 3" xfId="12071"/>
    <cellStyle name="解释性文本 2 2 4" xfId="50327"/>
    <cellStyle name="解释性文本 2 2 5" xfId="50328"/>
    <cellStyle name="解释性文本 2 2 6" xfId="50329"/>
    <cellStyle name="解释性文本 2 2 7" xfId="50330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1"/>
    <cellStyle name="解释性文本 3" xfId="15355"/>
    <cellStyle name="解释性文本 3 2" xfId="50332"/>
    <cellStyle name="解释性文本 3 2 2" xfId="50333"/>
    <cellStyle name="解释性文本 3 3" xfId="50334"/>
    <cellStyle name="解释性文本 4" xfId="15506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5"/>
    <cellStyle name="警告文本 2 2 2 3" xfId="50336"/>
    <cellStyle name="警告文本 2 2 2 4" xfId="50337"/>
    <cellStyle name="警告文本 2 2 3" xfId="12087"/>
    <cellStyle name="警告文本 2 2 4" xfId="50338"/>
    <cellStyle name="警告文本 2 2 5" xfId="50339"/>
    <cellStyle name="警告文本 2 2 6" xfId="50340"/>
    <cellStyle name="警告文本 2 2 7" xfId="50341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2"/>
    <cellStyle name="警告文本 3" xfId="15356"/>
    <cellStyle name="警告文本 3 2" xfId="50343"/>
    <cellStyle name="警告文本 3 2 2" xfId="50344"/>
    <cellStyle name="警告文本 3 3" xfId="50345"/>
    <cellStyle name="警告文本 4" xfId="15507"/>
    <cellStyle name="警告文字" xfId="15508"/>
    <cellStyle name="警告文字 2" xfId="50346"/>
    <cellStyle name="警告文字 2 10" xfId="50347"/>
    <cellStyle name="警告文字 2 11" xfId="50348"/>
    <cellStyle name="警告文字 2 12" xfId="50349"/>
    <cellStyle name="警告文字 2 13" xfId="50350"/>
    <cellStyle name="警告文字 2 2" xfId="50351"/>
    <cellStyle name="警告文字 2 2 2" xfId="50352"/>
    <cellStyle name="警告文字 2 2 2 2" xfId="50353"/>
    <cellStyle name="警告文字 2 2 2 2 2" xfId="50354"/>
    <cellStyle name="警告文字 2 2 2 3" xfId="50355"/>
    <cellStyle name="警告文字 2 2 2 4" xfId="50356"/>
    <cellStyle name="警告文字 2 2 2 5" xfId="50357"/>
    <cellStyle name="警告文字 2 2 2 6" xfId="50358"/>
    <cellStyle name="警告文字 2 2 3" xfId="50359"/>
    <cellStyle name="警告文字 2 2 3 2" xfId="50360"/>
    <cellStyle name="警告文字 2 2 3 3" xfId="50361"/>
    <cellStyle name="警告文字 2 2 4" xfId="50362"/>
    <cellStyle name="警告文字 2 2 5" xfId="50363"/>
    <cellStyle name="警告文字 2 2 6" xfId="50364"/>
    <cellStyle name="警告文字 2 2 7" xfId="50365"/>
    <cellStyle name="警告文字 2 3" xfId="50366"/>
    <cellStyle name="警告文字 2 3 2" xfId="50367"/>
    <cellStyle name="警告文字 2 3 2 2" xfId="50368"/>
    <cellStyle name="警告文字 2 3 2 2 2" xfId="50369"/>
    <cellStyle name="警告文字 2 3 2 3" xfId="50370"/>
    <cellStyle name="警告文字 2 3 2 4" xfId="50371"/>
    <cellStyle name="警告文字 2 3 2 5" xfId="50372"/>
    <cellStyle name="警告文字 2 3 2 6" xfId="50373"/>
    <cellStyle name="警告文字 2 3 3" xfId="50374"/>
    <cellStyle name="警告文字 2 3 3 2" xfId="50375"/>
    <cellStyle name="警告文字 2 3 3 3" xfId="50376"/>
    <cellStyle name="警告文字 2 3 4" xfId="50377"/>
    <cellStyle name="警告文字 2 3 5" xfId="50378"/>
    <cellStyle name="警告文字 2 3 6" xfId="50379"/>
    <cellStyle name="警告文字 2 3 7" xfId="50380"/>
    <cellStyle name="警告文字 2 4" xfId="50381"/>
    <cellStyle name="警告文字 2 4 2" xfId="50382"/>
    <cellStyle name="警告文字 2 4 2 2" xfId="50383"/>
    <cellStyle name="警告文字 2 4 2 3" xfId="50384"/>
    <cellStyle name="警告文字 2 4 3" xfId="50385"/>
    <cellStyle name="警告文字 2 4 3 2" xfId="50386"/>
    <cellStyle name="警告文字 2 4 4" xfId="50387"/>
    <cellStyle name="警告文字 2 4 5" xfId="50388"/>
    <cellStyle name="警告文字 2 5" xfId="50389"/>
    <cellStyle name="警告文字 2 5 2" xfId="50390"/>
    <cellStyle name="警告文字 2 5 2 2" xfId="50391"/>
    <cellStyle name="警告文字 2 5 2 2 2" xfId="50392"/>
    <cellStyle name="警告文字 2 5 2 3" xfId="50393"/>
    <cellStyle name="警告文字 2 5 2 4" xfId="50394"/>
    <cellStyle name="警告文字 2 5 2 5" xfId="50395"/>
    <cellStyle name="警告文字 2 5 3" xfId="50396"/>
    <cellStyle name="警告文字 2 5 3 2" xfId="50397"/>
    <cellStyle name="警告文字 2 5 3 3" xfId="50398"/>
    <cellStyle name="警告文字 2 5 4" xfId="50399"/>
    <cellStyle name="警告文字 2 5 5" xfId="50400"/>
    <cellStyle name="警告文字 2 5 6" xfId="50401"/>
    <cellStyle name="警告文字 2 6" xfId="50402"/>
    <cellStyle name="警告文字 2 6 2" xfId="50403"/>
    <cellStyle name="警告文字 2 6 2 2" xfId="50404"/>
    <cellStyle name="警告文字 2 6 2 2 2" xfId="50405"/>
    <cellStyle name="警告文字 2 6 2 3" xfId="50406"/>
    <cellStyle name="警告文字 2 6 2 4" xfId="50407"/>
    <cellStyle name="警告文字 2 6 3" xfId="50408"/>
    <cellStyle name="警告文字 2 6 3 2" xfId="50409"/>
    <cellStyle name="警告文字 2 6 4" xfId="50410"/>
    <cellStyle name="警告文字 2 6 5" xfId="50411"/>
    <cellStyle name="警告文字 2 6 6" xfId="50412"/>
    <cellStyle name="警告文字 2 7" xfId="50413"/>
    <cellStyle name="警告文字 2 7 2" xfId="50414"/>
    <cellStyle name="警告文字 2 7 2 2" xfId="50415"/>
    <cellStyle name="警告文字 2 7 3" xfId="50416"/>
    <cellStyle name="警告文字 2 7 4" xfId="50417"/>
    <cellStyle name="警告文字 2 7 5" xfId="50418"/>
    <cellStyle name="警告文字 2 8" xfId="50419"/>
    <cellStyle name="警告文字 2 8 2" xfId="50420"/>
    <cellStyle name="警告文字 2 8 2 2" xfId="50421"/>
    <cellStyle name="警告文字 2 8 3" xfId="50422"/>
    <cellStyle name="警告文字 2 8 4" xfId="50423"/>
    <cellStyle name="警告文字 2 9" xfId="50424"/>
    <cellStyle name="警告文字 2 9 2" xfId="50425"/>
    <cellStyle name="警告文字 3" xfId="50426"/>
    <cellStyle name="警告文字 3 2" xfId="50427"/>
    <cellStyle name="警告文字 4" xfId="50428"/>
    <cellStyle name="警告文字 4 2" xfId="50429"/>
    <cellStyle name="警告文字 5" xfId="50430"/>
    <cellStyle name="警告文字 5 2" xfId="50431"/>
    <cellStyle name="警告文字 6" xfId="50432"/>
    <cellStyle name="警告文字 6 2" xfId="50433"/>
    <cellStyle name="警告文字 7" xfId="50434"/>
    <cellStyle name="警告文字 7 2" xfId="50435"/>
    <cellStyle name="警告文字 8" xfId="50436"/>
    <cellStyle name="警告文字 8 2" xfId="50437"/>
    <cellStyle name="警告文字 9" xfId="50438"/>
    <cellStyle name="警告文字 9 2" xfId="50439"/>
    <cellStyle name="連結的儲存格" xfId="12096"/>
    <cellStyle name="連結的儲存格 2" xfId="12097"/>
    <cellStyle name="連結的儲存格 2 10" xfId="50440"/>
    <cellStyle name="連結的儲存格 2 11" xfId="50441"/>
    <cellStyle name="連結的儲存格 2 12" xfId="50442"/>
    <cellStyle name="連結的儲存格 2 13" xfId="50443"/>
    <cellStyle name="連結的儲存格 2 14" xfId="50444"/>
    <cellStyle name="連結的儲存格 2 15" xfId="50445"/>
    <cellStyle name="連結的儲存格 2 2" xfId="12098"/>
    <cellStyle name="連結的儲存格 2 2 2" xfId="50446"/>
    <cellStyle name="連結的儲存格 2 2 2 2" xfId="50447"/>
    <cellStyle name="連結的儲存格 2 2 2 2 2" xfId="50448"/>
    <cellStyle name="連結的儲存格 2 2 2 3" xfId="50449"/>
    <cellStyle name="連結的儲存格 2 2 2 4" xfId="50450"/>
    <cellStyle name="連結的儲存格 2 2 2 5" xfId="50451"/>
    <cellStyle name="連結的儲存格 2 2 2 6" xfId="50452"/>
    <cellStyle name="連結的儲存格 2 2 3" xfId="50453"/>
    <cellStyle name="連結的儲存格 2 2 3 2" xfId="50454"/>
    <cellStyle name="連結的儲存格 2 2 3 3" xfId="50455"/>
    <cellStyle name="連結的儲存格 2 2 4" xfId="50456"/>
    <cellStyle name="連結的儲存格 2 2 5" xfId="50457"/>
    <cellStyle name="連結的儲存格 2 2 6" xfId="50458"/>
    <cellStyle name="連結的儲存格 2 2 7" xfId="50459"/>
    <cellStyle name="連結的儲存格 2 2 8" xfId="50460"/>
    <cellStyle name="連結的儲存格 2 2 9" xfId="50461"/>
    <cellStyle name="連結的儲存格 2 3" xfId="12099"/>
    <cellStyle name="連結的儲存格 2 3 2" xfId="50462"/>
    <cellStyle name="連結的儲存格 2 3 2 2" xfId="50463"/>
    <cellStyle name="連結的儲存格 2 3 2 2 2" xfId="50464"/>
    <cellStyle name="連結的儲存格 2 3 2 3" xfId="50465"/>
    <cellStyle name="連結的儲存格 2 3 2 4" xfId="50466"/>
    <cellStyle name="連結的儲存格 2 3 2 5" xfId="50467"/>
    <cellStyle name="連結的儲存格 2 3 2 6" xfId="50468"/>
    <cellStyle name="連結的儲存格 2 3 3" xfId="50469"/>
    <cellStyle name="連結的儲存格 2 3 3 2" xfId="50470"/>
    <cellStyle name="連結的儲存格 2 3 3 3" xfId="50471"/>
    <cellStyle name="連結的儲存格 2 3 4" xfId="50472"/>
    <cellStyle name="連結的儲存格 2 3 5" xfId="50473"/>
    <cellStyle name="連結的儲存格 2 3 6" xfId="50474"/>
    <cellStyle name="連結的儲存格 2 3 7" xfId="50475"/>
    <cellStyle name="連結的儲存格 2 4" xfId="50476"/>
    <cellStyle name="連結的儲存格 2 4 2" xfId="50477"/>
    <cellStyle name="連結的儲存格 2 4 2 2" xfId="50478"/>
    <cellStyle name="連結的儲存格 2 4 2 3" xfId="50479"/>
    <cellStyle name="連結的儲存格 2 4 3" xfId="50480"/>
    <cellStyle name="連結的儲存格 2 4 3 2" xfId="50481"/>
    <cellStyle name="連結的儲存格 2 4 4" xfId="50482"/>
    <cellStyle name="連結的儲存格 2 4 5" xfId="50483"/>
    <cellStyle name="連結的儲存格 2 5" xfId="50484"/>
    <cellStyle name="連結的儲存格 2 5 2" xfId="50485"/>
    <cellStyle name="連結的儲存格 2 5 2 2" xfId="50486"/>
    <cellStyle name="連結的儲存格 2 5 2 2 2" xfId="50487"/>
    <cellStyle name="連結的儲存格 2 5 2 3" xfId="50488"/>
    <cellStyle name="連結的儲存格 2 5 2 4" xfId="50489"/>
    <cellStyle name="連結的儲存格 2 5 2 5" xfId="50490"/>
    <cellStyle name="連結的儲存格 2 5 3" xfId="50491"/>
    <cellStyle name="連結的儲存格 2 5 3 2" xfId="50492"/>
    <cellStyle name="連結的儲存格 2 5 3 3" xfId="50493"/>
    <cellStyle name="連結的儲存格 2 5 4" xfId="50494"/>
    <cellStyle name="連結的儲存格 2 5 5" xfId="50495"/>
    <cellStyle name="連結的儲存格 2 5 6" xfId="50496"/>
    <cellStyle name="連結的儲存格 2 6" xfId="50497"/>
    <cellStyle name="連結的儲存格 2 6 2" xfId="50498"/>
    <cellStyle name="連結的儲存格 2 6 2 2" xfId="50499"/>
    <cellStyle name="連結的儲存格 2 6 2 2 2" xfId="50500"/>
    <cellStyle name="連結的儲存格 2 6 2 3" xfId="50501"/>
    <cellStyle name="連結的儲存格 2 6 2 4" xfId="50502"/>
    <cellStyle name="連結的儲存格 2 6 3" xfId="50503"/>
    <cellStyle name="連結的儲存格 2 6 3 2" xfId="50504"/>
    <cellStyle name="連結的儲存格 2 6 4" xfId="50505"/>
    <cellStyle name="連結的儲存格 2 6 5" xfId="50506"/>
    <cellStyle name="連結的儲存格 2 6 6" xfId="50507"/>
    <cellStyle name="連結的儲存格 2 7" xfId="50508"/>
    <cellStyle name="連結的儲存格 2 7 2" xfId="50509"/>
    <cellStyle name="連結的儲存格 2 7 2 2" xfId="50510"/>
    <cellStyle name="連結的儲存格 2 7 3" xfId="50511"/>
    <cellStyle name="連結的儲存格 2 7 4" xfId="50512"/>
    <cellStyle name="連結的儲存格 2 7 5" xfId="50513"/>
    <cellStyle name="連結的儲存格 2 8" xfId="50514"/>
    <cellStyle name="連結的儲存格 2 8 2" xfId="50515"/>
    <cellStyle name="連結的儲存格 2 8 2 2" xfId="50516"/>
    <cellStyle name="連結的儲存格 2 8 3" xfId="50517"/>
    <cellStyle name="連結的儲存格 2 8 4" xfId="50518"/>
    <cellStyle name="連結的儲存格 2 9" xfId="50519"/>
    <cellStyle name="連結的儲存格 2 9 2" xfId="50520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1"/>
    <cellStyle name="連結的儲存格 4 3" xfId="50522"/>
    <cellStyle name="連結的儲存格 5" xfId="12104"/>
    <cellStyle name="連結的儲存格 5 2" xfId="50523"/>
    <cellStyle name="連結的儲存格 5 3" xfId="50524"/>
    <cellStyle name="連結的儲存格 6" xfId="50525"/>
    <cellStyle name="連結的儲存格 6 2" xfId="50526"/>
    <cellStyle name="連結的儲存格 7" xfId="50527"/>
    <cellStyle name="連結的儲存格 7 2" xfId="50528"/>
    <cellStyle name="連結的儲存格 8" xfId="50529"/>
    <cellStyle name="連結的儲存格 8 2" xfId="50530"/>
    <cellStyle name="連結的儲存格 9" xfId="50531"/>
    <cellStyle name="連結的儲存格 9 2" xfId="50532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3"/>
    <cellStyle name="链接单元格 2 2 2 3" xfId="50534"/>
    <cellStyle name="链接单元格 2 2 2 4" xfId="50535"/>
    <cellStyle name="链接单元格 2 2 3" xfId="12109"/>
    <cellStyle name="链接单元格 2 2 4" xfId="50536"/>
    <cellStyle name="链接单元格 2 2 5" xfId="50537"/>
    <cellStyle name="链接单元格 2 2 6" xfId="50538"/>
    <cellStyle name="链接单元格 2 2 7" xfId="50539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0"/>
    <cellStyle name="链接单元格 3" xfId="15357"/>
    <cellStyle name="链接单元格 3 2" xfId="50541"/>
    <cellStyle name="链接单元格 3 2 2" xfId="50542"/>
    <cellStyle name="链接单元格 3 3" xfId="50543"/>
    <cellStyle name="链接单元格 4" xfId="15509"/>
    <cellStyle name="良い" xfId="12118"/>
    <cellStyle name="良い 2" xfId="12119"/>
    <cellStyle name="良い 2 2" xfId="12120"/>
    <cellStyle name="良い 2 2 2" xfId="50544"/>
    <cellStyle name="良い 2 2 3" xfId="50545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6"/>
    <cellStyle name="千分位_Addendum No. 4 CIX APPI-IV-4-Excess Rate" xfId="50547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8"/>
    <cellStyle name="千位分隔 2 2 2 3" xfId="50549"/>
    <cellStyle name="千位分隔 2 2 2 4" xfId="50550"/>
    <cellStyle name="千位分隔 2 2 3" xfId="50551"/>
    <cellStyle name="千位分隔 2 3" xfId="12150"/>
    <cellStyle name="千位分隔 2 4" xfId="12151"/>
    <cellStyle name="千位分隔 2 5" xfId="12152"/>
    <cellStyle name="千位分隔 3" xfId="50552"/>
    <cellStyle name="千位分隔 3 2" xfId="50553"/>
    <cellStyle name="千位分隔 3 2 2" xfId="50554"/>
    <cellStyle name="千位分隔 3 2 3" xfId="50555"/>
    <cellStyle name="千位分隔[0] 2" xfId="12153"/>
    <cellStyle name="千位分隔[0] 2 10" xfId="50556"/>
    <cellStyle name="千位分隔[0] 2 10 2" xfId="50557"/>
    <cellStyle name="千位分隔[0] 2 11" xfId="50558"/>
    <cellStyle name="千位分隔[0] 2 11 2" xfId="50559"/>
    <cellStyle name="千位分隔[0] 2 12" xfId="50560"/>
    <cellStyle name="千位分隔[0] 2 13" xfId="50561"/>
    <cellStyle name="千位分隔[0] 2 2" xfId="12154"/>
    <cellStyle name="千位分隔[0] 2 2 2" xfId="50562"/>
    <cellStyle name="千位分隔[0] 2 2 2 2" xfId="50563"/>
    <cellStyle name="千位分隔[0] 2 2 2 2 2" xfId="50564"/>
    <cellStyle name="千位分隔[0] 2 2 2 2 2 2" xfId="50565"/>
    <cellStyle name="千位分隔[0] 2 2 2 2 3" xfId="50566"/>
    <cellStyle name="千位分隔[0] 2 2 2 2 3 2" xfId="50567"/>
    <cellStyle name="千位分隔[0] 2 2 2 2 4" xfId="50568"/>
    <cellStyle name="千位分隔[0] 2 2 2 2 4 2" xfId="50569"/>
    <cellStyle name="千位分隔[0] 2 2 2 2 5" xfId="50570"/>
    <cellStyle name="千位分隔[0] 2 2 2 3" xfId="50571"/>
    <cellStyle name="千位分隔[0] 2 2 2 3 2" xfId="50572"/>
    <cellStyle name="千位分隔[0] 2 2 2 4" xfId="50573"/>
    <cellStyle name="千位分隔[0] 2 2 2 4 2" xfId="50574"/>
    <cellStyle name="千位分隔[0] 2 2 2 5" xfId="50575"/>
    <cellStyle name="千位分隔[0] 2 2 2 5 2" xfId="50576"/>
    <cellStyle name="千位分隔[0] 2 2 2 6" xfId="50577"/>
    <cellStyle name="千位分隔[0] 2 2 3" xfId="50578"/>
    <cellStyle name="千位分隔[0] 2 2 3 2" xfId="50579"/>
    <cellStyle name="千位分隔[0] 2 2 3 2 2" xfId="50580"/>
    <cellStyle name="千位分隔[0] 2 2 3 3" xfId="50581"/>
    <cellStyle name="千位分隔[0] 2 2 3 3 2" xfId="50582"/>
    <cellStyle name="千位分隔[0] 2 2 3 4" xfId="50583"/>
    <cellStyle name="千位分隔[0] 2 2 3 4 2" xfId="50584"/>
    <cellStyle name="千位分隔[0] 2 2 3 5" xfId="50585"/>
    <cellStyle name="千位分隔[0] 2 2 4" xfId="50586"/>
    <cellStyle name="千位分隔[0] 2 2 4 2" xfId="50587"/>
    <cellStyle name="千位分隔[0] 2 2 5" xfId="50588"/>
    <cellStyle name="千位分隔[0] 2 2 5 2" xfId="50589"/>
    <cellStyle name="千位分隔[0] 2 2 6" xfId="50590"/>
    <cellStyle name="千位分隔[0] 2 2 6 2" xfId="50591"/>
    <cellStyle name="千位分隔[0] 2 2 7" xfId="50592"/>
    <cellStyle name="千位分隔[0] 2 2 7 2" xfId="50593"/>
    <cellStyle name="千位分隔[0] 2 2 8" xfId="50594"/>
    <cellStyle name="千位分隔[0] 2 3" xfId="12155"/>
    <cellStyle name="千位分隔[0] 2 3 2" xfId="50595"/>
    <cellStyle name="千位分隔[0] 2 3 2 2" xfId="50596"/>
    <cellStyle name="千位分隔[0] 2 3 2 2 2" xfId="50597"/>
    <cellStyle name="千位分隔[0] 2 3 2 3" xfId="50598"/>
    <cellStyle name="千位分隔[0] 2 3 2 3 2" xfId="50599"/>
    <cellStyle name="千位分隔[0] 2 3 2 4" xfId="50600"/>
    <cellStyle name="千位分隔[0] 2 3 2 4 2" xfId="50601"/>
    <cellStyle name="千位分隔[0] 2 3 2 5" xfId="50602"/>
    <cellStyle name="千位分隔[0] 2 3 3" xfId="50603"/>
    <cellStyle name="千位分隔[0] 2 3 3 2" xfId="50604"/>
    <cellStyle name="千位分隔[0] 2 3 4" xfId="50605"/>
    <cellStyle name="千位分隔[0] 2 3 4 2" xfId="50606"/>
    <cellStyle name="千位分隔[0] 2 3 5" xfId="50607"/>
    <cellStyle name="千位分隔[0] 2 3 5 2" xfId="50608"/>
    <cellStyle name="千位分隔[0] 2 3 6" xfId="50609"/>
    <cellStyle name="千位分隔[0] 2 3 6 2" xfId="50610"/>
    <cellStyle name="千位分隔[0] 2 3 7" xfId="50611"/>
    <cellStyle name="千位分隔[0] 2 4" xfId="12156"/>
    <cellStyle name="千位分隔[0] 2 4 2" xfId="50612"/>
    <cellStyle name="千位分隔[0] 2 4 2 2" xfId="50613"/>
    <cellStyle name="千位分隔[0] 2 4 2 2 2" xfId="50614"/>
    <cellStyle name="千位分隔[0] 2 4 2 3" xfId="50615"/>
    <cellStyle name="千位分隔[0] 2 4 2 3 2" xfId="50616"/>
    <cellStyle name="千位分隔[0] 2 4 2 4" xfId="50617"/>
    <cellStyle name="千位分隔[0] 2 4 2 4 2" xfId="50618"/>
    <cellStyle name="千位分隔[0] 2 4 2 5" xfId="50619"/>
    <cellStyle name="千位分隔[0] 2 4 3" xfId="50620"/>
    <cellStyle name="千位分隔[0] 2 4 3 2" xfId="50621"/>
    <cellStyle name="千位分隔[0] 2 4 4" xfId="50622"/>
    <cellStyle name="千位分隔[0] 2 4 4 2" xfId="50623"/>
    <cellStyle name="千位分隔[0] 2 4 5" xfId="50624"/>
    <cellStyle name="千位分隔[0] 2 4 5 2" xfId="50625"/>
    <cellStyle name="千位分隔[0] 2 4 6" xfId="50626"/>
    <cellStyle name="千位分隔[0] 2 4 6 2" xfId="50627"/>
    <cellStyle name="千位分隔[0] 2 4 7" xfId="50628"/>
    <cellStyle name="千位分隔[0] 2 5" xfId="12157"/>
    <cellStyle name="千位分隔[0] 2 5 2" xfId="50629"/>
    <cellStyle name="千位分隔[0] 2 5 2 2" xfId="50630"/>
    <cellStyle name="千位分隔[0] 2 5 2 2 2" xfId="50631"/>
    <cellStyle name="千位分隔[0] 2 5 2 3" xfId="50632"/>
    <cellStyle name="千位分隔[0] 2 5 2 3 2" xfId="50633"/>
    <cellStyle name="千位分隔[0] 2 5 2 4" xfId="50634"/>
    <cellStyle name="千位分隔[0] 2 5 2 4 2" xfId="50635"/>
    <cellStyle name="千位分隔[0] 2 5 2 5" xfId="50636"/>
    <cellStyle name="千位分隔[0] 2 5 3" xfId="50637"/>
    <cellStyle name="千位分隔[0] 2 5 3 2" xfId="50638"/>
    <cellStyle name="千位分隔[0] 2 5 4" xfId="50639"/>
    <cellStyle name="千位分隔[0] 2 5 4 2" xfId="50640"/>
    <cellStyle name="千位分隔[0] 2 5 5" xfId="50641"/>
    <cellStyle name="千位分隔[0] 2 5 5 2" xfId="50642"/>
    <cellStyle name="千位分隔[0] 2 5 6" xfId="50643"/>
    <cellStyle name="千位分隔[0] 2 6" xfId="12158"/>
    <cellStyle name="千位分隔[0] 2 6 2" xfId="50644"/>
    <cellStyle name="千位分隔[0] 2 6 2 2" xfId="50645"/>
    <cellStyle name="千位分隔[0] 2 6 2 2 2" xfId="50646"/>
    <cellStyle name="千位分隔[0] 2 6 2 3" xfId="50647"/>
    <cellStyle name="千位分隔[0] 2 6 2 3 2" xfId="50648"/>
    <cellStyle name="千位分隔[0] 2 6 2 4" xfId="50649"/>
    <cellStyle name="千位分隔[0] 2 6 2 4 2" xfId="50650"/>
    <cellStyle name="千位分隔[0] 2 6 2 5" xfId="50651"/>
    <cellStyle name="千位分隔[0] 2 6 3" xfId="50652"/>
    <cellStyle name="千位分隔[0] 2 6 3 2" xfId="50653"/>
    <cellStyle name="千位分隔[0] 2 6 4" xfId="50654"/>
    <cellStyle name="千位分隔[0] 2 6 4 2" xfId="50655"/>
    <cellStyle name="千位分隔[0] 2 6 5" xfId="50656"/>
    <cellStyle name="千位分隔[0] 2 6 5 2" xfId="50657"/>
    <cellStyle name="千位分隔[0] 2 6 6" xfId="50658"/>
    <cellStyle name="千位分隔[0] 2 7" xfId="12159"/>
    <cellStyle name="千位分隔[0] 2 7 2" xfId="50659"/>
    <cellStyle name="千位分隔[0] 2 7 2 2" xfId="50660"/>
    <cellStyle name="千位分隔[0] 2 7 3" xfId="50661"/>
    <cellStyle name="千位分隔[0] 2 7 3 2" xfId="50662"/>
    <cellStyle name="千位分隔[0] 2 7 4" xfId="50663"/>
    <cellStyle name="千位分隔[0] 2 7 4 2" xfId="50664"/>
    <cellStyle name="千位分隔[0] 2 7 5" xfId="50665"/>
    <cellStyle name="千位分隔[0] 2 8" xfId="13013"/>
    <cellStyle name="千位分隔[0] 2 8 2" xfId="50666"/>
    <cellStyle name="千位分隔[0] 2 9" xfId="50667"/>
    <cellStyle name="千位分隔[0] 2 9 2" xfId="50668"/>
    <cellStyle name="千位分隔[0] 3" xfId="12160"/>
    <cellStyle name="千位分隔[0] 3 2" xfId="50669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0"/>
    <cellStyle name="强调文字颜色 1 2 2 2 3" xfId="50671"/>
    <cellStyle name="强调文字颜色 1 2 2 2 4" xfId="50672"/>
    <cellStyle name="强调文字颜色 1 2 2 3" xfId="12165"/>
    <cellStyle name="强调文字颜色 1 2 2 4" xfId="50673"/>
    <cellStyle name="强调文字颜色 1 2 2 5" xfId="50674"/>
    <cellStyle name="强调文字颜色 1 2 2 6" xfId="50675"/>
    <cellStyle name="强调文字颜色 1 2 2 7" xfId="50676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7"/>
    <cellStyle name="强调文字颜色 1 3" xfId="15358"/>
    <cellStyle name="强调文字颜色 1 4" xfId="15510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8"/>
    <cellStyle name="强调文字颜色 2 2 2 2 3" xfId="50679"/>
    <cellStyle name="强调文字颜色 2 2 2 2 4" xfId="50680"/>
    <cellStyle name="强调文字颜色 2 2 2 3" xfId="12178"/>
    <cellStyle name="强调文字颜色 2 2 2 4" xfId="50681"/>
    <cellStyle name="强调文字颜色 2 2 2 5" xfId="50682"/>
    <cellStyle name="强调文字颜色 2 2 2 6" xfId="50683"/>
    <cellStyle name="强调文字颜色 2 2 2 7" xfId="50684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5"/>
    <cellStyle name="强调文字颜色 2 3" xfId="15359"/>
    <cellStyle name="强调文字颜色 2 4" xfId="15511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6"/>
    <cellStyle name="强调文字颜色 3 2 2 2 3" xfId="50687"/>
    <cellStyle name="强调文字颜色 3 2 2 2 4" xfId="50688"/>
    <cellStyle name="强调文字颜色 3 2 2 3" xfId="12191"/>
    <cellStyle name="强调文字颜色 3 2 2 4" xfId="50689"/>
    <cellStyle name="强调文字颜色 3 2 2 5" xfId="50690"/>
    <cellStyle name="强调文字颜色 3 2 2 6" xfId="50691"/>
    <cellStyle name="强调文字颜色 3 2 2 7" xfId="50692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3"/>
    <cellStyle name="强调文字颜色 3 3" xfId="15360"/>
    <cellStyle name="强调文字颜色 3 4" xfId="15512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4"/>
    <cellStyle name="强调文字颜色 4 2 2 2 3" xfId="50695"/>
    <cellStyle name="强调文字颜色 4 2 2 2 4" xfId="50696"/>
    <cellStyle name="强调文字颜色 4 2 2 3" xfId="12204"/>
    <cellStyle name="强调文字颜色 4 2 2 4" xfId="50697"/>
    <cellStyle name="强调文字颜色 4 2 2 5" xfId="50698"/>
    <cellStyle name="强调文字颜色 4 2 2 6" xfId="50699"/>
    <cellStyle name="强调文字颜色 4 2 2 7" xfId="50700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1"/>
    <cellStyle name="强调文字颜色 4 3" xfId="15361"/>
    <cellStyle name="强调文字颜色 4 4" xfId="15513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2"/>
    <cellStyle name="强调文字颜色 5 2 2 2 3" xfId="50703"/>
    <cellStyle name="强调文字颜色 5 2 2 2 4" xfId="50704"/>
    <cellStyle name="强调文字颜色 5 2 2 3" xfId="12217"/>
    <cellStyle name="强调文字颜色 5 2 2 4" xfId="50705"/>
    <cellStyle name="强调文字颜色 5 2 2 5" xfId="50706"/>
    <cellStyle name="强调文字颜色 5 2 2 6" xfId="50707"/>
    <cellStyle name="强调文字颜色 5 2 2 7" xfId="50708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09"/>
    <cellStyle name="强调文字颜色 5 3" xfId="15362"/>
    <cellStyle name="强调文字颜色 5 4" xfId="15514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0"/>
    <cellStyle name="强调文字颜色 6 2 2 2 3" xfId="50711"/>
    <cellStyle name="强调文字颜色 6 2 2 2 4" xfId="50712"/>
    <cellStyle name="强调文字颜色 6 2 2 3" xfId="12230"/>
    <cellStyle name="强调文字颜色 6 2 2 4" xfId="50713"/>
    <cellStyle name="强调文字颜色 6 2 2 5" xfId="50714"/>
    <cellStyle name="强调文字颜色 6 2 2 6" xfId="50715"/>
    <cellStyle name="强调文字颜色 6 2 2 7" xfId="50716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7"/>
    <cellStyle name="强调文字颜色 6 3" xfId="15363"/>
    <cellStyle name="强调文字颜色 6 4" xfId="15515"/>
    <cellStyle name="日期描述" xfId="50718"/>
    <cellStyle name="日期描述 2" xfId="50719"/>
    <cellStyle name="日期描述 2 2" xfId="50720"/>
    <cellStyle name="日期描述 3" xfId="50721"/>
    <cellStyle name="日期描述 3 2" xfId="50722"/>
    <cellStyle name="日期描述 3 2 2" xfId="50723"/>
    <cellStyle name="日期描述 3 3" xfId="50724"/>
    <cellStyle name="日期描述 4" xfId="50725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6"/>
    <cellStyle name="适中 2 2 2 3" xfId="50727"/>
    <cellStyle name="适中 2 2 2 4" xfId="50728"/>
    <cellStyle name="适中 2 2 3" xfId="12248"/>
    <cellStyle name="适中 2 2 4" xfId="50729"/>
    <cellStyle name="适中 2 2 5" xfId="50730"/>
    <cellStyle name="适中 2 2 6" xfId="50731"/>
    <cellStyle name="适中 2 2 7" xfId="50732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3"/>
    <cellStyle name="适中 3" xfId="15364"/>
    <cellStyle name="适中 3 2" xfId="50734"/>
    <cellStyle name="适中 3 2 2" xfId="50735"/>
    <cellStyle name="适中 3 3" xfId="50736"/>
    <cellStyle name="适中 4" xfId="15516"/>
    <cellStyle name="输出" xfId="12257" builtinId="21" customBuiltin="1"/>
    <cellStyle name="输出 2" xfId="12258"/>
    <cellStyle name="输出 2 10" xfId="50737"/>
    <cellStyle name="输出 2 10 2" xfId="50738"/>
    <cellStyle name="输出 2 10 3" xfId="50739"/>
    <cellStyle name="输出 2 11" xfId="50740"/>
    <cellStyle name="输出 2 11 2" xfId="50741"/>
    <cellStyle name="输出 2 11 3" xfId="50742"/>
    <cellStyle name="输出 2 12" xfId="50743"/>
    <cellStyle name="输出 2 12 2" xfId="50744"/>
    <cellStyle name="输出 2 12 3" xfId="50745"/>
    <cellStyle name="输出 2 13" xfId="50746"/>
    <cellStyle name="输出 2 13 2" xfId="50747"/>
    <cellStyle name="输出 2 13 3" xfId="50748"/>
    <cellStyle name="输出 2 14" xfId="50749"/>
    <cellStyle name="输出 2 15" xfId="50750"/>
    <cellStyle name="输出 2 16" xfId="50751"/>
    <cellStyle name="输出 2 17" xfId="50752"/>
    <cellStyle name="输出 2 2" xfId="12259"/>
    <cellStyle name="输出 2 2 10" xfId="50753"/>
    <cellStyle name="输出 2 2 10 2" xfId="50754"/>
    <cellStyle name="输出 2 2 10 3" xfId="50755"/>
    <cellStyle name="输出 2 2 11" xfId="50756"/>
    <cellStyle name="输出 2 2 11 2" xfId="50757"/>
    <cellStyle name="输出 2 2 11 3" xfId="50758"/>
    <cellStyle name="输出 2 2 12" xfId="50759"/>
    <cellStyle name="输出 2 2 12 2" xfId="50760"/>
    <cellStyle name="输出 2 2 12 3" xfId="50761"/>
    <cellStyle name="输出 2 2 13" xfId="50762"/>
    <cellStyle name="输出 2 2 13 2" xfId="50763"/>
    <cellStyle name="输出 2 2 13 3" xfId="50764"/>
    <cellStyle name="输出 2 2 14" xfId="50765"/>
    <cellStyle name="输出 2 2 15" xfId="50766"/>
    <cellStyle name="输出 2 2 16" xfId="50767"/>
    <cellStyle name="输出 2 2 17" xfId="50768"/>
    <cellStyle name="输出 2 2 2" xfId="12260"/>
    <cellStyle name="输出 2 2 2 10" xfId="50769"/>
    <cellStyle name="输出 2 2 2 10 2" xfId="50770"/>
    <cellStyle name="输出 2 2 2 10 3" xfId="50771"/>
    <cellStyle name="输出 2 2 2 11" xfId="50772"/>
    <cellStyle name="输出 2 2 2 11 2" xfId="50773"/>
    <cellStyle name="输出 2 2 2 11 3" xfId="50774"/>
    <cellStyle name="输出 2 2 2 12" xfId="50775"/>
    <cellStyle name="输出 2 2 2 12 2" xfId="50776"/>
    <cellStyle name="输出 2 2 2 12 3" xfId="50777"/>
    <cellStyle name="输出 2 2 2 13" xfId="50778"/>
    <cellStyle name="输出 2 2 2 13 2" xfId="50779"/>
    <cellStyle name="输出 2 2 2 13 3" xfId="50780"/>
    <cellStyle name="输出 2 2 2 14" xfId="50781"/>
    <cellStyle name="输出 2 2 2 15" xfId="50782"/>
    <cellStyle name="输出 2 2 2 2" xfId="50783"/>
    <cellStyle name="输出 2 2 2 3" xfId="50784"/>
    <cellStyle name="输出 2 2 2 3 10" xfId="50785"/>
    <cellStyle name="输出 2 2 2 3 11" xfId="50786"/>
    <cellStyle name="输出 2 2 2 3 2" xfId="50787"/>
    <cellStyle name="输出 2 2 2 3 2 10" xfId="50788"/>
    <cellStyle name="输出 2 2 2 3 2 11" xfId="50789"/>
    <cellStyle name="输出 2 2 2 3 2 2" xfId="50790"/>
    <cellStyle name="输出 2 2 2 3 2 2 2" xfId="50791"/>
    <cellStyle name="输出 2 2 2 3 2 2 3" xfId="50792"/>
    <cellStyle name="输出 2 2 2 3 2 3" xfId="50793"/>
    <cellStyle name="输出 2 2 2 3 2 3 2" xfId="50794"/>
    <cellStyle name="输出 2 2 2 3 2 3 3" xfId="50795"/>
    <cellStyle name="输出 2 2 2 3 2 4" xfId="50796"/>
    <cellStyle name="输出 2 2 2 3 2 4 2" xfId="50797"/>
    <cellStyle name="输出 2 2 2 3 2 4 3" xfId="50798"/>
    <cellStyle name="输出 2 2 2 3 2 5" xfId="50799"/>
    <cellStyle name="输出 2 2 2 3 2 5 2" xfId="50800"/>
    <cellStyle name="输出 2 2 2 3 2 5 3" xfId="50801"/>
    <cellStyle name="输出 2 2 2 3 2 6" xfId="50802"/>
    <cellStyle name="输出 2 2 2 3 2 6 2" xfId="50803"/>
    <cellStyle name="输出 2 2 2 3 2 6 3" xfId="50804"/>
    <cellStyle name="输出 2 2 2 3 2 7" xfId="50805"/>
    <cellStyle name="输出 2 2 2 3 2 7 2" xfId="50806"/>
    <cellStyle name="输出 2 2 2 3 2 7 3" xfId="50807"/>
    <cellStyle name="输出 2 2 2 3 2 8" xfId="50808"/>
    <cellStyle name="输出 2 2 2 3 2 8 2" xfId="50809"/>
    <cellStyle name="输出 2 2 2 3 2 8 3" xfId="50810"/>
    <cellStyle name="输出 2 2 2 3 2 9" xfId="50811"/>
    <cellStyle name="输出 2 2 2 3 2 9 2" xfId="50812"/>
    <cellStyle name="输出 2 2 2 3 2 9 3" xfId="50813"/>
    <cellStyle name="输出 2 2 2 3 3" xfId="50814"/>
    <cellStyle name="输出 2 2 2 3 3 2" xfId="50815"/>
    <cellStyle name="输出 2 2 2 3 3 3" xfId="50816"/>
    <cellStyle name="输出 2 2 2 3 4" xfId="50817"/>
    <cellStyle name="输出 2 2 2 3 4 2" xfId="50818"/>
    <cellStyle name="输出 2 2 2 3 4 3" xfId="50819"/>
    <cellStyle name="输出 2 2 2 3 5" xfId="50820"/>
    <cellStyle name="输出 2 2 2 3 5 2" xfId="50821"/>
    <cellStyle name="输出 2 2 2 3 5 3" xfId="50822"/>
    <cellStyle name="输出 2 2 2 3 6" xfId="50823"/>
    <cellStyle name="输出 2 2 2 3 6 2" xfId="50824"/>
    <cellStyle name="输出 2 2 2 3 6 3" xfId="50825"/>
    <cellStyle name="输出 2 2 2 3 7" xfId="50826"/>
    <cellStyle name="输出 2 2 2 3 7 2" xfId="50827"/>
    <cellStyle name="输出 2 2 2 3 7 3" xfId="50828"/>
    <cellStyle name="输出 2 2 2 3 8" xfId="50829"/>
    <cellStyle name="输出 2 2 2 3 8 2" xfId="50830"/>
    <cellStyle name="输出 2 2 2 3 8 3" xfId="50831"/>
    <cellStyle name="输出 2 2 2 3 9" xfId="50832"/>
    <cellStyle name="输出 2 2 2 3 9 2" xfId="50833"/>
    <cellStyle name="输出 2 2 2 3 9 3" xfId="50834"/>
    <cellStyle name="输出 2 2 2 4" xfId="50835"/>
    <cellStyle name="输出 2 2 2 5" xfId="50836"/>
    <cellStyle name="输出 2 2 2 5 10" xfId="50837"/>
    <cellStyle name="输出 2 2 2 5 11" xfId="50838"/>
    <cellStyle name="输出 2 2 2 5 2" xfId="50839"/>
    <cellStyle name="输出 2 2 2 5 2 2" xfId="50840"/>
    <cellStyle name="输出 2 2 2 5 2 3" xfId="50841"/>
    <cellStyle name="输出 2 2 2 5 3" xfId="50842"/>
    <cellStyle name="输出 2 2 2 5 3 2" xfId="50843"/>
    <cellStyle name="输出 2 2 2 5 3 3" xfId="50844"/>
    <cellStyle name="输出 2 2 2 5 4" xfId="50845"/>
    <cellStyle name="输出 2 2 2 5 4 2" xfId="50846"/>
    <cellStyle name="输出 2 2 2 5 4 3" xfId="50847"/>
    <cellStyle name="输出 2 2 2 5 5" xfId="50848"/>
    <cellStyle name="输出 2 2 2 5 5 2" xfId="50849"/>
    <cellStyle name="输出 2 2 2 5 5 3" xfId="50850"/>
    <cellStyle name="输出 2 2 2 5 6" xfId="50851"/>
    <cellStyle name="输出 2 2 2 5 6 2" xfId="50852"/>
    <cellStyle name="输出 2 2 2 5 6 3" xfId="50853"/>
    <cellStyle name="输出 2 2 2 5 7" xfId="50854"/>
    <cellStyle name="输出 2 2 2 5 7 2" xfId="50855"/>
    <cellStyle name="输出 2 2 2 5 7 3" xfId="50856"/>
    <cellStyle name="输出 2 2 2 5 8" xfId="50857"/>
    <cellStyle name="输出 2 2 2 5 8 2" xfId="50858"/>
    <cellStyle name="输出 2 2 2 5 8 3" xfId="50859"/>
    <cellStyle name="输出 2 2 2 5 9" xfId="50860"/>
    <cellStyle name="输出 2 2 2 5 9 2" xfId="50861"/>
    <cellStyle name="输出 2 2 2 5 9 3" xfId="50862"/>
    <cellStyle name="输出 2 2 2 6" xfId="50863"/>
    <cellStyle name="输出 2 2 2 6 2" xfId="50864"/>
    <cellStyle name="输出 2 2 2 6 3" xfId="50865"/>
    <cellStyle name="输出 2 2 2 7" xfId="50866"/>
    <cellStyle name="输出 2 2 2 7 2" xfId="50867"/>
    <cellStyle name="输出 2 2 2 7 3" xfId="50868"/>
    <cellStyle name="输出 2 2 2 8" xfId="50869"/>
    <cellStyle name="输出 2 2 2 8 2" xfId="50870"/>
    <cellStyle name="输出 2 2 2 8 3" xfId="50871"/>
    <cellStyle name="输出 2 2 2 9" xfId="50872"/>
    <cellStyle name="输出 2 2 2 9 2" xfId="50873"/>
    <cellStyle name="输出 2 2 2 9 3" xfId="50874"/>
    <cellStyle name="输出 2 2 3" xfId="12261"/>
    <cellStyle name="输出 2 2 3 2" xfId="50875"/>
    <cellStyle name="输出 2 2 3 2 2" xfId="50876"/>
    <cellStyle name="输出 2 2 3 2 3" xfId="50877"/>
    <cellStyle name="输出 2 2 4" xfId="50878"/>
    <cellStyle name="输出 2 2 4 10" xfId="50879"/>
    <cellStyle name="输出 2 2 4 10 2" xfId="50880"/>
    <cellStyle name="输出 2 2 4 10 3" xfId="50881"/>
    <cellStyle name="输出 2 2 4 11" xfId="50882"/>
    <cellStyle name="输出 2 2 4 12" xfId="50883"/>
    <cellStyle name="输出 2 2 4 2" xfId="50884"/>
    <cellStyle name="输出 2 2 4 2 10" xfId="50885"/>
    <cellStyle name="输出 2 2 4 2 11" xfId="50886"/>
    <cellStyle name="输出 2 2 4 2 2" xfId="50887"/>
    <cellStyle name="输出 2 2 4 2 2 2" xfId="50888"/>
    <cellStyle name="输出 2 2 4 2 2 3" xfId="50889"/>
    <cellStyle name="输出 2 2 4 2 3" xfId="50890"/>
    <cellStyle name="输出 2 2 4 2 3 2" xfId="50891"/>
    <cellStyle name="输出 2 2 4 2 3 3" xfId="50892"/>
    <cellStyle name="输出 2 2 4 2 4" xfId="50893"/>
    <cellStyle name="输出 2 2 4 2 4 2" xfId="50894"/>
    <cellStyle name="输出 2 2 4 2 4 3" xfId="50895"/>
    <cellStyle name="输出 2 2 4 2 5" xfId="50896"/>
    <cellStyle name="输出 2 2 4 2 5 2" xfId="50897"/>
    <cellStyle name="输出 2 2 4 2 5 3" xfId="50898"/>
    <cellStyle name="输出 2 2 4 2 6" xfId="50899"/>
    <cellStyle name="输出 2 2 4 2 6 2" xfId="50900"/>
    <cellStyle name="输出 2 2 4 2 6 3" xfId="50901"/>
    <cellStyle name="输出 2 2 4 2 7" xfId="50902"/>
    <cellStyle name="输出 2 2 4 2 7 2" xfId="50903"/>
    <cellStyle name="输出 2 2 4 2 7 3" xfId="50904"/>
    <cellStyle name="输出 2 2 4 2 8" xfId="50905"/>
    <cellStyle name="输出 2 2 4 2 8 2" xfId="50906"/>
    <cellStyle name="输出 2 2 4 2 8 3" xfId="50907"/>
    <cellStyle name="输出 2 2 4 2 9" xfId="50908"/>
    <cellStyle name="输出 2 2 4 2 9 2" xfId="50909"/>
    <cellStyle name="输出 2 2 4 2 9 3" xfId="50910"/>
    <cellStyle name="输出 2 2 4 3" xfId="50911"/>
    <cellStyle name="输出 2 2 4 3 2" xfId="50912"/>
    <cellStyle name="输出 2 2 4 3 3" xfId="50913"/>
    <cellStyle name="输出 2 2 4 4" xfId="50914"/>
    <cellStyle name="输出 2 2 4 4 2" xfId="50915"/>
    <cellStyle name="输出 2 2 4 4 3" xfId="50916"/>
    <cellStyle name="输出 2 2 4 5" xfId="50917"/>
    <cellStyle name="输出 2 2 4 5 2" xfId="50918"/>
    <cellStyle name="输出 2 2 4 5 3" xfId="50919"/>
    <cellStyle name="输出 2 2 4 6" xfId="50920"/>
    <cellStyle name="输出 2 2 4 6 2" xfId="50921"/>
    <cellStyle name="输出 2 2 4 6 3" xfId="50922"/>
    <cellStyle name="输出 2 2 4 7" xfId="50923"/>
    <cellStyle name="输出 2 2 4 7 2" xfId="50924"/>
    <cellStyle name="输出 2 2 4 7 3" xfId="50925"/>
    <cellStyle name="输出 2 2 4 8" xfId="50926"/>
    <cellStyle name="输出 2 2 4 8 2" xfId="50927"/>
    <cellStyle name="输出 2 2 4 8 3" xfId="50928"/>
    <cellStyle name="输出 2 2 4 9" xfId="50929"/>
    <cellStyle name="输出 2 2 4 9 2" xfId="50930"/>
    <cellStyle name="输出 2 2 4 9 3" xfId="50931"/>
    <cellStyle name="输出 2 2 5" xfId="50932"/>
    <cellStyle name="输出 2 2 5 2" xfId="50933"/>
    <cellStyle name="输出 2 2 5 2 2" xfId="50934"/>
    <cellStyle name="输出 2 2 5 2 3" xfId="50935"/>
    <cellStyle name="输出 2 2 6" xfId="50936"/>
    <cellStyle name="输出 2 2 6 10" xfId="50937"/>
    <cellStyle name="输出 2 2 6 11" xfId="50938"/>
    <cellStyle name="输出 2 2 6 2" xfId="50939"/>
    <cellStyle name="输出 2 2 6 2 2" xfId="50940"/>
    <cellStyle name="输出 2 2 6 2 3" xfId="50941"/>
    <cellStyle name="输出 2 2 6 3" xfId="50942"/>
    <cellStyle name="输出 2 2 6 3 2" xfId="50943"/>
    <cellStyle name="输出 2 2 6 3 3" xfId="50944"/>
    <cellStyle name="输出 2 2 6 4" xfId="50945"/>
    <cellStyle name="输出 2 2 6 4 2" xfId="50946"/>
    <cellStyle name="输出 2 2 6 4 3" xfId="50947"/>
    <cellStyle name="输出 2 2 6 5" xfId="50948"/>
    <cellStyle name="输出 2 2 6 5 2" xfId="50949"/>
    <cellStyle name="输出 2 2 6 5 3" xfId="50950"/>
    <cellStyle name="输出 2 2 6 6" xfId="50951"/>
    <cellStyle name="输出 2 2 6 6 2" xfId="50952"/>
    <cellStyle name="输出 2 2 6 6 3" xfId="50953"/>
    <cellStyle name="输出 2 2 6 7" xfId="50954"/>
    <cellStyle name="输出 2 2 6 7 2" xfId="50955"/>
    <cellStyle name="输出 2 2 6 7 3" xfId="50956"/>
    <cellStyle name="输出 2 2 6 8" xfId="50957"/>
    <cellStyle name="输出 2 2 6 8 2" xfId="50958"/>
    <cellStyle name="输出 2 2 6 8 3" xfId="50959"/>
    <cellStyle name="输出 2 2 6 9" xfId="50960"/>
    <cellStyle name="输出 2 2 6 9 2" xfId="50961"/>
    <cellStyle name="输出 2 2 6 9 3" xfId="50962"/>
    <cellStyle name="输出 2 2 7" xfId="50963"/>
    <cellStyle name="输出 2 2 7 2" xfId="50964"/>
    <cellStyle name="输出 2 2 7 3" xfId="50965"/>
    <cellStyle name="输出 2 2 8" xfId="50966"/>
    <cellStyle name="输出 2 2 8 2" xfId="50967"/>
    <cellStyle name="输出 2 2 8 3" xfId="50968"/>
    <cellStyle name="输出 2 2 9" xfId="50969"/>
    <cellStyle name="输出 2 2 9 2" xfId="50970"/>
    <cellStyle name="输出 2 2 9 3" xfId="50971"/>
    <cellStyle name="输出 2 3" xfId="12262"/>
    <cellStyle name="输出 2 3 2" xfId="12263"/>
    <cellStyle name="输出 2 3 2 2" xfId="50972"/>
    <cellStyle name="输出 2 3 2 3" xfId="50973"/>
    <cellStyle name="输出 2 3 3" xfId="12264"/>
    <cellStyle name="输出 2 4" xfId="12265"/>
    <cellStyle name="输出 2 4 10" xfId="50974"/>
    <cellStyle name="输出 2 4 10 2" xfId="50975"/>
    <cellStyle name="输出 2 4 10 3" xfId="50976"/>
    <cellStyle name="输出 2 4 11" xfId="50977"/>
    <cellStyle name="输出 2 4 12" xfId="50978"/>
    <cellStyle name="输出 2 4 2" xfId="12266"/>
    <cellStyle name="输出 2 4 2 10" xfId="50979"/>
    <cellStyle name="输出 2 4 2 11" xfId="50980"/>
    <cellStyle name="输出 2 4 2 2" xfId="50981"/>
    <cellStyle name="输出 2 4 2 2 2" xfId="50982"/>
    <cellStyle name="输出 2 4 2 2 3" xfId="50983"/>
    <cellStyle name="输出 2 4 2 3" xfId="50984"/>
    <cellStyle name="输出 2 4 2 3 2" xfId="50985"/>
    <cellStyle name="输出 2 4 2 3 3" xfId="50986"/>
    <cellStyle name="输出 2 4 2 4" xfId="50987"/>
    <cellStyle name="输出 2 4 2 4 2" xfId="50988"/>
    <cellStyle name="输出 2 4 2 4 3" xfId="50989"/>
    <cellStyle name="输出 2 4 2 5" xfId="50990"/>
    <cellStyle name="输出 2 4 2 5 2" xfId="50991"/>
    <cellStyle name="输出 2 4 2 5 3" xfId="50992"/>
    <cellStyle name="输出 2 4 2 6" xfId="50993"/>
    <cellStyle name="输出 2 4 2 6 2" xfId="50994"/>
    <cellStyle name="输出 2 4 2 6 3" xfId="50995"/>
    <cellStyle name="输出 2 4 2 7" xfId="50996"/>
    <cellStyle name="输出 2 4 2 7 2" xfId="50997"/>
    <cellStyle name="输出 2 4 2 7 3" xfId="50998"/>
    <cellStyle name="输出 2 4 2 8" xfId="50999"/>
    <cellStyle name="输出 2 4 2 8 2" xfId="51000"/>
    <cellStyle name="输出 2 4 2 8 3" xfId="51001"/>
    <cellStyle name="输出 2 4 2 9" xfId="51002"/>
    <cellStyle name="输出 2 4 2 9 2" xfId="51003"/>
    <cellStyle name="输出 2 4 2 9 3" xfId="51004"/>
    <cellStyle name="输出 2 4 3" xfId="12267"/>
    <cellStyle name="输出 2 4 3 2" xfId="51005"/>
    <cellStyle name="输出 2 4 3 3" xfId="51006"/>
    <cellStyle name="输出 2 4 4" xfId="51007"/>
    <cellStyle name="输出 2 4 4 2" xfId="51008"/>
    <cellStyle name="输出 2 4 4 3" xfId="51009"/>
    <cellStyle name="输出 2 4 5" xfId="51010"/>
    <cellStyle name="输出 2 4 5 2" xfId="51011"/>
    <cellStyle name="输出 2 4 5 3" xfId="51012"/>
    <cellStyle name="输出 2 4 6" xfId="51013"/>
    <cellStyle name="输出 2 4 6 2" xfId="51014"/>
    <cellStyle name="输出 2 4 6 3" xfId="51015"/>
    <cellStyle name="输出 2 4 7" xfId="51016"/>
    <cellStyle name="输出 2 4 7 2" xfId="51017"/>
    <cellStyle name="输出 2 4 7 3" xfId="51018"/>
    <cellStyle name="输出 2 4 8" xfId="51019"/>
    <cellStyle name="输出 2 4 8 2" xfId="51020"/>
    <cellStyle name="输出 2 4 8 3" xfId="51021"/>
    <cellStyle name="输出 2 4 9" xfId="51022"/>
    <cellStyle name="输出 2 4 9 2" xfId="51023"/>
    <cellStyle name="输出 2 4 9 3" xfId="51024"/>
    <cellStyle name="输出 2 5" xfId="12268"/>
    <cellStyle name="输出 2 5 2" xfId="15517"/>
    <cellStyle name="输出 2 5 2 2" xfId="51025"/>
    <cellStyle name="输出 2 5 2 3" xfId="51026"/>
    <cellStyle name="输出 2 6" xfId="12269"/>
    <cellStyle name="输出 2 6 10" xfId="51027"/>
    <cellStyle name="输出 2 6 10 2" xfId="51028"/>
    <cellStyle name="输出 2 6 10 3" xfId="51029"/>
    <cellStyle name="输出 2 6 11" xfId="51030"/>
    <cellStyle name="输出 2 6 12" xfId="51031"/>
    <cellStyle name="输出 2 6 2" xfId="51032"/>
    <cellStyle name="输出 2 6 2 2" xfId="51033"/>
    <cellStyle name="输出 2 6 2 3" xfId="51034"/>
    <cellStyle name="输出 2 6 3" xfId="51035"/>
    <cellStyle name="输出 2 6 3 2" xfId="51036"/>
    <cellStyle name="输出 2 6 3 3" xfId="51037"/>
    <cellStyle name="输出 2 6 4" xfId="51038"/>
    <cellStyle name="输出 2 6 4 2" xfId="51039"/>
    <cellStyle name="输出 2 6 4 3" xfId="51040"/>
    <cellStyle name="输出 2 6 5" xfId="51041"/>
    <cellStyle name="输出 2 6 5 2" xfId="51042"/>
    <cellStyle name="输出 2 6 5 3" xfId="51043"/>
    <cellStyle name="输出 2 6 6" xfId="51044"/>
    <cellStyle name="输出 2 6 6 2" xfId="51045"/>
    <cellStyle name="输出 2 6 6 3" xfId="51046"/>
    <cellStyle name="输出 2 6 7" xfId="51047"/>
    <cellStyle name="输出 2 6 7 2" xfId="51048"/>
    <cellStyle name="输出 2 6 7 3" xfId="51049"/>
    <cellStyle name="输出 2 6 8" xfId="51050"/>
    <cellStyle name="输出 2 6 8 2" xfId="51051"/>
    <cellStyle name="输出 2 6 8 3" xfId="51052"/>
    <cellStyle name="输出 2 6 9" xfId="51053"/>
    <cellStyle name="输出 2 6 9 2" xfId="51054"/>
    <cellStyle name="输出 2 6 9 3" xfId="51055"/>
    <cellStyle name="输出 2 7" xfId="51056"/>
    <cellStyle name="输出 2 7 2" xfId="51057"/>
    <cellStyle name="输出 2 7 3" xfId="51058"/>
    <cellStyle name="输出 2 8" xfId="51059"/>
    <cellStyle name="输出 2 8 2" xfId="51060"/>
    <cellStyle name="输出 2 8 3" xfId="51061"/>
    <cellStyle name="输出 2 9" xfId="51062"/>
    <cellStyle name="输出 2 9 2" xfId="51063"/>
    <cellStyle name="输出 2 9 3" xfId="51064"/>
    <cellStyle name="输出 3" xfId="15365"/>
    <cellStyle name="输出 3 2" xfId="15518"/>
    <cellStyle name="输出 3 2 2" xfId="51065"/>
    <cellStyle name="输出 3 3" xfId="51066"/>
    <cellStyle name="输出 3 3 2" xfId="51067"/>
    <cellStyle name="输出 3 3 3" xfId="51068"/>
    <cellStyle name="输出 3 4" xfId="51069"/>
    <cellStyle name="输出 4" xfId="15519"/>
    <cellStyle name="输出 4 2" xfId="15520"/>
    <cellStyle name="输出 4 3" xfId="51070"/>
    <cellStyle name="输出 5" xfId="51071"/>
    <cellStyle name="输出 5 2" xfId="51072"/>
    <cellStyle name="输出 5 3" xfId="51073"/>
    <cellStyle name="输出 6" xfId="51074"/>
    <cellStyle name="输出 6 2" xfId="51075"/>
    <cellStyle name="输出 6 3" xfId="51076"/>
    <cellStyle name="输入" xfId="12270" builtinId="20" customBuiltin="1"/>
    <cellStyle name="输入 2" xfId="12271"/>
    <cellStyle name="输入 2 10" xfId="51077"/>
    <cellStyle name="输入 2 10 2" xfId="51078"/>
    <cellStyle name="输入 2 10 3" xfId="51079"/>
    <cellStyle name="输入 2 11" xfId="51080"/>
    <cellStyle name="输入 2 11 2" xfId="51081"/>
    <cellStyle name="输入 2 11 3" xfId="51082"/>
    <cellStyle name="输入 2 12" xfId="51083"/>
    <cellStyle name="输入 2 12 2" xfId="51084"/>
    <cellStyle name="输入 2 12 3" xfId="51085"/>
    <cellStyle name="输入 2 13" xfId="51086"/>
    <cellStyle name="输入 2 13 2" xfId="51087"/>
    <cellStyle name="输入 2 13 3" xfId="51088"/>
    <cellStyle name="输入 2 14" xfId="51089"/>
    <cellStyle name="输入 2 14 2" xfId="51090"/>
    <cellStyle name="输入 2 14 3" xfId="51091"/>
    <cellStyle name="输入 2 15" xfId="51092"/>
    <cellStyle name="输入 2 16" xfId="51093"/>
    <cellStyle name="输入 2 17" xfId="51094"/>
    <cellStyle name="输入 2 18" xfId="51095"/>
    <cellStyle name="输入 2 2" xfId="12272"/>
    <cellStyle name="输入 2 2 10" xfId="51096"/>
    <cellStyle name="输入 2 2 10 2" xfId="51097"/>
    <cellStyle name="输入 2 2 10 3" xfId="51098"/>
    <cellStyle name="输入 2 2 11" xfId="51099"/>
    <cellStyle name="输入 2 2 11 2" xfId="51100"/>
    <cellStyle name="输入 2 2 11 3" xfId="51101"/>
    <cellStyle name="输入 2 2 12" xfId="51102"/>
    <cellStyle name="输入 2 2 12 2" xfId="51103"/>
    <cellStyle name="输入 2 2 12 3" xfId="51104"/>
    <cellStyle name="输入 2 2 13" xfId="51105"/>
    <cellStyle name="输入 2 2 13 2" xfId="51106"/>
    <cellStyle name="输入 2 2 13 3" xfId="51107"/>
    <cellStyle name="输入 2 2 14" xfId="51108"/>
    <cellStyle name="输入 2 2 14 2" xfId="51109"/>
    <cellStyle name="输入 2 2 14 3" xfId="51110"/>
    <cellStyle name="输入 2 2 15" xfId="51111"/>
    <cellStyle name="输入 2 2 16" xfId="51112"/>
    <cellStyle name="输入 2 2 17" xfId="51113"/>
    <cellStyle name="输入 2 2 18" xfId="51114"/>
    <cellStyle name="输入 2 2 2" xfId="12273"/>
    <cellStyle name="输入 2 2 2 10" xfId="51115"/>
    <cellStyle name="输入 2 2 2 10 2" xfId="51116"/>
    <cellStyle name="输入 2 2 2 10 3" xfId="51117"/>
    <cellStyle name="输入 2 2 2 11" xfId="51118"/>
    <cellStyle name="输入 2 2 2 11 2" xfId="51119"/>
    <cellStyle name="输入 2 2 2 11 3" xfId="51120"/>
    <cellStyle name="输入 2 2 2 12" xfId="51121"/>
    <cellStyle name="输入 2 2 2 12 2" xfId="51122"/>
    <cellStyle name="输入 2 2 2 12 3" xfId="51123"/>
    <cellStyle name="输入 2 2 2 13" xfId="51124"/>
    <cellStyle name="输入 2 2 2 13 2" xfId="51125"/>
    <cellStyle name="输入 2 2 2 13 3" xfId="51126"/>
    <cellStyle name="输入 2 2 2 14" xfId="51127"/>
    <cellStyle name="输入 2 2 2 14 2" xfId="51128"/>
    <cellStyle name="输入 2 2 2 14 3" xfId="51129"/>
    <cellStyle name="输入 2 2 2 15" xfId="51130"/>
    <cellStyle name="输入 2 2 2 16" xfId="51131"/>
    <cellStyle name="输入 2 2 2 2" xfId="51132"/>
    <cellStyle name="输入 2 2 2 3" xfId="51133"/>
    <cellStyle name="输入 2 2 2 3 10" xfId="51134"/>
    <cellStyle name="输入 2 2 2 3 10 2" xfId="51135"/>
    <cellStyle name="输入 2 2 2 3 10 3" xfId="51136"/>
    <cellStyle name="输入 2 2 2 3 11" xfId="51137"/>
    <cellStyle name="输入 2 2 2 3 12" xfId="51138"/>
    <cellStyle name="输入 2 2 2 3 2" xfId="51139"/>
    <cellStyle name="输入 2 2 2 3 2 10" xfId="51140"/>
    <cellStyle name="输入 2 2 2 3 2 11" xfId="51141"/>
    <cellStyle name="输入 2 2 2 3 2 2" xfId="51142"/>
    <cellStyle name="输入 2 2 2 3 2 2 2" xfId="51143"/>
    <cellStyle name="输入 2 2 2 3 2 2 3" xfId="51144"/>
    <cellStyle name="输入 2 2 2 3 2 3" xfId="51145"/>
    <cellStyle name="输入 2 2 2 3 2 3 2" xfId="51146"/>
    <cellStyle name="输入 2 2 2 3 2 3 3" xfId="51147"/>
    <cellStyle name="输入 2 2 2 3 2 4" xfId="51148"/>
    <cellStyle name="输入 2 2 2 3 2 4 2" xfId="51149"/>
    <cellStyle name="输入 2 2 2 3 2 4 3" xfId="51150"/>
    <cellStyle name="输入 2 2 2 3 2 5" xfId="51151"/>
    <cellStyle name="输入 2 2 2 3 2 5 2" xfId="51152"/>
    <cellStyle name="输入 2 2 2 3 2 5 3" xfId="51153"/>
    <cellStyle name="输入 2 2 2 3 2 6" xfId="51154"/>
    <cellStyle name="输入 2 2 2 3 2 6 2" xfId="51155"/>
    <cellStyle name="输入 2 2 2 3 2 6 3" xfId="51156"/>
    <cellStyle name="输入 2 2 2 3 2 7" xfId="51157"/>
    <cellStyle name="输入 2 2 2 3 2 7 2" xfId="51158"/>
    <cellStyle name="输入 2 2 2 3 2 7 3" xfId="51159"/>
    <cellStyle name="输入 2 2 2 3 2 8" xfId="51160"/>
    <cellStyle name="输入 2 2 2 3 2 8 2" xfId="51161"/>
    <cellStyle name="输入 2 2 2 3 2 8 3" xfId="51162"/>
    <cellStyle name="输入 2 2 2 3 2 9" xfId="51163"/>
    <cellStyle name="输入 2 2 2 3 2 9 2" xfId="51164"/>
    <cellStyle name="输入 2 2 2 3 2 9 3" xfId="51165"/>
    <cellStyle name="输入 2 2 2 3 3" xfId="51166"/>
    <cellStyle name="输入 2 2 2 3 3 2" xfId="51167"/>
    <cellStyle name="输入 2 2 2 3 3 3" xfId="51168"/>
    <cellStyle name="输入 2 2 2 3 4" xfId="51169"/>
    <cellStyle name="输入 2 2 2 3 4 2" xfId="51170"/>
    <cellStyle name="输入 2 2 2 3 4 3" xfId="51171"/>
    <cellStyle name="输入 2 2 2 3 5" xfId="51172"/>
    <cellStyle name="输入 2 2 2 3 5 2" xfId="51173"/>
    <cellStyle name="输入 2 2 2 3 5 3" xfId="51174"/>
    <cellStyle name="输入 2 2 2 3 6" xfId="51175"/>
    <cellStyle name="输入 2 2 2 3 6 2" xfId="51176"/>
    <cellStyle name="输入 2 2 2 3 6 3" xfId="51177"/>
    <cellStyle name="输入 2 2 2 3 7" xfId="51178"/>
    <cellStyle name="输入 2 2 2 3 7 2" xfId="51179"/>
    <cellStyle name="输入 2 2 2 3 7 3" xfId="51180"/>
    <cellStyle name="输入 2 2 2 3 8" xfId="51181"/>
    <cellStyle name="输入 2 2 2 3 8 2" xfId="51182"/>
    <cellStyle name="输入 2 2 2 3 8 3" xfId="51183"/>
    <cellStyle name="输入 2 2 2 3 9" xfId="51184"/>
    <cellStyle name="输入 2 2 2 3 9 2" xfId="51185"/>
    <cellStyle name="输入 2 2 2 3 9 3" xfId="51186"/>
    <cellStyle name="输入 2 2 2 4" xfId="51187"/>
    <cellStyle name="输入 2 2 2 5" xfId="51188"/>
    <cellStyle name="输入 2 2 2 5 10" xfId="51189"/>
    <cellStyle name="输入 2 2 2 5 11" xfId="51190"/>
    <cellStyle name="输入 2 2 2 5 2" xfId="51191"/>
    <cellStyle name="输入 2 2 2 5 2 2" xfId="51192"/>
    <cellStyle name="输入 2 2 2 5 2 3" xfId="51193"/>
    <cellStyle name="输入 2 2 2 5 3" xfId="51194"/>
    <cellStyle name="输入 2 2 2 5 3 2" xfId="51195"/>
    <cellStyle name="输入 2 2 2 5 3 3" xfId="51196"/>
    <cellStyle name="输入 2 2 2 5 4" xfId="51197"/>
    <cellStyle name="输入 2 2 2 5 4 2" xfId="51198"/>
    <cellStyle name="输入 2 2 2 5 4 3" xfId="51199"/>
    <cellStyle name="输入 2 2 2 5 5" xfId="51200"/>
    <cellStyle name="输入 2 2 2 5 5 2" xfId="51201"/>
    <cellStyle name="输入 2 2 2 5 5 3" xfId="51202"/>
    <cellStyle name="输入 2 2 2 5 6" xfId="51203"/>
    <cellStyle name="输入 2 2 2 5 6 2" xfId="51204"/>
    <cellStyle name="输入 2 2 2 5 6 3" xfId="51205"/>
    <cellStyle name="输入 2 2 2 5 7" xfId="51206"/>
    <cellStyle name="输入 2 2 2 5 7 2" xfId="51207"/>
    <cellStyle name="输入 2 2 2 5 7 3" xfId="51208"/>
    <cellStyle name="输入 2 2 2 5 8" xfId="51209"/>
    <cellStyle name="输入 2 2 2 5 8 2" xfId="51210"/>
    <cellStyle name="输入 2 2 2 5 8 3" xfId="51211"/>
    <cellStyle name="输入 2 2 2 5 9" xfId="51212"/>
    <cellStyle name="输入 2 2 2 5 9 2" xfId="51213"/>
    <cellStyle name="输入 2 2 2 5 9 3" xfId="51214"/>
    <cellStyle name="输入 2 2 2 6" xfId="51215"/>
    <cellStyle name="输入 2 2 2 6 2" xfId="51216"/>
    <cellStyle name="输入 2 2 2 6 3" xfId="51217"/>
    <cellStyle name="输入 2 2 2 7" xfId="51218"/>
    <cellStyle name="输入 2 2 2 7 2" xfId="51219"/>
    <cellStyle name="输入 2 2 2 7 3" xfId="51220"/>
    <cellStyle name="输入 2 2 2 8" xfId="51221"/>
    <cellStyle name="输入 2 2 2 8 2" xfId="51222"/>
    <cellStyle name="输入 2 2 2 8 3" xfId="51223"/>
    <cellStyle name="输入 2 2 2 9" xfId="51224"/>
    <cellStyle name="输入 2 2 2 9 2" xfId="51225"/>
    <cellStyle name="输入 2 2 2 9 3" xfId="51226"/>
    <cellStyle name="输入 2 2 3" xfId="12274"/>
    <cellStyle name="输入 2 2 3 2" xfId="51227"/>
    <cellStyle name="输入 2 2 3 2 2" xfId="51228"/>
    <cellStyle name="输入 2 2 3 2 3" xfId="51229"/>
    <cellStyle name="输入 2 2 4" xfId="51230"/>
    <cellStyle name="输入 2 2 4 10" xfId="51231"/>
    <cellStyle name="输入 2 2 4 10 2" xfId="51232"/>
    <cellStyle name="输入 2 2 4 10 3" xfId="51233"/>
    <cellStyle name="输入 2 2 4 11" xfId="51234"/>
    <cellStyle name="输入 2 2 4 11 2" xfId="51235"/>
    <cellStyle name="输入 2 2 4 11 3" xfId="51236"/>
    <cellStyle name="输入 2 2 4 12" xfId="51237"/>
    <cellStyle name="输入 2 2 4 13" xfId="51238"/>
    <cellStyle name="输入 2 2 4 2" xfId="51239"/>
    <cellStyle name="输入 2 2 4 2 10" xfId="51240"/>
    <cellStyle name="输入 2 2 4 2 11" xfId="51241"/>
    <cellStyle name="输入 2 2 4 2 2" xfId="51242"/>
    <cellStyle name="输入 2 2 4 2 2 2" xfId="51243"/>
    <cellStyle name="输入 2 2 4 2 2 3" xfId="51244"/>
    <cellStyle name="输入 2 2 4 2 3" xfId="51245"/>
    <cellStyle name="输入 2 2 4 2 3 2" xfId="51246"/>
    <cellStyle name="输入 2 2 4 2 3 3" xfId="51247"/>
    <cellStyle name="输入 2 2 4 2 4" xfId="51248"/>
    <cellStyle name="输入 2 2 4 2 4 2" xfId="51249"/>
    <cellStyle name="输入 2 2 4 2 4 3" xfId="51250"/>
    <cellStyle name="输入 2 2 4 2 5" xfId="51251"/>
    <cellStyle name="输入 2 2 4 2 5 2" xfId="51252"/>
    <cellStyle name="输入 2 2 4 2 5 3" xfId="51253"/>
    <cellStyle name="输入 2 2 4 2 6" xfId="51254"/>
    <cellStyle name="输入 2 2 4 2 6 2" xfId="51255"/>
    <cellStyle name="输入 2 2 4 2 6 3" xfId="51256"/>
    <cellStyle name="输入 2 2 4 2 7" xfId="51257"/>
    <cellStyle name="输入 2 2 4 2 7 2" xfId="51258"/>
    <cellStyle name="输入 2 2 4 2 7 3" xfId="51259"/>
    <cellStyle name="输入 2 2 4 2 8" xfId="51260"/>
    <cellStyle name="输入 2 2 4 2 8 2" xfId="51261"/>
    <cellStyle name="输入 2 2 4 2 8 3" xfId="51262"/>
    <cellStyle name="输入 2 2 4 2 9" xfId="51263"/>
    <cellStyle name="输入 2 2 4 2 9 2" xfId="51264"/>
    <cellStyle name="输入 2 2 4 2 9 3" xfId="51265"/>
    <cellStyle name="输入 2 2 4 3" xfId="51266"/>
    <cellStyle name="输入 2 2 4 3 2" xfId="51267"/>
    <cellStyle name="输入 2 2 4 3 3" xfId="51268"/>
    <cellStyle name="输入 2 2 4 4" xfId="51269"/>
    <cellStyle name="输入 2 2 4 4 2" xfId="51270"/>
    <cellStyle name="输入 2 2 4 4 3" xfId="51271"/>
    <cellStyle name="输入 2 2 4 5" xfId="51272"/>
    <cellStyle name="输入 2 2 4 5 2" xfId="51273"/>
    <cellStyle name="输入 2 2 4 5 3" xfId="51274"/>
    <cellStyle name="输入 2 2 4 6" xfId="51275"/>
    <cellStyle name="输入 2 2 4 6 2" xfId="51276"/>
    <cellStyle name="输入 2 2 4 6 3" xfId="51277"/>
    <cellStyle name="输入 2 2 4 7" xfId="51278"/>
    <cellStyle name="输入 2 2 4 7 2" xfId="51279"/>
    <cellStyle name="输入 2 2 4 7 3" xfId="51280"/>
    <cellStyle name="输入 2 2 4 8" xfId="51281"/>
    <cellStyle name="输入 2 2 4 8 2" xfId="51282"/>
    <cellStyle name="输入 2 2 4 8 3" xfId="51283"/>
    <cellStyle name="输入 2 2 4 9" xfId="51284"/>
    <cellStyle name="输入 2 2 4 9 2" xfId="51285"/>
    <cellStyle name="输入 2 2 4 9 3" xfId="51286"/>
    <cellStyle name="输入 2 2 5" xfId="51287"/>
    <cellStyle name="输入 2 2 5 2" xfId="51288"/>
    <cellStyle name="输入 2 2 5 2 2" xfId="51289"/>
    <cellStyle name="输入 2 2 5 2 3" xfId="51290"/>
    <cellStyle name="输入 2 2 6" xfId="51291"/>
    <cellStyle name="输入 2 2 6 10" xfId="51292"/>
    <cellStyle name="输入 2 2 6 11" xfId="51293"/>
    <cellStyle name="输入 2 2 6 2" xfId="51294"/>
    <cellStyle name="输入 2 2 6 2 2" xfId="51295"/>
    <cellStyle name="输入 2 2 6 2 3" xfId="51296"/>
    <cellStyle name="输入 2 2 6 3" xfId="51297"/>
    <cellStyle name="输入 2 2 6 3 2" xfId="51298"/>
    <cellStyle name="输入 2 2 6 3 3" xfId="51299"/>
    <cellStyle name="输入 2 2 6 4" xfId="51300"/>
    <cellStyle name="输入 2 2 6 4 2" xfId="51301"/>
    <cellStyle name="输入 2 2 6 4 3" xfId="51302"/>
    <cellStyle name="输入 2 2 6 5" xfId="51303"/>
    <cellStyle name="输入 2 2 6 5 2" xfId="51304"/>
    <cellStyle name="输入 2 2 6 5 3" xfId="51305"/>
    <cellStyle name="输入 2 2 6 6" xfId="51306"/>
    <cellStyle name="输入 2 2 6 6 2" xfId="51307"/>
    <cellStyle name="输入 2 2 6 6 3" xfId="51308"/>
    <cellStyle name="输入 2 2 6 7" xfId="51309"/>
    <cellStyle name="输入 2 2 6 7 2" xfId="51310"/>
    <cellStyle name="输入 2 2 6 7 3" xfId="51311"/>
    <cellStyle name="输入 2 2 6 8" xfId="51312"/>
    <cellStyle name="输入 2 2 6 8 2" xfId="51313"/>
    <cellStyle name="输入 2 2 6 8 3" xfId="51314"/>
    <cellStyle name="输入 2 2 6 9" xfId="51315"/>
    <cellStyle name="输入 2 2 6 9 2" xfId="51316"/>
    <cellStyle name="输入 2 2 6 9 3" xfId="51317"/>
    <cellStyle name="输入 2 2 7" xfId="51318"/>
    <cellStyle name="输入 2 2 7 2" xfId="51319"/>
    <cellStyle name="输入 2 2 7 3" xfId="51320"/>
    <cellStyle name="输入 2 2 8" xfId="51321"/>
    <cellStyle name="输入 2 2 8 2" xfId="51322"/>
    <cellStyle name="输入 2 2 8 3" xfId="51323"/>
    <cellStyle name="输入 2 2 9" xfId="51324"/>
    <cellStyle name="输入 2 2 9 2" xfId="51325"/>
    <cellStyle name="输入 2 2 9 3" xfId="51326"/>
    <cellStyle name="输入 2 3" xfId="12275"/>
    <cellStyle name="输入 2 3 2" xfId="12276"/>
    <cellStyle name="输入 2 3 2 2" xfId="51327"/>
    <cellStyle name="输入 2 3 2 3" xfId="51328"/>
    <cellStyle name="输入 2 3 3" xfId="12277"/>
    <cellStyle name="输入 2 4" xfId="12278"/>
    <cellStyle name="输入 2 4 10" xfId="51329"/>
    <cellStyle name="输入 2 4 10 2" xfId="51330"/>
    <cellStyle name="输入 2 4 10 3" xfId="51331"/>
    <cellStyle name="输入 2 4 11" xfId="51332"/>
    <cellStyle name="输入 2 4 11 2" xfId="51333"/>
    <cellStyle name="输入 2 4 11 3" xfId="51334"/>
    <cellStyle name="输入 2 4 12" xfId="51335"/>
    <cellStyle name="输入 2 4 13" xfId="51336"/>
    <cellStyle name="输入 2 4 2" xfId="12279"/>
    <cellStyle name="输入 2 4 2 10" xfId="51337"/>
    <cellStyle name="输入 2 4 2 11" xfId="51338"/>
    <cellStyle name="输入 2 4 2 2" xfId="51339"/>
    <cellStyle name="输入 2 4 2 2 2" xfId="51340"/>
    <cellStyle name="输入 2 4 2 2 3" xfId="51341"/>
    <cellStyle name="输入 2 4 2 3" xfId="51342"/>
    <cellStyle name="输入 2 4 2 3 2" xfId="51343"/>
    <cellStyle name="输入 2 4 2 3 3" xfId="51344"/>
    <cellStyle name="输入 2 4 2 4" xfId="51345"/>
    <cellStyle name="输入 2 4 2 4 2" xfId="51346"/>
    <cellStyle name="输入 2 4 2 4 3" xfId="51347"/>
    <cellStyle name="输入 2 4 2 5" xfId="51348"/>
    <cellStyle name="输入 2 4 2 5 2" xfId="51349"/>
    <cellStyle name="输入 2 4 2 5 3" xfId="51350"/>
    <cellStyle name="输入 2 4 2 6" xfId="51351"/>
    <cellStyle name="输入 2 4 2 6 2" xfId="51352"/>
    <cellStyle name="输入 2 4 2 6 3" xfId="51353"/>
    <cellStyle name="输入 2 4 2 7" xfId="51354"/>
    <cellStyle name="输入 2 4 2 7 2" xfId="51355"/>
    <cellStyle name="输入 2 4 2 7 3" xfId="51356"/>
    <cellStyle name="输入 2 4 2 8" xfId="51357"/>
    <cellStyle name="输入 2 4 2 8 2" xfId="51358"/>
    <cellStyle name="输入 2 4 2 8 3" xfId="51359"/>
    <cellStyle name="输入 2 4 2 9" xfId="51360"/>
    <cellStyle name="输入 2 4 2 9 2" xfId="51361"/>
    <cellStyle name="输入 2 4 2 9 3" xfId="51362"/>
    <cellStyle name="输入 2 4 3" xfId="12280"/>
    <cellStyle name="输入 2 4 3 2" xfId="51363"/>
    <cellStyle name="输入 2 4 3 3" xfId="51364"/>
    <cellStyle name="输入 2 4 4" xfId="51365"/>
    <cellStyle name="输入 2 4 4 2" xfId="51366"/>
    <cellStyle name="输入 2 4 4 3" xfId="51367"/>
    <cellStyle name="输入 2 4 5" xfId="51368"/>
    <cellStyle name="输入 2 4 5 2" xfId="51369"/>
    <cellStyle name="输入 2 4 5 3" xfId="51370"/>
    <cellStyle name="输入 2 4 6" xfId="51371"/>
    <cellStyle name="输入 2 4 6 2" xfId="51372"/>
    <cellStyle name="输入 2 4 6 3" xfId="51373"/>
    <cellStyle name="输入 2 4 7" xfId="51374"/>
    <cellStyle name="输入 2 4 7 2" xfId="51375"/>
    <cellStyle name="输入 2 4 7 3" xfId="51376"/>
    <cellStyle name="输入 2 4 8" xfId="51377"/>
    <cellStyle name="输入 2 4 8 2" xfId="51378"/>
    <cellStyle name="输入 2 4 8 3" xfId="51379"/>
    <cellStyle name="输入 2 4 9" xfId="51380"/>
    <cellStyle name="输入 2 4 9 2" xfId="51381"/>
    <cellStyle name="输入 2 4 9 3" xfId="51382"/>
    <cellStyle name="输入 2 5" xfId="12281"/>
    <cellStyle name="输入 2 5 2" xfId="15521"/>
    <cellStyle name="输入 2 5 2 2" xfId="51383"/>
    <cellStyle name="输入 2 5 2 3" xfId="51384"/>
    <cellStyle name="输入 2 6" xfId="12282"/>
    <cellStyle name="输入 2 6 10" xfId="51385"/>
    <cellStyle name="输入 2 6 10 2" xfId="51386"/>
    <cellStyle name="输入 2 6 10 3" xfId="51387"/>
    <cellStyle name="输入 2 6 11" xfId="51388"/>
    <cellStyle name="输入 2 6 12" xfId="51389"/>
    <cellStyle name="输入 2 6 2" xfId="51390"/>
    <cellStyle name="输入 2 6 2 2" xfId="51391"/>
    <cellStyle name="输入 2 6 2 3" xfId="51392"/>
    <cellStyle name="输入 2 6 3" xfId="51393"/>
    <cellStyle name="输入 2 6 3 2" xfId="51394"/>
    <cellStyle name="输入 2 6 3 3" xfId="51395"/>
    <cellStyle name="输入 2 6 4" xfId="51396"/>
    <cellStyle name="输入 2 6 4 2" xfId="51397"/>
    <cellStyle name="输入 2 6 4 3" xfId="51398"/>
    <cellStyle name="输入 2 6 5" xfId="51399"/>
    <cellStyle name="输入 2 6 5 2" xfId="51400"/>
    <cellStyle name="输入 2 6 5 3" xfId="51401"/>
    <cellStyle name="输入 2 6 6" xfId="51402"/>
    <cellStyle name="输入 2 6 6 2" xfId="51403"/>
    <cellStyle name="输入 2 6 6 3" xfId="51404"/>
    <cellStyle name="输入 2 6 7" xfId="51405"/>
    <cellStyle name="输入 2 6 7 2" xfId="51406"/>
    <cellStyle name="输入 2 6 7 3" xfId="51407"/>
    <cellStyle name="输入 2 6 8" xfId="51408"/>
    <cellStyle name="输入 2 6 8 2" xfId="51409"/>
    <cellStyle name="输入 2 6 8 3" xfId="51410"/>
    <cellStyle name="输入 2 6 9" xfId="51411"/>
    <cellStyle name="输入 2 6 9 2" xfId="51412"/>
    <cellStyle name="输入 2 6 9 3" xfId="51413"/>
    <cellStyle name="输入 2 7" xfId="51414"/>
    <cellStyle name="输入 2 7 2" xfId="51415"/>
    <cellStyle name="输入 2 7 3" xfId="51416"/>
    <cellStyle name="输入 2 8" xfId="51417"/>
    <cellStyle name="输入 2 8 2" xfId="51418"/>
    <cellStyle name="输入 2 8 3" xfId="51419"/>
    <cellStyle name="输入 2 9" xfId="51420"/>
    <cellStyle name="输入 2 9 2" xfId="51421"/>
    <cellStyle name="输入 2 9 3" xfId="51422"/>
    <cellStyle name="输入 3" xfId="15366"/>
    <cellStyle name="输入 3 2" xfId="15522"/>
    <cellStyle name="输入 3 2 2" xfId="51423"/>
    <cellStyle name="输入 3 3" xfId="51424"/>
    <cellStyle name="输入 3 3 2" xfId="51425"/>
    <cellStyle name="输入 3 3 3" xfId="51426"/>
    <cellStyle name="输入 3 4" xfId="51427"/>
    <cellStyle name="输入 4" xfId="15523"/>
    <cellStyle name="输入 4 2" xfId="15524"/>
    <cellStyle name="输入 4 3" xfId="51428"/>
    <cellStyle name="输入 5" xfId="51429"/>
    <cellStyle name="输入 5 2" xfId="51430"/>
    <cellStyle name="输入 5 3" xfId="51431"/>
    <cellStyle name="输入 6" xfId="51432"/>
    <cellStyle name="输入 6 2" xfId="51433"/>
    <cellStyle name="输入 6 3" xfId="51434"/>
    <cellStyle name="输入右对齐的标签" xfId="51435"/>
    <cellStyle name="输入右对齐的标签 2" xfId="51436"/>
    <cellStyle name="输入左对齐的标签" xfId="51437"/>
    <cellStyle name="输入左对齐的标签 2" xfId="51438"/>
    <cellStyle name="輸出" xfId="15525"/>
    <cellStyle name="輸出 10" xfId="51439"/>
    <cellStyle name="輸出 10 2" xfId="51440"/>
    <cellStyle name="輸出 10 3" xfId="51441"/>
    <cellStyle name="輸出 11" xfId="51442"/>
    <cellStyle name="輸出 11 2" xfId="51443"/>
    <cellStyle name="輸出 11 3" xfId="51444"/>
    <cellStyle name="輸出 12" xfId="51445"/>
    <cellStyle name="輸出 12 2" xfId="51446"/>
    <cellStyle name="輸出 12 3" xfId="51447"/>
    <cellStyle name="輸出 13" xfId="51448"/>
    <cellStyle name="輸出 14" xfId="51449"/>
    <cellStyle name="輸出 2" xfId="15526"/>
    <cellStyle name="輸出 2 10" xfId="51450"/>
    <cellStyle name="輸出 2 10 10" xfId="51451"/>
    <cellStyle name="輸出 2 10 11" xfId="51452"/>
    <cellStyle name="輸出 2 10 2" xfId="51453"/>
    <cellStyle name="輸出 2 10 2 10" xfId="51454"/>
    <cellStyle name="輸出 2 10 2 11" xfId="51455"/>
    <cellStyle name="輸出 2 10 2 2" xfId="51456"/>
    <cellStyle name="輸出 2 10 2 2 2" xfId="51457"/>
    <cellStyle name="輸出 2 10 2 2 3" xfId="51458"/>
    <cellStyle name="輸出 2 10 2 3" xfId="51459"/>
    <cellStyle name="輸出 2 10 2 3 2" xfId="51460"/>
    <cellStyle name="輸出 2 10 2 3 3" xfId="51461"/>
    <cellStyle name="輸出 2 10 2 4" xfId="51462"/>
    <cellStyle name="輸出 2 10 2 4 2" xfId="51463"/>
    <cellStyle name="輸出 2 10 2 4 3" xfId="51464"/>
    <cellStyle name="輸出 2 10 2 5" xfId="51465"/>
    <cellStyle name="輸出 2 10 2 5 2" xfId="51466"/>
    <cellStyle name="輸出 2 10 2 5 3" xfId="51467"/>
    <cellStyle name="輸出 2 10 2 6" xfId="51468"/>
    <cellStyle name="輸出 2 10 2 6 2" xfId="51469"/>
    <cellStyle name="輸出 2 10 2 6 3" xfId="51470"/>
    <cellStyle name="輸出 2 10 2 7" xfId="51471"/>
    <cellStyle name="輸出 2 10 2 7 2" xfId="51472"/>
    <cellStyle name="輸出 2 10 2 7 3" xfId="51473"/>
    <cellStyle name="輸出 2 10 2 8" xfId="51474"/>
    <cellStyle name="輸出 2 10 2 8 2" xfId="51475"/>
    <cellStyle name="輸出 2 10 2 8 3" xfId="51476"/>
    <cellStyle name="輸出 2 10 2 9" xfId="51477"/>
    <cellStyle name="輸出 2 10 2 9 2" xfId="51478"/>
    <cellStyle name="輸出 2 10 2 9 3" xfId="51479"/>
    <cellStyle name="輸出 2 10 3" xfId="51480"/>
    <cellStyle name="輸出 2 10 3 2" xfId="51481"/>
    <cellStyle name="輸出 2 10 3 3" xfId="51482"/>
    <cellStyle name="輸出 2 10 4" xfId="51483"/>
    <cellStyle name="輸出 2 10 4 2" xfId="51484"/>
    <cellStyle name="輸出 2 10 4 3" xfId="51485"/>
    <cellStyle name="輸出 2 10 5" xfId="51486"/>
    <cellStyle name="輸出 2 10 5 2" xfId="51487"/>
    <cellStyle name="輸出 2 10 5 3" xfId="51488"/>
    <cellStyle name="輸出 2 10 6" xfId="51489"/>
    <cellStyle name="輸出 2 10 6 2" xfId="51490"/>
    <cellStyle name="輸出 2 10 6 3" xfId="51491"/>
    <cellStyle name="輸出 2 10 7" xfId="51492"/>
    <cellStyle name="輸出 2 10 7 2" xfId="51493"/>
    <cellStyle name="輸出 2 10 7 3" xfId="51494"/>
    <cellStyle name="輸出 2 10 8" xfId="51495"/>
    <cellStyle name="輸出 2 10 8 2" xfId="51496"/>
    <cellStyle name="輸出 2 10 8 3" xfId="51497"/>
    <cellStyle name="輸出 2 10 9" xfId="51498"/>
    <cellStyle name="輸出 2 10 9 2" xfId="51499"/>
    <cellStyle name="輸出 2 10 9 3" xfId="51500"/>
    <cellStyle name="輸出 2 11" xfId="51501"/>
    <cellStyle name="輸出 2 12" xfId="51502"/>
    <cellStyle name="輸出 2 12 10" xfId="51503"/>
    <cellStyle name="輸出 2 12 11" xfId="51504"/>
    <cellStyle name="輸出 2 12 2" xfId="51505"/>
    <cellStyle name="輸出 2 12 2 10" xfId="51506"/>
    <cellStyle name="輸出 2 12 2 11" xfId="51507"/>
    <cellStyle name="輸出 2 12 2 2" xfId="51508"/>
    <cellStyle name="輸出 2 12 2 2 2" xfId="51509"/>
    <cellStyle name="輸出 2 12 2 2 3" xfId="51510"/>
    <cellStyle name="輸出 2 12 2 3" xfId="51511"/>
    <cellStyle name="輸出 2 12 2 3 2" xfId="51512"/>
    <cellStyle name="輸出 2 12 2 3 3" xfId="51513"/>
    <cellStyle name="輸出 2 12 2 4" xfId="51514"/>
    <cellStyle name="輸出 2 12 2 4 2" xfId="51515"/>
    <cellStyle name="輸出 2 12 2 4 3" xfId="51516"/>
    <cellStyle name="輸出 2 12 2 5" xfId="51517"/>
    <cellStyle name="輸出 2 12 2 5 2" xfId="51518"/>
    <cellStyle name="輸出 2 12 2 5 3" xfId="51519"/>
    <cellStyle name="輸出 2 12 2 6" xfId="51520"/>
    <cellStyle name="輸出 2 12 2 6 2" xfId="51521"/>
    <cellStyle name="輸出 2 12 2 6 3" xfId="51522"/>
    <cellStyle name="輸出 2 12 2 7" xfId="51523"/>
    <cellStyle name="輸出 2 12 2 7 2" xfId="51524"/>
    <cellStyle name="輸出 2 12 2 7 3" xfId="51525"/>
    <cellStyle name="輸出 2 12 2 8" xfId="51526"/>
    <cellStyle name="輸出 2 12 2 8 2" xfId="51527"/>
    <cellStyle name="輸出 2 12 2 8 3" xfId="51528"/>
    <cellStyle name="輸出 2 12 2 9" xfId="51529"/>
    <cellStyle name="輸出 2 12 2 9 2" xfId="51530"/>
    <cellStyle name="輸出 2 12 2 9 3" xfId="51531"/>
    <cellStyle name="輸出 2 12 3" xfId="51532"/>
    <cellStyle name="輸出 2 12 3 2" xfId="51533"/>
    <cellStyle name="輸出 2 12 3 3" xfId="51534"/>
    <cellStyle name="輸出 2 12 4" xfId="51535"/>
    <cellStyle name="輸出 2 12 4 2" xfId="51536"/>
    <cellStyle name="輸出 2 12 4 3" xfId="51537"/>
    <cellStyle name="輸出 2 12 5" xfId="51538"/>
    <cellStyle name="輸出 2 12 5 2" xfId="51539"/>
    <cellStyle name="輸出 2 12 5 3" xfId="51540"/>
    <cellStyle name="輸出 2 12 6" xfId="51541"/>
    <cellStyle name="輸出 2 12 6 2" xfId="51542"/>
    <cellStyle name="輸出 2 12 6 3" xfId="51543"/>
    <cellStyle name="輸出 2 12 7" xfId="51544"/>
    <cellStyle name="輸出 2 12 7 2" xfId="51545"/>
    <cellStyle name="輸出 2 12 7 3" xfId="51546"/>
    <cellStyle name="輸出 2 12 8" xfId="51547"/>
    <cellStyle name="輸出 2 12 8 2" xfId="51548"/>
    <cellStyle name="輸出 2 12 8 3" xfId="51549"/>
    <cellStyle name="輸出 2 12 9" xfId="51550"/>
    <cellStyle name="輸出 2 12 9 2" xfId="51551"/>
    <cellStyle name="輸出 2 12 9 3" xfId="51552"/>
    <cellStyle name="輸出 2 13" xfId="51553"/>
    <cellStyle name="輸出 2 13 2" xfId="51554"/>
    <cellStyle name="輸出 2 13 3" xfId="51555"/>
    <cellStyle name="輸出 2 14" xfId="51556"/>
    <cellStyle name="輸出 2 2" xfId="15527"/>
    <cellStyle name="輸出 2 2 2" xfId="51557"/>
    <cellStyle name="輸出 2 2 2 2" xfId="51558"/>
    <cellStyle name="輸出 2 2 2 2 2" xfId="51559"/>
    <cellStyle name="輸出 2 2 2 3" xfId="51560"/>
    <cellStyle name="輸出 2 2 2 4" xfId="51561"/>
    <cellStyle name="輸出 2 2 2 4 10" xfId="51562"/>
    <cellStyle name="輸出 2 2 2 4 11" xfId="51563"/>
    <cellStyle name="輸出 2 2 2 4 2" xfId="51564"/>
    <cellStyle name="輸出 2 2 2 4 2 10" xfId="51565"/>
    <cellStyle name="輸出 2 2 2 4 2 11" xfId="51566"/>
    <cellStyle name="輸出 2 2 2 4 2 2" xfId="51567"/>
    <cellStyle name="輸出 2 2 2 4 2 2 2" xfId="51568"/>
    <cellStyle name="輸出 2 2 2 4 2 2 3" xfId="51569"/>
    <cellStyle name="輸出 2 2 2 4 2 3" xfId="51570"/>
    <cellStyle name="輸出 2 2 2 4 2 3 2" xfId="51571"/>
    <cellStyle name="輸出 2 2 2 4 2 3 3" xfId="51572"/>
    <cellStyle name="輸出 2 2 2 4 2 4" xfId="51573"/>
    <cellStyle name="輸出 2 2 2 4 2 4 2" xfId="51574"/>
    <cellStyle name="輸出 2 2 2 4 2 4 3" xfId="51575"/>
    <cellStyle name="輸出 2 2 2 4 2 5" xfId="51576"/>
    <cellStyle name="輸出 2 2 2 4 2 5 2" xfId="51577"/>
    <cellStyle name="輸出 2 2 2 4 2 5 3" xfId="51578"/>
    <cellStyle name="輸出 2 2 2 4 2 6" xfId="51579"/>
    <cellStyle name="輸出 2 2 2 4 2 6 2" xfId="51580"/>
    <cellStyle name="輸出 2 2 2 4 2 6 3" xfId="51581"/>
    <cellStyle name="輸出 2 2 2 4 2 7" xfId="51582"/>
    <cellStyle name="輸出 2 2 2 4 2 7 2" xfId="51583"/>
    <cellStyle name="輸出 2 2 2 4 2 7 3" xfId="51584"/>
    <cellStyle name="輸出 2 2 2 4 2 8" xfId="51585"/>
    <cellStyle name="輸出 2 2 2 4 2 8 2" xfId="51586"/>
    <cellStyle name="輸出 2 2 2 4 2 8 3" xfId="51587"/>
    <cellStyle name="輸出 2 2 2 4 2 9" xfId="51588"/>
    <cellStyle name="輸出 2 2 2 4 2 9 2" xfId="51589"/>
    <cellStyle name="輸出 2 2 2 4 2 9 3" xfId="51590"/>
    <cellStyle name="輸出 2 2 2 4 3" xfId="51591"/>
    <cellStyle name="輸出 2 2 2 4 3 2" xfId="51592"/>
    <cellStyle name="輸出 2 2 2 4 3 3" xfId="51593"/>
    <cellStyle name="輸出 2 2 2 4 4" xfId="51594"/>
    <cellStyle name="輸出 2 2 2 4 4 2" xfId="51595"/>
    <cellStyle name="輸出 2 2 2 4 4 3" xfId="51596"/>
    <cellStyle name="輸出 2 2 2 4 5" xfId="51597"/>
    <cellStyle name="輸出 2 2 2 4 5 2" xfId="51598"/>
    <cellStyle name="輸出 2 2 2 4 5 3" xfId="51599"/>
    <cellStyle name="輸出 2 2 2 4 6" xfId="51600"/>
    <cellStyle name="輸出 2 2 2 4 6 2" xfId="51601"/>
    <cellStyle name="輸出 2 2 2 4 6 3" xfId="51602"/>
    <cellStyle name="輸出 2 2 2 4 7" xfId="51603"/>
    <cellStyle name="輸出 2 2 2 4 7 2" xfId="51604"/>
    <cellStyle name="輸出 2 2 2 4 7 3" xfId="51605"/>
    <cellStyle name="輸出 2 2 2 4 8" xfId="51606"/>
    <cellStyle name="輸出 2 2 2 4 8 2" xfId="51607"/>
    <cellStyle name="輸出 2 2 2 4 8 3" xfId="51608"/>
    <cellStyle name="輸出 2 2 2 4 9" xfId="51609"/>
    <cellStyle name="輸出 2 2 2 4 9 2" xfId="51610"/>
    <cellStyle name="輸出 2 2 2 4 9 3" xfId="51611"/>
    <cellStyle name="輸出 2 2 2 5" xfId="51612"/>
    <cellStyle name="輸出 2 2 2 5 10" xfId="51613"/>
    <cellStyle name="輸出 2 2 2 5 11" xfId="51614"/>
    <cellStyle name="輸出 2 2 2 5 2" xfId="51615"/>
    <cellStyle name="輸出 2 2 2 5 2 10" xfId="51616"/>
    <cellStyle name="輸出 2 2 2 5 2 11" xfId="51617"/>
    <cellStyle name="輸出 2 2 2 5 2 2" xfId="51618"/>
    <cellStyle name="輸出 2 2 2 5 2 2 2" xfId="51619"/>
    <cellStyle name="輸出 2 2 2 5 2 2 3" xfId="51620"/>
    <cellStyle name="輸出 2 2 2 5 2 3" xfId="51621"/>
    <cellStyle name="輸出 2 2 2 5 2 3 2" xfId="51622"/>
    <cellStyle name="輸出 2 2 2 5 2 3 3" xfId="51623"/>
    <cellStyle name="輸出 2 2 2 5 2 4" xfId="51624"/>
    <cellStyle name="輸出 2 2 2 5 2 4 2" xfId="51625"/>
    <cellStyle name="輸出 2 2 2 5 2 4 3" xfId="51626"/>
    <cellStyle name="輸出 2 2 2 5 2 5" xfId="51627"/>
    <cellStyle name="輸出 2 2 2 5 2 5 2" xfId="51628"/>
    <cellStyle name="輸出 2 2 2 5 2 5 3" xfId="51629"/>
    <cellStyle name="輸出 2 2 2 5 2 6" xfId="51630"/>
    <cellStyle name="輸出 2 2 2 5 2 6 2" xfId="51631"/>
    <cellStyle name="輸出 2 2 2 5 2 6 3" xfId="51632"/>
    <cellStyle name="輸出 2 2 2 5 2 7" xfId="51633"/>
    <cellStyle name="輸出 2 2 2 5 2 7 2" xfId="51634"/>
    <cellStyle name="輸出 2 2 2 5 2 7 3" xfId="51635"/>
    <cellStyle name="輸出 2 2 2 5 2 8" xfId="51636"/>
    <cellStyle name="輸出 2 2 2 5 2 8 2" xfId="51637"/>
    <cellStyle name="輸出 2 2 2 5 2 8 3" xfId="51638"/>
    <cellStyle name="輸出 2 2 2 5 2 9" xfId="51639"/>
    <cellStyle name="輸出 2 2 2 5 2 9 2" xfId="51640"/>
    <cellStyle name="輸出 2 2 2 5 2 9 3" xfId="51641"/>
    <cellStyle name="輸出 2 2 2 5 3" xfId="51642"/>
    <cellStyle name="輸出 2 2 2 5 3 2" xfId="51643"/>
    <cellStyle name="輸出 2 2 2 5 3 3" xfId="51644"/>
    <cellStyle name="輸出 2 2 2 5 4" xfId="51645"/>
    <cellStyle name="輸出 2 2 2 5 4 2" xfId="51646"/>
    <cellStyle name="輸出 2 2 2 5 4 3" xfId="51647"/>
    <cellStyle name="輸出 2 2 2 5 5" xfId="51648"/>
    <cellStyle name="輸出 2 2 2 5 5 2" xfId="51649"/>
    <cellStyle name="輸出 2 2 2 5 5 3" xfId="51650"/>
    <cellStyle name="輸出 2 2 2 5 6" xfId="51651"/>
    <cellStyle name="輸出 2 2 2 5 6 2" xfId="51652"/>
    <cellStyle name="輸出 2 2 2 5 6 3" xfId="51653"/>
    <cellStyle name="輸出 2 2 2 5 7" xfId="51654"/>
    <cellStyle name="輸出 2 2 2 5 7 2" xfId="51655"/>
    <cellStyle name="輸出 2 2 2 5 7 3" xfId="51656"/>
    <cellStyle name="輸出 2 2 2 5 8" xfId="51657"/>
    <cellStyle name="輸出 2 2 2 5 8 2" xfId="51658"/>
    <cellStyle name="輸出 2 2 2 5 8 3" xfId="51659"/>
    <cellStyle name="輸出 2 2 2 5 9" xfId="51660"/>
    <cellStyle name="輸出 2 2 2 5 9 2" xfId="51661"/>
    <cellStyle name="輸出 2 2 2 5 9 3" xfId="51662"/>
    <cellStyle name="輸出 2 2 2 6" xfId="51663"/>
    <cellStyle name="輸出 2 2 2 6 2" xfId="51664"/>
    <cellStyle name="輸出 2 2 2 6 3" xfId="51665"/>
    <cellStyle name="輸出 2 2 2 7" xfId="51666"/>
    <cellStyle name="輸出 2 2 3" xfId="51667"/>
    <cellStyle name="輸出 2 2 3 2" xfId="51668"/>
    <cellStyle name="輸出 2 2 3 3" xfId="51669"/>
    <cellStyle name="輸出 2 2 3 3 10" xfId="51670"/>
    <cellStyle name="輸出 2 2 3 3 11" xfId="51671"/>
    <cellStyle name="輸出 2 2 3 3 2" xfId="51672"/>
    <cellStyle name="輸出 2 2 3 3 2 10" xfId="51673"/>
    <cellStyle name="輸出 2 2 3 3 2 11" xfId="51674"/>
    <cellStyle name="輸出 2 2 3 3 2 2" xfId="51675"/>
    <cellStyle name="輸出 2 2 3 3 2 2 2" xfId="51676"/>
    <cellStyle name="輸出 2 2 3 3 2 2 3" xfId="51677"/>
    <cellStyle name="輸出 2 2 3 3 2 3" xfId="51678"/>
    <cellStyle name="輸出 2 2 3 3 2 3 2" xfId="51679"/>
    <cellStyle name="輸出 2 2 3 3 2 3 3" xfId="51680"/>
    <cellStyle name="輸出 2 2 3 3 2 4" xfId="51681"/>
    <cellStyle name="輸出 2 2 3 3 2 4 2" xfId="51682"/>
    <cellStyle name="輸出 2 2 3 3 2 4 3" xfId="51683"/>
    <cellStyle name="輸出 2 2 3 3 2 5" xfId="51684"/>
    <cellStyle name="輸出 2 2 3 3 2 5 2" xfId="51685"/>
    <cellStyle name="輸出 2 2 3 3 2 5 3" xfId="51686"/>
    <cellStyle name="輸出 2 2 3 3 2 6" xfId="51687"/>
    <cellStyle name="輸出 2 2 3 3 2 6 2" xfId="51688"/>
    <cellStyle name="輸出 2 2 3 3 2 6 3" xfId="51689"/>
    <cellStyle name="輸出 2 2 3 3 2 7" xfId="51690"/>
    <cellStyle name="輸出 2 2 3 3 2 7 2" xfId="51691"/>
    <cellStyle name="輸出 2 2 3 3 2 7 3" xfId="51692"/>
    <cellStyle name="輸出 2 2 3 3 2 8" xfId="51693"/>
    <cellStyle name="輸出 2 2 3 3 2 8 2" xfId="51694"/>
    <cellStyle name="輸出 2 2 3 3 2 8 3" xfId="51695"/>
    <cellStyle name="輸出 2 2 3 3 2 9" xfId="51696"/>
    <cellStyle name="輸出 2 2 3 3 2 9 2" xfId="51697"/>
    <cellStyle name="輸出 2 2 3 3 2 9 3" xfId="51698"/>
    <cellStyle name="輸出 2 2 3 3 3" xfId="51699"/>
    <cellStyle name="輸出 2 2 3 3 3 2" xfId="51700"/>
    <cellStyle name="輸出 2 2 3 3 3 3" xfId="51701"/>
    <cellStyle name="輸出 2 2 3 3 4" xfId="51702"/>
    <cellStyle name="輸出 2 2 3 3 4 2" xfId="51703"/>
    <cellStyle name="輸出 2 2 3 3 4 3" xfId="51704"/>
    <cellStyle name="輸出 2 2 3 3 5" xfId="51705"/>
    <cellStyle name="輸出 2 2 3 3 5 2" xfId="51706"/>
    <cellStyle name="輸出 2 2 3 3 5 3" xfId="51707"/>
    <cellStyle name="輸出 2 2 3 3 6" xfId="51708"/>
    <cellStyle name="輸出 2 2 3 3 6 2" xfId="51709"/>
    <cellStyle name="輸出 2 2 3 3 6 3" xfId="51710"/>
    <cellStyle name="輸出 2 2 3 3 7" xfId="51711"/>
    <cellStyle name="輸出 2 2 3 3 7 2" xfId="51712"/>
    <cellStyle name="輸出 2 2 3 3 7 3" xfId="51713"/>
    <cellStyle name="輸出 2 2 3 3 8" xfId="51714"/>
    <cellStyle name="輸出 2 2 3 3 8 2" xfId="51715"/>
    <cellStyle name="輸出 2 2 3 3 8 3" xfId="51716"/>
    <cellStyle name="輸出 2 2 3 3 9" xfId="51717"/>
    <cellStyle name="輸出 2 2 3 3 9 2" xfId="51718"/>
    <cellStyle name="輸出 2 2 3 3 9 3" xfId="51719"/>
    <cellStyle name="輸出 2 2 3 4" xfId="51720"/>
    <cellStyle name="輸出 2 2 3 4 2" xfId="51721"/>
    <cellStyle name="輸出 2 2 3 4 3" xfId="51722"/>
    <cellStyle name="輸出 2 2 4" xfId="51723"/>
    <cellStyle name="輸出 2 2 4 2" xfId="51724"/>
    <cellStyle name="輸出 2 2 4 2 2" xfId="51725"/>
    <cellStyle name="輸出 2 2 4 2 3" xfId="51726"/>
    <cellStyle name="輸出 2 2 5" xfId="51727"/>
    <cellStyle name="輸出 2 2 5 10" xfId="51728"/>
    <cellStyle name="輸出 2 2 5 11" xfId="51729"/>
    <cellStyle name="輸出 2 2 5 2" xfId="51730"/>
    <cellStyle name="輸出 2 2 5 2 10" xfId="51731"/>
    <cellStyle name="輸出 2 2 5 2 11" xfId="51732"/>
    <cellStyle name="輸出 2 2 5 2 2" xfId="51733"/>
    <cellStyle name="輸出 2 2 5 2 2 2" xfId="51734"/>
    <cellStyle name="輸出 2 2 5 2 2 3" xfId="51735"/>
    <cellStyle name="輸出 2 2 5 2 3" xfId="51736"/>
    <cellStyle name="輸出 2 2 5 2 3 2" xfId="51737"/>
    <cellStyle name="輸出 2 2 5 2 3 3" xfId="51738"/>
    <cellStyle name="輸出 2 2 5 2 4" xfId="51739"/>
    <cellStyle name="輸出 2 2 5 2 4 2" xfId="51740"/>
    <cellStyle name="輸出 2 2 5 2 4 3" xfId="51741"/>
    <cellStyle name="輸出 2 2 5 2 5" xfId="51742"/>
    <cellStyle name="輸出 2 2 5 2 5 2" xfId="51743"/>
    <cellStyle name="輸出 2 2 5 2 5 3" xfId="51744"/>
    <cellStyle name="輸出 2 2 5 2 6" xfId="51745"/>
    <cellStyle name="輸出 2 2 5 2 6 2" xfId="51746"/>
    <cellStyle name="輸出 2 2 5 2 6 3" xfId="51747"/>
    <cellStyle name="輸出 2 2 5 2 7" xfId="51748"/>
    <cellStyle name="輸出 2 2 5 2 7 2" xfId="51749"/>
    <cellStyle name="輸出 2 2 5 2 7 3" xfId="51750"/>
    <cellStyle name="輸出 2 2 5 2 8" xfId="51751"/>
    <cellStyle name="輸出 2 2 5 2 8 2" xfId="51752"/>
    <cellStyle name="輸出 2 2 5 2 8 3" xfId="51753"/>
    <cellStyle name="輸出 2 2 5 2 9" xfId="51754"/>
    <cellStyle name="輸出 2 2 5 2 9 2" xfId="51755"/>
    <cellStyle name="輸出 2 2 5 2 9 3" xfId="51756"/>
    <cellStyle name="輸出 2 2 5 3" xfId="51757"/>
    <cellStyle name="輸出 2 2 5 3 2" xfId="51758"/>
    <cellStyle name="輸出 2 2 5 3 3" xfId="51759"/>
    <cellStyle name="輸出 2 2 5 4" xfId="51760"/>
    <cellStyle name="輸出 2 2 5 4 2" xfId="51761"/>
    <cellStyle name="輸出 2 2 5 4 3" xfId="51762"/>
    <cellStyle name="輸出 2 2 5 5" xfId="51763"/>
    <cellStyle name="輸出 2 2 5 5 2" xfId="51764"/>
    <cellStyle name="輸出 2 2 5 5 3" xfId="51765"/>
    <cellStyle name="輸出 2 2 5 6" xfId="51766"/>
    <cellStyle name="輸出 2 2 5 6 2" xfId="51767"/>
    <cellStyle name="輸出 2 2 5 6 3" xfId="51768"/>
    <cellStyle name="輸出 2 2 5 7" xfId="51769"/>
    <cellStyle name="輸出 2 2 5 7 2" xfId="51770"/>
    <cellStyle name="輸出 2 2 5 7 3" xfId="51771"/>
    <cellStyle name="輸出 2 2 5 8" xfId="51772"/>
    <cellStyle name="輸出 2 2 5 8 2" xfId="51773"/>
    <cellStyle name="輸出 2 2 5 8 3" xfId="51774"/>
    <cellStyle name="輸出 2 2 5 9" xfId="51775"/>
    <cellStyle name="輸出 2 2 5 9 2" xfId="51776"/>
    <cellStyle name="輸出 2 2 5 9 3" xfId="51777"/>
    <cellStyle name="輸出 2 2 6" xfId="51778"/>
    <cellStyle name="輸出 2 2 6 10" xfId="51779"/>
    <cellStyle name="輸出 2 2 6 11" xfId="51780"/>
    <cellStyle name="輸出 2 2 6 2" xfId="51781"/>
    <cellStyle name="輸出 2 2 6 2 10" xfId="51782"/>
    <cellStyle name="輸出 2 2 6 2 11" xfId="51783"/>
    <cellStyle name="輸出 2 2 6 2 2" xfId="51784"/>
    <cellStyle name="輸出 2 2 6 2 2 2" xfId="51785"/>
    <cellStyle name="輸出 2 2 6 2 2 3" xfId="51786"/>
    <cellStyle name="輸出 2 2 6 2 3" xfId="51787"/>
    <cellStyle name="輸出 2 2 6 2 3 2" xfId="51788"/>
    <cellStyle name="輸出 2 2 6 2 3 3" xfId="51789"/>
    <cellStyle name="輸出 2 2 6 2 4" xfId="51790"/>
    <cellStyle name="輸出 2 2 6 2 4 2" xfId="51791"/>
    <cellStyle name="輸出 2 2 6 2 4 3" xfId="51792"/>
    <cellStyle name="輸出 2 2 6 2 5" xfId="51793"/>
    <cellStyle name="輸出 2 2 6 2 5 2" xfId="51794"/>
    <cellStyle name="輸出 2 2 6 2 5 3" xfId="51795"/>
    <cellStyle name="輸出 2 2 6 2 6" xfId="51796"/>
    <cellStyle name="輸出 2 2 6 2 6 2" xfId="51797"/>
    <cellStyle name="輸出 2 2 6 2 6 3" xfId="51798"/>
    <cellStyle name="輸出 2 2 6 2 7" xfId="51799"/>
    <cellStyle name="輸出 2 2 6 2 7 2" xfId="51800"/>
    <cellStyle name="輸出 2 2 6 2 7 3" xfId="51801"/>
    <cellStyle name="輸出 2 2 6 2 8" xfId="51802"/>
    <cellStyle name="輸出 2 2 6 2 8 2" xfId="51803"/>
    <cellStyle name="輸出 2 2 6 2 8 3" xfId="51804"/>
    <cellStyle name="輸出 2 2 6 2 9" xfId="51805"/>
    <cellStyle name="輸出 2 2 6 2 9 2" xfId="51806"/>
    <cellStyle name="輸出 2 2 6 2 9 3" xfId="51807"/>
    <cellStyle name="輸出 2 2 6 3" xfId="51808"/>
    <cellStyle name="輸出 2 2 6 3 2" xfId="51809"/>
    <cellStyle name="輸出 2 2 6 3 3" xfId="51810"/>
    <cellStyle name="輸出 2 2 6 4" xfId="51811"/>
    <cellStyle name="輸出 2 2 6 4 2" xfId="51812"/>
    <cellStyle name="輸出 2 2 6 4 3" xfId="51813"/>
    <cellStyle name="輸出 2 2 6 5" xfId="51814"/>
    <cellStyle name="輸出 2 2 6 5 2" xfId="51815"/>
    <cellStyle name="輸出 2 2 6 5 3" xfId="51816"/>
    <cellStyle name="輸出 2 2 6 6" xfId="51817"/>
    <cellStyle name="輸出 2 2 6 6 2" xfId="51818"/>
    <cellStyle name="輸出 2 2 6 6 3" xfId="51819"/>
    <cellStyle name="輸出 2 2 6 7" xfId="51820"/>
    <cellStyle name="輸出 2 2 6 7 2" xfId="51821"/>
    <cellStyle name="輸出 2 2 6 7 3" xfId="51822"/>
    <cellStyle name="輸出 2 2 6 8" xfId="51823"/>
    <cellStyle name="輸出 2 2 6 8 2" xfId="51824"/>
    <cellStyle name="輸出 2 2 6 8 3" xfId="51825"/>
    <cellStyle name="輸出 2 2 6 9" xfId="51826"/>
    <cellStyle name="輸出 2 2 6 9 2" xfId="51827"/>
    <cellStyle name="輸出 2 2 6 9 3" xfId="51828"/>
    <cellStyle name="輸出 2 2 7" xfId="51829"/>
    <cellStyle name="輸出 2 2 7 2" xfId="51830"/>
    <cellStyle name="輸出 2 2 7 3" xfId="51831"/>
    <cellStyle name="輸出 2 2 8" xfId="51832"/>
    <cellStyle name="輸出 2 3" xfId="51833"/>
    <cellStyle name="輸出 2 3 2" xfId="51834"/>
    <cellStyle name="輸出 2 3 2 2" xfId="51835"/>
    <cellStyle name="輸出 2 3 2 2 2" xfId="51836"/>
    <cellStyle name="輸出 2 3 2 3" xfId="51837"/>
    <cellStyle name="輸出 2 3 2 4" xfId="51838"/>
    <cellStyle name="輸出 2 3 2 4 10" xfId="51839"/>
    <cellStyle name="輸出 2 3 2 4 11" xfId="51840"/>
    <cellStyle name="輸出 2 3 2 4 2" xfId="51841"/>
    <cellStyle name="輸出 2 3 2 4 2 10" xfId="51842"/>
    <cellStyle name="輸出 2 3 2 4 2 11" xfId="51843"/>
    <cellStyle name="輸出 2 3 2 4 2 2" xfId="51844"/>
    <cellStyle name="輸出 2 3 2 4 2 2 2" xfId="51845"/>
    <cellStyle name="輸出 2 3 2 4 2 2 3" xfId="51846"/>
    <cellStyle name="輸出 2 3 2 4 2 3" xfId="51847"/>
    <cellStyle name="輸出 2 3 2 4 2 3 2" xfId="51848"/>
    <cellStyle name="輸出 2 3 2 4 2 3 3" xfId="51849"/>
    <cellStyle name="輸出 2 3 2 4 2 4" xfId="51850"/>
    <cellStyle name="輸出 2 3 2 4 2 4 2" xfId="51851"/>
    <cellStyle name="輸出 2 3 2 4 2 4 3" xfId="51852"/>
    <cellStyle name="輸出 2 3 2 4 2 5" xfId="51853"/>
    <cellStyle name="輸出 2 3 2 4 2 5 2" xfId="51854"/>
    <cellStyle name="輸出 2 3 2 4 2 5 3" xfId="51855"/>
    <cellStyle name="輸出 2 3 2 4 2 6" xfId="51856"/>
    <cellStyle name="輸出 2 3 2 4 2 6 2" xfId="51857"/>
    <cellStyle name="輸出 2 3 2 4 2 6 3" xfId="51858"/>
    <cellStyle name="輸出 2 3 2 4 2 7" xfId="51859"/>
    <cellStyle name="輸出 2 3 2 4 2 7 2" xfId="51860"/>
    <cellStyle name="輸出 2 3 2 4 2 7 3" xfId="51861"/>
    <cellStyle name="輸出 2 3 2 4 2 8" xfId="51862"/>
    <cellStyle name="輸出 2 3 2 4 2 8 2" xfId="51863"/>
    <cellStyle name="輸出 2 3 2 4 2 8 3" xfId="51864"/>
    <cellStyle name="輸出 2 3 2 4 2 9" xfId="51865"/>
    <cellStyle name="輸出 2 3 2 4 2 9 2" xfId="51866"/>
    <cellStyle name="輸出 2 3 2 4 2 9 3" xfId="51867"/>
    <cellStyle name="輸出 2 3 2 4 3" xfId="51868"/>
    <cellStyle name="輸出 2 3 2 4 3 2" xfId="51869"/>
    <cellStyle name="輸出 2 3 2 4 3 3" xfId="51870"/>
    <cellStyle name="輸出 2 3 2 4 4" xfId="51871"/>
    <cellStyle name="輸出 2 3 2 4 4 2" xfId="51872"/>
    <cellStyle name="輸出 2 3 2 4 4 3" xfId="51873"/>
    <cellStyle name="輸出 2 3 2 4 5" xfId="51874"/>
    <cellStyle name="輸出 2 3 2 4 5 2" xfId="51875"/>
    <cellStyle name="輸出 2 3 2 4 5 3" xfId="51876"/>
    <cellStyle name="輸出 2 3 2 4 6" xfId="51877"/>
    <cellStyle name="輸出 2 3 2 4 6 2" xfId="51878"/>
    <cellStyle name="輸出 2 3 2 4 6 3" xfId="51879"/>
    <cellStyle name="輸出 2 3 2 4 7" xfId="51880"/>
    <cellStyle name="輸出 2 3 2 4 7 2" xfId="51881"/>
    <cellStyle name="輸出 2 3 2 4 7 3" xfId="51882"/>
    <cellStyle name="輸出 2 3 2 4 8" xfId="51883"/>
    <cellStyle name="輸出 2 3 2 4 8 2" xfId="51884"/>
    <cellStyle name="輸出 2 3 2 4 8 3" xfId="51885"/>
    <cellStyle name="輸出 2 3 2 4 9" xfId="51886"/>
    <cellStyle name="輸出 2 3 2 4 9 2" xfId="51887"/>
    <cellStyle name="輸出 2 3 2 4 9 3" xfId="51888"/>
    <cellStyle name="輸出 2 3 2 5" xfId="51889"/>
    <cellStyle name="輸出 2 3 2 5 10" xfId="51890"/>
    <cellStyle name="輸出 2 3 2 5 11" xfId="51891"/>
    <cellStyle name="輸出 2 3 2 5 2" xfId="51892"/>
    <cellStyle name="輸出 2 3 2 5 2 10" xfId="51893"/>
    <cellStyle name="輸出 2 3 2 5 2 11" xfId="51894"/>
    <cellStyle name="輸出 2 3 2 5 2 2" xfId="51895"/>
    <cellStyle name="輸出 2 3 2 5 2 2 2" xfId="51896"/>
    <cellStyle name="輸出 2 3 2 5 2 2 3" xfId="51897"/>
    <cellStyle name="輸出 2 3 2 5 2 3" xfId="51898"/>
    <cellStyle name="輸出 2 3 2 5 2 3 2" xfId="51899"/>
    <cellStyle name="輸出 2 3 2 5 2 3 3" xfId="51900"/>
    <cellStyle name="輸出 2 3 2 5 2 4" xfId="51901"/>
    <cellStyle name="輸出 2 3 2 5 2 4 2" xfId="51902"/>
    <cellStyle name="輸出 2 3 2 5 2 4 3" xfId="51903"/>
    <cellStyle name="輸出 2 3 2 5 2 5" xfId="51904"/>
    <cellStyle name="輸出 2 3 2 5 2 5 2" xfId="51905"/>
    <cellStyle name="輸出 2 3 2 5 2 5 3" xfId="51906"/>
    <cellStyle name="輸出 2 3 2 5 2 6" xfId="51907"/>
    <cellStyle name="輸出 2 3 2 5 2 6 2" xfId="51908"/>
    <cellStyle name="輸出 2 3 2 5 2 6 3" xfId="51909"/>
    <cellStyle name="輸出 2 3 2 5 2 7" xfId="51910"/>
    <cellStyle name="輸出 2 3 2 5 2 7 2" xfId="51911"/>
    <cellStyle name="輸出 2 3 2 5 2 7 3" xfId="51912"/>
    <cellStyle name="輸出 2 3 2 5 2 8" xfId="51913"/>
    <cellStyle name="輸出 2 3 2 5 2 8 2" xfId="51914"/>
    <cellStyle name="輸出 2 3 2 5 2 8 3" xfId="51915"/>
    <cellStyle name="輸出 2 3 2 5 2 9" xfId="51916"/>
    <cellStyle name="輸出 2 3 2 5 2 9 2" xfId="51917"/>
    <cellStyle name="輸出 2 3 2 5 2 9 3" xfId="51918"/>
    <cellStyle name="輸出 2 3 2 5 3" xfId="51919"/>
    <cellStyle name="輸出 2 3 2 5 3 2" xfId="51920"/>
    <cellStyle name="輸出 2 3 2 5 3 3" xfId="51921"/>
    <cellStyle name="輸出 2 3 2 5 4" xfId="51922"/>
    <cellStyle name="輸出 2 3 2 5 4 2" xfId="51923"/>
    <cellStyle name="輸出 2 3 2 5 4 3" xfId="51924"/>
    <cellStyle name="輸出 2 3 2 5 5" xfId="51925"/>
    <cellStyle name="輸出 2 3 2 5 5 2" xfId="51926"/>
    <cellStyle name="輸出 2 3 2 5 5 3" xfId="51927"/>
    <cellStyle name="輸出 2 3 2 5 6" xfId="51928"/>
    <cellStyle name="輸出 2 3 2 5 6 2" xfId="51929"/>
    <cellStyle name="輸出 2 3 2 5 6 3" xfId="51930"/>
    <cellStyle name="輸出 2 3 2 5 7" xfId="51931"/>
    <cellStyle name="輸出 2 3 2 5 7 2" xfId="51932"/>
    <cellStyle name="輸出 2 3 2 5 7 3" xfId="51933"/>
    <cellStyle name="輸出 2 3 2 5 8" xfId="51934"/>
    <cellStyle name="輸出 2 3 2 5 8 2" xfId="51935"/>
    <cellStyle name="輸出 2 3 2 5 8 3" xfId="51936"/>
    <cellStyle name="輸出 2 3 2 5 9" xfId="51937"/>
    <cellStyle name="輸出 2 3 2 5 9 2" xfId="51938"/>
    <cellStyle name="輸出 2 3 2 5 9 3" xfId="51939"/>
    <cellStyle name="輸出 2 3 2 6" xfId="51940"/>
    <cellStyle name="輸出 2 3 3" xfId="51941"/>
    <cellStyle name="輸出 2 3 3 2" xfId="51942"/>
    <cellStyle name="輸出 2 3 3 3" xfId="51943"/>
    <cellStyle name="輸出 2 3 3 3 10" xfId="51944"/>
    <cellStyle name="輸出 2 3 3 3 11" xfId="51945"/>
    <cellStyle name="輸出 2 3 3 3 2" xfId="51946"/>
    <cellStyle name="輸出 2 3 3 3 2 10" xfId="51947"/>
    <cellStyle name="輸出 2 3 3 3 2 11" xfId="51948"/>
    <cellStyle name="輸出 2 3 3 3 2 2" xfId="51949"/>
    <cellStyle name="輸出 2 3 3 3 2 2 2" xfId="51950"/>
    <cellStyle name="輸出 2 3 3 3 2 2 3" xfId="51951"/>
    <cellStyle name="輸出 2 3 3 3 2 3" xfId="51952"/>
    <cellStyle name="輸出 2 3 3 3 2 3 2" xfId="51953"/>
    <cellStyle name="輸出 2 3 3 3 2 3 3" xfId="51954"/>
    <cellStyle name="輸出 2 3 3 3 2 4" xfId="51955"/>
    <cellStyle name="輸出 2 3 3 3 2 4 2" xfId="51956"/>
    <cellStyle name="輸出 2 3 3 3 2 4 3" xfId="51957"/>
    <cellStyle name="輸出 2 3 3 3 2 5" xfId="51958"/>
    <cellStyle name="輸出 2 3 3 3 2 5 2" xfId="51959"/>
    <cellStyle name="輸出 2 3 3 3 2 5 3" xfId="51960"/>
    <cellStyle name="輸出 2 3 3 3 2 6" xfId="51961"/>
    <cellStyle name="輸出 2 3 3 3 2 6 2" xfId="51962"/>
    <cellStyle name="輸出 2 3 3 3 2 6 3" xfId="51963"/>
    <cellStyle name="輸出 2 3 3 3 2 7" xfId="51964"/>
    <cellStyle name="輸出 2 3 3 3 2 7 2" xfId="51965"/>
    <cellStyle name="輸出 2 3 3 3 2 7 3" xfId="51966"/>
    <cellStyle name="輸出 2 3 3 3 2 8" xfId="51967"/>
    <cellStyle name="輸出 2 3 3 3 2 8 2" xfId="51968"/>
    <cellStyle name="輸出 2 3 3 3 2 8 3" xfId="51969"/>
    <cellStyle name="輸出 2 3 3 3 2 9" xfId="51970"/>
    <cellStyle name="輸出 2 3 3 3 2 9 2" xfId="51971"/>
    <cellStyle name="輸出 2 3 3 3 2 9 3" xfId="51972"/>
    <cellStyle name="輸出 2 3 3 3 3" xfId="51973"/>
    <cellStyle name="輸出 2 3 3 3 3 2" xfId="51974"/>
    <cellStyle name="輸出 2 3 3 3 3 3" xfId="51975"/>
    <cellStyle name="輸出 2 3 3 3 4" xfId="51976"/>
    <cellStyle name="輸出 2 3 3 3 4 2" xfId="51977"/>
    <cellStyle name="輸出 2 3 3 3 4 3" xfId="51978"/>
    <cellStyle name="輸出 2 3 3 3 5" xfId="51979"/>
    <cellStyle name="輸出 2 3 3 3 5 2" xfId="51980"/>
    <cellStyle name="輸出 2 3 3 3 5 3" xfId="51981"/>
    <cellStyle name="輸出 2 3 3 3 6" xfId="51982"/>
    <cellStyle name="輸出 2 3 3 3 6 2" xfId="51983"/>
    <cellStyle name="輸出 2 3 3 3 6 3" xfId="51984"/>
    <cellStyle name="輸出 2 3 3 3 7" xfId="51985"/>
    <cellStyle name="輸出 2 3 3 3 7 2" xfId="51986"/>
    <cellStyle name="輸出 2 3 3 3 7 3" xfId="51987"/>
    <cellStyle name="輸出 2 3 3 3 8" xfId="51988"/>
    <cellStyle name="輸出 2 3 3 3 8 2" xfId="51989"/>
    <cellStyle name="輸出 2 3 3 3 8 3" xfId="51990"/>
    <cellStyle name="輸出 2 3 3 3 9" xfId="51991"/>
    <cellStyle name="輸出 2 3 3 3 9 2" xfId="51992"/>
    <cellStyle name="輸出 2 3 3 3 9 3" xfId="51993"/>
    <cellStyle name="輸出 2 3 4" xfId="51994"/>
    <cellStyle name="輸出 2 3 5" xfId="51995"/>
    <cellStyle name="輸出 2 3 5 10" xfId="51996"/>
    <cellStyle name="輸出 2 3 5 11" xfId="51997"/>
    <cellStyle name="輸出 2 3 5 2" xfId="51998"/>
    <cellStyle name="輸出 2 3 5 2 10" xfId="51999"/>
    <cellStyle name="輸出 2 3 5 2 11" xfId="52000"/>
    <cellStyle name="輸出 2 3 5 2 2" xfId="52001"/>
    <cellStyle name="輸出 2 3 5 2 2 2" xfId="52002"/>
    <cellStyle name="輸出 2 3 5 2 2 3" xfId="52003"/>
    <cellStyle name="輸出 2 3 5 2 3" xfId="52004"/>
    <cellStyle name="輸出 2 3 5 2 3 2" xfId="52005"/>
    <cellStyle name="輸出 2 3 5 2 3 3" xfId="52006"/>
    <cellStyle name="輸出 2 3 5 2 4" xfId="52007"/>
    <cellStyle name="輸出 2 3 5 2 4 2" xfId="52008"/>
    <cellStyle name="輸出 2 3 5 2 4 3" xfId="52009"/>
    <cellStyle name="輸出 2 3 5 2 5" xfId="52010"/>
    <cellStyle name="輸出 2 3 5 2 5 2" xfId="52011"/>
    <cellStyle name="輸出 2 3 5 2 5 3" xfId="52012"/>
    <cellStyle name="輸出 2 3 5 2 6" xfId="52013"/>
    <cellStyle name="輸出 2 3 5 2 6 2" xfId="52014"/>
    <cellStyle name="輸出 2 3 5 2 6 3" xfId="52015"/>
    <cellStyle name="輸出 2 3 5 2 7" xfId="52016"/>
    <cellStyle name="輸出 2 3 5 2 7 2" xfId="52017"/>
    <cellStyle name="輸出 2 3 5 2 7 3" xfId="52018"/>
    <cellStyle name="輸出 2 3 5 2 8" xfId="52019"/>
    <cellStyle name="輸出 2 3 5 2 8 2" xfId="52020"/>
    <cellStyle name="輸出 2 3 5 2 8 3" xfId="52021"/>
    <cellStyle name="輸出 2 3 5 2 9" xfId="52022"/>
    <cellStyle name="輸出 2 3 5 2 9 2" xfId="52023"/>
    <cellStyle name="輸出 2 3 5 2 9 3" xfId="52024"/>
    <cellStyle name="輸出 2 3 5 3" xfId="52025"/>
    <cellStyle name="輸出 2 3 5 3 2" xfId="52026"/>
    <cellStyle name="輸出 2 3 5 3 3" xfId="52027"/>
    <cellStyle name="輸出 2 3 5 4" xfId="52028"/>
    <cellStyle name="輸出 2 3 5 4 2" xfId="52029"/>
    <cellStyle name="輸出 2 3 5 4 3" xfId="52030"/>
    <cellStyle name="輸出 2 3 5 5" xfId="52031"/>
    <cellStyle name="輸出 2 3 5 5 2" xfId="52032"/>
    <cellStyle name="輸出 2 3 5 5 3" xfId="52033"/>
    <cellStyle name="輸出 2 3 5 6" xfId="52034"/>
    <cellStyle name="輸出 2 3 5 6 2" xfId="52035"/>
    <cellStyle name="輸出 2 3 5 6 3" xfId="52036"/>
    <cellStyle name="輸出 2 3 5 7" xfId="52037"/>
    <cellStyle name="輸出 2 3 5 7 2" xfId="52038"/>
    <cellStyle name="輸出 2 3 5 7 3" xfId="52039"/>
    <cellStyle name="輸出 2 3 5 8" xfId="52040"/>
    <cellStyle name="輸出 2 3 5 8 2" xfId="52041"/>
    <cellStyle name="輸出 2 3 5 8 3" xfId="52042"/>
    <cellStyle name="輸出 2 3 5 9" xfId="52043"/>
    <cellStyle name="輸出 2 3 5 9 2" xfId="52044"/>
    <cellStyle name="輸出 2 3 5 9 3" xfId="52045"/>
    <cellStyle name="輸出 2 3 6" xfId="52046"/>
    <cellStyle name="輸出 2 3 6 10" xfId="52047"/>
    <cellStyle name="輸出 2 3 6 11" xfId="52048"/>
    <cellStyle name="輸出 2 3 6 2" xfId="52049"/>
    <cellStyle name="輸出 2 3 6 2 10" xfId="52050"/>
    <cellStyle name="輸出 2 3 6 2 11" xfId="52051"/>
    <cellStyle name="輸出 2 3 6 2 2" xfId="52052"/>
    <cellStyle name="輸出 2 3 6 2 2 2" xfId="52053"/>
    <cellStyle name="輸出 2 3 6 2 2 3" xfId="52054"/>
    <cellStyle name="輸出 2 3 6 2 3" xfId="52055"/>
    <cellStyle name="輸出 2 3 6 2 3 2" xfId="52056"/>
    <cellStyle name="輸出 2 3 6 2 3 3" xfId="52057"/>
    <cellStyle name="輸出 2 3 6 2 4" xfId="52058"/>
    <cellStyle name="輸出 2 3 6 2 4 2" xfId="52059"/>
    <cellStyle name="輸出 2 3 6 2 4 3" xfId="52060"/>
    <cellStyle name="輸出 2 3 6 2 5" xfId="52061"/>
    <cellStyle name="輸出 2 3 6 2 5 2" xfId="52062"/>
    <cellStyle name="輸出 2 3 6 2 5 3" xfId="52063"/>
    <cellStyle name="輸出 2 3 6 2 6" xfId="52064"/>
    <cellStyle name="輸出 2 3 6 2 6 2" xfId="52065"/>
    <cellStyle name="輸出 2 3 6 2 6 3" xfId="52066"/>
    <cellStyle name="輸出 2 3 6 2 7" xfId="52067"/>
    <cellStyle name="輸出 2 3 6 2 7 2" xfId="52068"/>
    <cellStyle name="輸出 2 3 6 2 7 3" xfId="52069"/>
    <cellStyle name="輸出 2 3 6 2 8" xfId="52070"/>
    <cellStyle name="輸出 2 3 6 2 8 2" xfId="52071"/>
    <cellStyle name="輸出 2 3 6 2 8 3" xfId="52072"/>
    <cellStyle name="輸出 2 3 6 2 9" xfId="52073"/>
    <cellStyle name="輸出 2 3 6 2 9 2" xfId="52074"/>
    <cellStyle name="輸出 2 3 6 2 9 3" xfId="52075"/>
    <cellStyle name="輸出 2 3 6 3" xfId="52076"/>
    <cellStyle name="輸出 2 3 6 3 2" xfId="52077"/>
    <cellStyle name="輸出 2 3 6 3 3" xfId="52078"/>
    <cellStyle name="輸出 2 3 6 4" xfId="52079"/>
    <cellStyle name="輸出 2 3 6 4 2" xfId="52080"/>
    <cellStyle name="輸出 2 3 6 4 3" xfId="52081"/>
    <cellStyle name="輸出 2 3 6 5" xfId="52082"/>
    <cellStyle name="輸出 2 3 6 5 2" xfId="52083"/>
    <cellStyle name="輸出 2 3 6 5 3" xfId="52084"/>
    <cellStyle name="輸出 2 3 6 6" xfId="52085"/>
    <cellStyle name="輸出 2 3 6 6 2" xfId="52086"/>
    <cellStyle name="輸出 2 3 6 6 3" xfId="52087"/>
    <cellStyle name="輸出 2 3 6 7" xfId="52088"/>
    <cellStyle name="輸出 2 3 6 7 2" xfId="52089"/>
    <cellStyle name="輸出 2 3 6 7 3" xfId="52090"/>
    <cellStyle name="輸出 2 3 6 8" xfId="52091"/>
    <cellStyle name="輸出 2 3 6 8 2" xfId="52092"/>
    <cellStyle name="輸出 2 3 6 8 3" xfId="52093"/>
    <cellStyle name="輸出 2 3 6 9" xfId="52094"/>
    <cellStyle name="輸出 2 3 6 9 2" xfId="52095"/>
    <cellStyle name="輸出 2 3 6 9 3" xfId="52096"/>
    <cellStyle name="輸出 2 3 7" xfId="52097"/>
    <cellStyle name="輸出 2 3 7 2" xfId="52098"/>
    <cellStyle name="輸出 2 3 7 3" xfId="52099"/>
    <cellStyle name="輸出 2 3 8" xfId="52100"/>
    <cellStyle name="輸出 2 4" xfId="52101"/>
    <cellStyle name="輸出 2 4 2" xfId="52102"/>
    <cellStyle name="輸出 2 4 2 2" xfId="52103"/>
    <cellStyle name="輸出 2 4 2 3" xfId="52104"/>
    <cellStyle name="輸出 2 4 2 3 10" xfId="52105"/>
    <cellStyle name="輸出 2 4 2 3 11" xfId="52106"/>
    <cellStyle name="輸出 2 4 2 3 2" xfId="52107"/>
    <cellStyle name="輸出 2 4 2 3 2 10" xfId="52108"/>
    <cellStyle name="輸出 2 4 2 3 2 11" xfId="52109"/>
    <cellStyle name="輸出 2 4 2 3 2 2" xfId="52110"/>
    <cellStyle name="輸出 2 4 2 3 2 2 2" xfId="52111"/>
    <cellStyle name="輸出 2 4 2 3 2 2 3" xfId="52112"/>
    <cellStyle name="輸出 2 4 2 3 2 3" xfId="52113"/>
    <cellStyle name="輸出 2 4 2 3 2 3 2" xfId="52114"/>
    <cellStyle name="輸出 2 4 2 3 2 3 3" xfId="52115"/>
    <cellStyle name="輸出 2 4 2 3 2 4" xfId="52116"/>
    <cellStyle name="輸出 2 4 2 3 2 4 2" xfId="52117"/>
    <cellStyle name="輸出 2 4 2 3 2 4 3" xfId="52118"/>
    <cellStyle name="輸出 2 4 2 3 2 5" xfId="52119"/>
    <cellStyle name="輸出 2 4 2 3 2 5 2" xfId="52120"/>
    <cellStyle name="輸出 2 4 2 3 2 5 3" xfId="52121"/>
    <cellStyle name="輸出 2 4 2 3 2 6" xfId="52122"/>
    <cellStyle name="輸出 2 4 2 3 2 6 2" xfId="52123"/>
    <cellStyle name="輸出 2 4 2 3 2 6 3" xfId="52124"/>
    <cellStyle name="輸出 2 4 2 3 2 7" xfId="52125"/>
    <cellStyle name="輸出 2 4 2 3 2 7 2" xfId="52126"/>
    <cellStyle name="輸出 2 4 2 3 2 7 3" xfId="52127"/>
    <cellStyle name="輸出 2 4 2 3 2 8" xfId="52128"/>
    <cellStyle name="輸出 2 4 2 3 2 8 2" xfId="52129"/>
    <cellStyle name="輸出 2 4 2 3 2 8 3" xfId="52130"/>
    <cellStyle name="輸出 2 4 2 3 2 9" xfId="52131"/>
    <cellStyle name="輸出 2 4 2 3 2 9 2" xfId="52132"/>
    <cellStyle name="輸出 2 4 2 3 2 9 3" xfId="52133"/>
    <cellStyle name="輸出 2 4 2 3 3" xfId="52134"/>
    <cellStyle name="輸出 2 4 2 3 3 2" xfId="52135"/>
    <cellStyle name="輸出 2 4 2 3 3 3" xfId="52136"/>
    <cellStyle name="輸出 2 4 2 3 4" xfId="52137"/>
    <cellStyle name="輸出 2 4 2 3 4 2" xfId="52138"/>
    <cellStyle name="輸出 2 4 2 3 4 3" xfId="52139"/>
    <cellStyle name="輸出 2 4 2 3 5" xfId="52140"/>
    <cellStyle name="輸出 2 4 2 3 5 2" xfId="52141"/>
    <cellStyle name="輸出 2 4 2 3 5 3" xfId="52142"/>
    <cellStyle name="輸出 2 4 2 3 6" xfId="52143"/>
    <cellStyle name="輸出 2 4 2 3 6 2" xfId="52144"/>
    <cellStyle name="輸出 2 4 2 3 6 3" xfId="52145"/>
    <cellStyle name="輸出 2 4 2 3 7" xfId="52146"/>
    <cellStyle name="輸出 2 4 2 3 7 2" xfId="52147"/>
    <cellStyle name="輸出 2 4 2 3 7 3" xfId="52148"/>
    <cellStyle name="輸出 2 4 2 3 8" xfId="52149"/>
    <cellStyle name="輸出 2 4 2 3 8 2" xfId="52150"/>
    <cellStyle name="輸出 2 4 2 3 8 3" xfId="52151"/>
    <cellStyle name="輸出 2 4 2 3 9" xfId="52152"/>
    <cellStyle name="輸出 2 4 2 3 9 2" xfId="52153"/>
    <cellStyle name="輸出 2 4 2 3 9 3" xfId="52154"/>
    <cellStyle name="輸出 2 4 3" xfId="52155"/>
    <cellStyle name="輸出 2 4 3 2" xfId="52156"/>
    <cellStyle name="輸出 2 4 3 2 10" xfId="52157"/>
    <cellStyle name="輸出 2 4 3 2 11" xfId="52158"/>
    <cellStyle name="輸出 2 4 3 2 2" xfId="52159"/>
    <cellStyle name="輸出 2 4 3 2 2 10" xfId="52160"/>
    <cellStyle name="輸出 2 4 3 2 2 11" xfId="52161"/>
    <cellStyle name="輸出 2 4 3 2 2 2" xfId="52162"/>
    <cellStyle name="輸出 2 4 3 2 2 2 2" xfId="52163"/>
    <cellStyle name="輸出 2 4 3 2 2 2 3" xfId="52164"/>
    <cellStyle name="輸出 2 4 3 2 2 3" xfId="52165"/>
    <cellStyle name="輸出 2 4 3 2 2 3 2" xfId="52166"/>
    <cellStyle name="輸出 2 4 3 2 2 3 3" xfId="52167"/>
    <cellStyle name="輸出 2 4 3 2 2 4" xfId="52168"/>
    <cellStyle name="輸出 2 4 3 2 2 4 2" xfId="52169"/>
    <cellStyle name="輸出 2 4 3 2 2 4 3" xfId="52170"/>
    <cellStyle name="輸出 2 4 3 2 2 5" xfId="52171"/>
    <cellStyle name="輸出 2 4 3 2 2 5 2" xfId="52172"/>
    <cellStyle name="輸出 2 4 3 2 2 5 3" xfId="52173"/>
    <cellStyle name="輸出 2 4 3 2 2 6" xfId="52174"/>
    <cellStyle name="輸出 2 4 3 2 2 6 2" xfId="52175"/>
    <cellStyle name="輸出 2 4 3 2 2 6 3" xfId="52176"/>
    <cellStyle name="輸出 2 4 3 2 2 7" xfId="52177"/>
    <cellStyle name="輸出 2 4 3 2 2 7 2" xfId="52178"/>
    <cellStyle name="輸出 2 4 3 2 2 7 3" xfId="52179"/>
    <cellStyle name="輸出 2 4 3 2 2 8" xfId="52180"/>
    <cellStyle name="輸出 2 4 3 2 2 8 2" xfId="52181"/>
    <cellStyle name="輸出 2 4 3 2 2 8 3" xfId="52182"/>
    <cellStyle name="輸出 2 4 3 2 2 9" xfId="52183"/>
    <cellStyle name="輸出 2 4 3 2 2 9 2" xfId="52184"/>
    <cellStyle name="輸出 2 4 3 2 2 9 3" xfId="52185"/>
    <cellStyle name="輸出 2 4 3 2 3" xfId="52186"/>
    <cellStyle name="輸出 2 4 3 2 3 2" xfId="52187"/>
    <cellStyle name="輸出 2 4 3 2 3 3" xfId="52188"/>
    <cellStyle name="輸出 2 4 3 2 4" xfId="52189"/>
    <cellStyle name="輸出 2 4 3 2 4 2" xfId="52190"/>
    <cellStyle name="輸出 2 4 3 2 4 3" xfId="52191"/>
    <cellStyle name="輸出 2 4 3 2 5" xfId="52192"/>
    <cellStyle name="輸出 2 4 3 2 5 2" xfId="52193"/>
    <cellStyle name="輸出 2 4 3 2 5 3" xfId="52194"/>
    <cellStyle name="輸出 2 4 3 2 6" xfId="52195"/>
    <cellStyle name="輸出 2 4 3 2 6 2" xfId="52196"/>
    <cellStyle name="輸出 2 4 3 2 6 3" xfId="52197"/>
    <cellStyle name="輸出 2 4 3 2 7" xfId="52198"/>
    <cellStyle name="輸出 2 4 3 2 7 2" xfId="52199"/>
    <cellStyle name="輸出 2 4 3 2 7 3" xfId="52200"/>
    <cellStyle name="輸出 2 4 3 2 8" xfId="52201"/>
    <cellStyle name="輸出 2 4 3 2 8 2" xfId="52202"/>
    <cellStyle name="輸出 2 4 3 2 8 3" xfId="52203"/>
    <cellStyle name="輸出 2 4 3 2 9" xfId="52204"/>
    <cellStyle name="輸出 2 4 3 2 9 2" xfId="52205"/>
    <cellStyle name="輸出 2 4 3 2 9 3" xfId="52206"/>
    <cellStyle name="輸出 2 4 4" xfId="52207"/>
    <cellStyle name="輸出 2 4 4 10" xfId="52208"/>
    <cellStyle name="輸出 2 4 4 11" xfId="52209"/>
    <cellStyle name="輸出 2 4 4 2" xfId="52210"/>
    <cellStyle name="輸出 2 4 4 2 10" xfId="52211"/>
    <cellStyle name="輸出 2 4 4 2 11" xfId="52212"/>
    <cellStyle name="輸出 2 4 4 2 2" xfId="52213"/>
    <cellStyle name="輸出 2 4 4 2 2 2" xfId="52214"/>
    <cellStyle name="輸出 2 4 4 2 2 3" xfId="52215"/>
    <cellStyle name="輸出 2 4 4 2 3" xfId="52216"/>
    <cellStyle name="輸出 2 4 4 2 3 2" xfId="52217"/>
    <cellStyle name="輸出 2 4 4 2 3 3" xfId="52218"/>
    <cellStyle name="輸出 2 4 4 2 4" xfId="52219"/>
    <cellStyle name="輸出 2 4 4 2 4 2" xfId="52220"/>
    <cellStyle name="輸出 2 4 4 2 4 3" xfId="52221"/>
    <cellStyle name="輸出 2 4 4 2 5" xfId="52222"/>
    <cellStyle name="輸出 2 4 4 2 5 2" xfId="52223"/>
    <cellStyle name="輸出 2 4 4 2 5 3" xfId="52224"/>
    <cellStyle name="輸出 2 4 4 2 6" xfId="52225"/>
    <cellStyle name="輸出 2 4 4 2 6 2" xfId="52226"/>
    <cellStyle name="輸出 2 4 4 2 6 3" xfId="52227"/>
    <cellStyle name="輸出 2 4 4 2 7" xfId="52228"/>
    <cellStyle name="輸出 2 4 4 2 7 2" xfId="52229"/>
    <cellStyle name="輸出 2 4 4 2 7 3" xfId="52230"/>
    <cellStyle name="輸出 2 4 4 2 8" xfId="52231"/>
    <cellStyle name="輸出 2 4 4 2 8 2" xfId="52232"/>
    <cellStyle name="輸出 2 4 4 2 8 3" xfId="52233"/>
    <cellStyle name="輸出 2 4 4 2 9" xfId="52234"/>
    <cellStyle name="輸出 2 4 4 2 9 2" xfId="52235"/>
    <cellStyle name="輸出 2 4 4 2 9 3" xfId="52236"/>
    <cellStyle name="輸出 2 4 4 3" xfId="52237"/>
    <cellStyle name="輸出 2 4 4 3 2" xfId="52238"/>
    <cellStyle name="輸出 2 4 4 3 3" xfId="52239"/>
    <cellStyle name="輸出 2 4 4 4" xfId="52240"/>
    <cellStyle name="輸出 2 4 4 4 2" xfId="52241"/>
    <cellStyle name="輸出 2 4 4 4 3" xfId="52242"/>
    <cellStyle name="輸出 2 4 4 5" xfId="52243"/>
    <cellStyle name="輸出 2 4 4 5 2" xfId="52244"/>
    <cellStyle name="輸出 2 4 4 5 3" xfId="52245"/>
    <cellStyle name="輸出 2 4 4 6" xfId="52246"/>
    <cellStyle name="輸出 2 4 4 6 2" xfId="52247"/>
    <cellStyle name="輸出 2 4 4 6 3" xfId="52248"/>
    <cellStyle name="輸出 2 4 4 7" xfId="52249"/>
    <cellStyle name="輸出 2 4 4 7 2" xfId="52250"/>
    <cellStyle name="輸出 2 4 4 7 3" xfId="52251"/>
    <cellStyle name="輸出 2 4 4 8" xfId="52252"/>
    <cellStyle name="輸出 2 4 4 8 2" xfId="52253"/>
    <cellStyle name="輸出 2 4 4 8 3" xfId="52254"/>
    <cellStyle name="輸出 2 4 4 9" xfId="52255"/>
    <cellStyle name="輸出 2 4 4 9 2" xfId="52256"/>
    <cellStyle name="輸出 2 4 4 9 3" xfId="52257"/>
    <cellStyle name="輸出 2 4 5" xfId="52258"/>
    <cellStyle name="輸出 2 4 5 10" xfId="52259"/>
    <cellStyle name="輸出 2 4 5 11" xfId="52260"/>
    <cellStyle name="輸出 2 4 5 2" xfId="52261"/>
    <cellStyle name="輸出 2 4 5 2 10" xfId="52262"/>
    <cellStyle name="輸出 2 4 5 2 11" xfId="52263"/>
    <cellStyle name="輸出 2 4 5 2 2" xfId="52264"/>
    <cellStyle name="輸出 2 4 5 2 2 2" xfId="52265"/>
    <cellStyle name="輸出 2 4 5 2 2 3" xfId="52266"/>
    <cellStyle name="輸出 2 4 5 2 3" xfId="52267"/>
    <cellStyle name="輸出 2 4 5 2 3 2" xfId="52268"/>
    <cellStyle name="輸出 2 4 5 2 3 3" xfId="52269"/>
    <cellStyle name="輸出 2 4 5 2 4" xfId="52270"/>
    <cellStyle name="輸出 2 4 5 2 4 2" xfId="52271"/>
    <cellStyle name="輸出 2 4 5 2 4 3" xfId="52272"/>
    <cellStyle name="輸出 2 4 5 2 5" xfId="52273"/>
    <cellStyle name="輸出 2 4 5 2 5 2" xfId="52274"/>
    <cellStyle name="輸出 2 4 5 2 5 3" xfId="52275"/>
    <cellStyle name="輸出 2 4 5 2 6" xfId="52276"/>
    <cellStyle name="輸出 2 4 5 2 6 2" xfId="52277"/>
    <cellStyle name="輸出 2 4 5 2 6 3" xfId="52278"/>
    <cellStyle name="輸出 2 4 5 2 7" xfId="52279"/>
    <cellStyle name="輸出 2 4 5 2 7 2" xfId="52280"/>
    <cellStyle name="輸出 2 4 5 2 7 3" xfId="52281"/>
    <cellStyle name="輸出 2 4 5 2 8" xfId="52282"/>
    <cellStyle name="輸出 2 4 5 2 8 2" xfId="52283"/>
    <cellStyle name="輸出 2 4 5 2 8 3" xfId="52284"/>
    <cellStyle name="輸出 2 4 5 2 9" xfId="52285"/>
    <cellStyle name="輸出 2 4 5 2 9 2" xfId="52286"/>
    <cellStyle name="輸出 2 4 5 2 9 3" xfId="52287"/>
    <cellStyle name="輸出 2 4 5 3" xfId="52288"/>
    <cellStyle name="輸出 2 4 5 3 2" xfId="52289"/>
    <cellStyle name="輸出 2 4 5 3 3" xfId="52290"/>
    <cellStyle name="輸出 2 4 5 4" xfId="52291"/>
    <cellStyle name="輸出 2 4 5 4 2" xfId="52292"/>
    <cellStyle name="輸出 2 4 5 4 3" xfId="52293"/>
    <cellStyle name="輸出 2 4 5 5" xfId="52294"/>
    <cellStyle name="輸出 2 4 5 5 2" xfId="52295"/>
    <cellStyle name="輸出 2 4 5 5 3" xfId="52296"/>
    <cellStyle name="輸出 2 4 5 6" xfId="52297"/>
    <cellStyle name="輸出 2 4 5 6 2" xfId="52298"/>
    <cellStyle name="輸出 2 4 5 6 3" xfId="52299"/>
    <cellStyle name="輸出 2 4 5 7" xfId="52300"/>
    <cellStyle name="輸出 2 4 5 7 2" xfId="52301"/>
    <cellStyle name="輸出 2 4 5 7 3" xfId="52302"/>
    <cellStyle name="輸出 2 4 5 8" xfId="52303"/>
    <cellStyle name="輸出 2 4 5 8 2" xfId="52304"/>
    <cellStyle name="輸出 2 4 5 8 3" xfId="52305"/>
    <cellStyle name="輸出 2 4 5 9" xfId="52306"/>
    <cellStyle name="輸出 2 4 5 9 2" xfId="52307"/>
    <cellStyle name="輸出 2 4 5 9 3" xfId="52308"/>
    <cellStyle name="輸出 2 4 6" xfId="52309"/>
    <cellStyle name="輸出 2 4 6 2" xfId="52310"/>
    <cellStyle name="輸出 2 4 6 3" xfId="52311"/>
    <cellStyle name="輸出 2 5" xfId="52312"/>
    <cellStyle name="輸出 2 5 2" xfId="52313"/>
    <cellStyle name="輸出 2 5 2 2" xfId="52314"/>
    <cellStyle name="輸出 2 5 2 2 2" xfId="52315"/>
    <cellStyle name="輸出 2 5 2 3" xfId="52316"/>
    <cellStyle name="輸出 2 5 2 4" xfId="52317"/>
    <cellStyle name="輸出 2 5 2 4 10" xfId="52318"/>
    <cellStyle name="輸出 2 5 2 4 11" xfId="52319"/>
    <cellStyle name="輸出 2 5 2 4 2" xfId="52320"/>
    <cellStyle name="輸出 2 5 2 4 2 10" xfId="52321"/>
    <cellStyle name="輸出 2 5 2 4 2 11" xfId="52322"/>
    <cellStyle name="輸出 2 5 2 4 2 2" xfId="52323"/>
    <cellStyle name="輸出 2 5 2 4 2 2 2" xfId="52324"/>
    <cellStyle name="輸出 2 5 2 4 2 2 3" xfId="52325"/>
    <cellStyle name="輸出 2 5 2 4 2 3" xfId="52326"/>
    <cellStyle name="輸出 2 5 2 4 2 3 2" xfId="52327"/>
    <cellStyle name="輸出 2 5 2 4 2 3 3" xfId="52328"/>
    <cellStyle name="輸出 2 5 2 4 2 4" xfId="52329"/>
    <cellStyle name="輸出 2 5 2 4 2 4 2" xfId="52330"/>
    <cellStyle name="輸出 2 5 2 4 2 4 3" xfId="52331"/>
    <cellStyle name="輸出 2 5 2 4 2 5" xfId="52332"/>
    <cellStyle name="輸出 2 5 2 4 2 5 2" xfId="52333"/>
    <cellStyle name="輸出 2 5 2 4 2 5 3" xfId="52334"/>
    <cellStyle name="輸出 2 5 2 4 2 6" xfId="52335"/>
    <cellStyle name="輸出 2 5 2 4 2 6 2" xfId="52336"/>
    <cellStyle name="輸出 2 5 2 4 2 6 3" xfId="52337"/>
    <cellStyle name="輸出 2 5 2 4 2 7" xfId="52338"/>
    <cellStyle name="輸出 2 5 2 4 2 7 2" xfId="52339"/>
    <cellStyle name="輸出 2 5 2 4 2 7 3" xfId="52340"/>
    <cellStyle name="輸出 2 5 2 4 2 8" xfId="52341"/>
    <cellStyle name="輸出 2 5 2 4 2 8 2" xfId="52342"/>
    <cellStyle name="輸出 2 5 2 4 2 8 3" xfId="52343"/>
    <cellStyle name="輸出 2 5 2 4 2 9" xfId="52344"/>
    <cellStyle name="輸出 2 5 2 4 2 9 2" xfId="52345"/>
    <cellStyle name="輸出 2 5 2 4 2 9 3" xfId="52346"/>
    <cellStyle name="輸出 2 5 2 4 3" xfId="52347"/>
    <cellStyle name="輸出 2 5 2 4 3 2" xfId="52348"/>
    <cellStyle name="輸出 2 5 2 4 3 3" xfId="52349"/>
    <cellStyle name="輸出 2 5 2 4 4" xfId="52350"/>
    <cellStyle name="輸出 2 5 2 4 4 2" xfId="52351"/>
    <cellStyle name="輸出 2 5 2 4 4 3" xfId="52352"/>
    <cellStyle name="輸出 2 5 2 4 5" xfId="52353"/>
    <cellStyle name="輸出 2 5 2 4 5 2" xfId="52354"/>
    <cellStyle name="輸出 2 5 2 4 5 3" xfId="52355"/>
    <cellStyle name="輸出 2 5 2 4 6" xfId="52356"/>
    <cellStyle name="輸出 2 5 2 4 6 2" xfId="52357"/>
    <cellStyle name="輸出 2 5 2 4 6 3" xfId="52358"/>
    <cellStyle name="輸出 2 5 2 4 7" xfId="52359"/>
    <cellStyle name="輸出 2 5 2 4 7 2" xfId="52360"/>
    <cellStyle name="輸出 2 5 2 4 7 3" xfId="52361"/>
    <cellStyle name="輸出 2 5 2 4 8" xfId="52362"/>
    <cellStyle name="輸出 2 5 2 4 8 2" xfId="52363"/>
    <cellStyle name="輸出 2 5 2 4 8 3" xfId="52364"/>
    <cellStyle name="輸出 2 5 2 4 9" xfId="52365"/>
    <cellStyle name="輸出 2 5 2 4 9 2" xfId="52366"/>
    <cellStyle name="輸出 2 5 2 4 9 3" xfId="52367"/>
    <cellStyle name="輸出 2 5 2 5" xfId="52368"/>
    <cellStyle name="輸出 2 5 2 5 10" xfId="52369"/>
    <cellStyle name="輸出 2 5 2 5 11" xfId="52370"/>
    <cellStyle name="輸出 2 5 2 5 2" xfId="52371"/>
    <cellStyle name="輸出 2 5 2 5 2 10" xfId="52372"/>
    <cellStyle name="輸出 2 5 2 5 2 11" xfId="52373"/>
    <cellStyle name="輸出 2 5 2 5 2 2" xfId="52374"/>
    <cellStyle name="輸出 2 5 2 5 2 2 2" xfId="52375"/>
    <cellStyle name="輸出 2 5 2 5 2 2 3" xfId="52376"/>
    <cellStyle name="輸出 2 5 2 5 2 3" xfId="52377"/>
    <cellStyle name="輸出 2 5 2 5 2 3 2" xfId="52378"/>
    <cellStyle name="輸出 2 5 2 5 2 3 3" xfId="52379"/>
    <cellStyle name="輸出 2 5 2 5 2 4" xfId="52380"/>
    <cellStyle name="輸出 2 5 2 5 2 4 2" xfId="52381"/>
    <cellStyle name="輸出 2 5 2 5 2 4 3" xfId="52382"/>
    <cellStyle name="輸出 2 5 2 5 2 5" xfId="52383"/>
    <cellStyle name="輸出 2 5 2 5 2 5 2" xfId="52384"/>
    <cellStyle name="輸出 2 5 2 5 2 5 3" xfId="52385"/>
    <cellStyle name="輸出 2 5 2 5 2 6" xfId="52386"/>
    <cellStyle name="輸出 2 5 2 5 2 6 2" xfId="52387"/>
    <cellStyle name="輸出 2 5 2 5 2 6 3" xfId="52388"/>
    <cellStyle name="輸出 2 5 2 5 2 7" xfId="52389"/>
    <cellStyle name="輸出 2 5 2 5 2 7 2" xfId="52390"/>
    <cellStyle name="輸出 2 5 2 5 2 7 3" xfId="52391"/>
    <cellStyle name="輸出 2 5 2 5 2 8" xfId="52392"/>
    <cellStyle name="輸出 2 5 2 5 2 8 2" xfId="52393"/>
    <cellStyle name="輸出 2 5 2 5 2 8 3" xfId="52394"/>
    <cellStyle name="輸出 2 5 2 5 2 9" xfId="52395"/>
    <cellStyle name="輸出 2 5 2 5 2 9 2" xfId="52396"/>
    <cellStyle name="輸出 2 5 2 5 2 9 3" xfId="52397"/>
    <cellStyle name="輸出 2 5 2 5 3" xfId="52398"/>
    <cellStyle name="輸出 2 5 2 5 3 2" xfId="52399"/>
    <cellStyle name="輸出 2 5 2 5 3 3" xfId="52400"/>
    <cellStyle name="輸出 2 5 2 5 4" xfId="52401"/>
    <cellStyle name="輸出 2 5 2 5 4 2" xfId="52402"/>
    <cellStyle name="輸出 2 5 2 5 4 3" xfId="52403"/>
    <cellStyle name="輸出 2 5 2 5 5" xfId="52404"/>
    <cellStyle name="輸出 2 5 2 5 5 2" xfId="52405"/>
    <cellStyle name="輸出 2 5 2 5 5 3" xfId="52406"/>
    <cellStyle name="輸出 2 5 2 5 6" xfId="52407"/>
    <cellStyle name="輸出 2 5 2 5 6 2" xfId="52408"/>
    <cellStyle name="輸出 2 5 2 5 6 3" xfId="52409"/>
    <cellStyle name="輸出 2 5 2 5 7" xfId="52410"/>
    <cellStyle name="輸出 2 5 2 5 7 2" xfId="52411"/>
    <cellStyle name="輸出 2 5 2 5 7 3" xfId="52412"/>
    <cellStyle name="輸出 2 5 2 5 8" xfId="52413"/>
    <cellStyle name="輸出 2 5 2 5 8 2" xfId="52414"/>
    <cellStyle name="輸出 2 5 2 5 8 3" xfId="52415"/>
    <cellStyle name="輸出 2 5 2 5 9" xfId="52416"/>
    <cellStyle name="輸出 2 5 2 5 9 2" xfId="52417"/>
    <cellStyle name="輸出 2 5 2 5 9 3" xfId="52418"/>
    <cellStyle name="輸出 2 5 3" xfId="52419"/>
    <cellStyle name="輸出 2 5 3 2" xfId="52420"/>
    <cellStyle name="輸出 2 5 3 3" xfId="52421"/>
    <cellStyle name="輸出 2 5 3 3 10" xfId="52422"/>
    <cellStyle name="輸出 2 5 3 3 11" xfId="52423"/>
    <cellStyle name="輸出 2 5 3 3 2" xfId="52424"/>
    <cellStyle name="輸出 2 5 3 3 2 10" xfId="52425"/>
    <cellStyle name="輸出 2 5 3 3 2 11" xfId="52426"/>
    <cellStyle name="輸出 2 5 3 3 2 2" xfId="52427"/>
    <cellStyle name="輸出 2 5 3 3 2 2 2" xfId="52428"/>
    <cellStyle name="輸出 2 5 3 3 2 2 3" xfId="52429"/>
    <cellStyle name="輸出 2 5 3 3 2 3" xfId="52430"/>
    <cellStyle name="輸出 2 5 3 3 2 3 2" xfId="52431"/>
    <cellStyle name="輸出 2 5 3 3 2 3 3" xfId="52432"/>
    <cellStyle name="輸出 2 5 3 3 2 4" xfId="52433"/>
    <cellStyle name="輸出 2 5 3 3 2 4 2" xfId="52434"/>
    <cellStyle name="輸出 2 5 3 3 2 4 3" xfId="52435"/>
    <cellStyle name="輸出 2 5 3 3 2 5" xfId="52436"/>
    <cellStyle name="輸出 2 5 3 3 2 5 2" xfId="52437"/>
    <cellStyle name="輸出 2 5 3 3 2 5 3" xfId="52438"/>
    <cellStyle name="輸出 2 5 3 3 2 6" xfId="52439"/>
    <cellStyle name="輸出 2 5 3 3 2 6 2" xfId="52440"/>
    <cellStyle name="輸出 2 5 3 3 2 6 3" xfId="52441"/>
    <cellStyle name="輸出 2 5 3 3 2 7" xfId="52442"/>
    <cellStyle name="輸出 2 5 3 3 2 7 2" xfId="52443"/>
    <cellStyle name="輸出 2 5 3 3 2 7 3" xfId="52444"/>
    <cellStyle name="輸出 2 5 3 3 2 8" xfId="52445"/>
    <cellStyle name="輸出 2 5 3 3 2 8 2" xfId="52446"/>
    <cellStyle name="輸出 2 5 3 3 2 8 3" xfId="52447"/>
    <cellStyle name="輸出 2 5 3 3 2 9" xfId="52448"/>
    <cellStyle name="輸出 2 5 3 3 2 9 2" xfId="52449"/>
    <cellStyle name="輸出 2 5 3 3 2 9 3" xfId="52450"/>
    <cellStyle name="輸出 2 5 3 3 3" xfId="52451"/>
    <cellStyle name="輸出 2 5 3 3 3 2" xfId="52452"/>
    <cellStyle name="輸出 2 5 3 3 3 3" xfId="52453"/>
    <cellStyle name="輸出 2 5 3 3 4" xfId="52454"/>
    <cellStyle name="輸出 2 5 3 3 4 2" xfId="52455"/>
    <cellStyle name="輸出 2 5 3 3 4 3" xfId="52456"/>
    <cellStyle name="輸出 2 5 3 3 5" xfId="52457"/>
    <cellStyle name="輸出 2 5 3 3 5 2" xfId="52458"/>
    <cellStyle name="輸出 2 5 3 3 5 3" xfId="52459"/>
    <cellStyle name="輸出 2 5 3 3 6" xfId="52460"/>
    <cellStyle name="輸出 2 5 3 3 6 2" xfId="52461"/>
    <cellStyle name="輸出 2 5 3 3 6 3" xfId="52462"/>
    <cellStyle name="輸出 2 5 3 3 7" xfId="52463"/>
    <cellStyle name="輸出 2 5 3 3 7 2" xfId="52464"/>
    <cellStyle name="輸出 2 5 3 3 7 3" xfId="52465"/>
    <cellStyle name="輸出 2 5 3 3 8" xfId="52466"/>
    <cellStyle name="輸出 2 5 3 3 8 2" xfId="52467"/>
    <cellStyle name="輸出 2 5 3 3 8 3" xfId="52468"/>
    <cellStyle name="輸出 2 5 3 3 9" xfId="52469"/>
    <cellStyle name="輸出 2 5 3 3 9 2" xfId="52470"/>
    <cellStyle name="輸出 2 5 3 3 9 3" xfId="52471"/>
    <cellStyle name="輸出 2 5 4" xfId="52472"/>
    <cellStyle name="輸出 2 5 5" xfId="52473"/>
    <cellStyle name="輸出 2 5 5 10" xfId="52474"/>
    <cellStyle name="輸出 2 5 5 11" xfId="52475"/>
    <cellStyle name="輸出 2 5 5 2" xfId="52476"/>
    <cellStyle name="輸出 2 5 5 2 10" xfId="52477"/>
    <cellStyle name="輸出 2 5 5 2 11" xfId="52478"/>
    <cellStyle name="輸出 2 5 5 2 2" xfId="52479"/>
    <cellStyle name="輸出 2 5 5 2 2 2" xfId="52480"/>
    <cellStyle name="輸出 2 5 5 2 2 3" xfId="52481"/>
    <cellStyle name="輸出 2 5 5 2 3" xfId="52482"/>
    <cellStyle name="輸出 2 5 5 2 3 2" xfId="52483"/>
    <cellStyle name="輸出 2 5 5 2 3 3" xfId="52484"/>
    <cellStyle name="輸出 2 5 5 2 4" xfId="52485"/>
    <cellStyle name="輸出 2 5 5 2 4 2" xfId="52486"/>
    <cellStyle name="輸出 2 5 5 2 4 3" xfId="52487"/>
    <cellStyle name="輸出 2 5 5 2 5" xfId="52488"/>
    <cellStyle name="輸出 2 5 5 2 5 2" xfId="52489"/>
    <cellStyle name="輸出 2 5 5 2 5 3" xfId="52490"/>
    <cellStyle name="輸出 2 5 5 2 6" xfId="52491"/>
    <cellStyle name="輸出 2 5 5 2 6 2" xfId="52492"/>
    <cellStyle name="輸出 2 5 5 2 6 3" xfId="52493"/>
    <cellStyle name="輸出 2 5 5 2 7" xfId="52494"/>
    <cellStyle name="輸出 2 5 5 2 7 2" xfId="52495"/>
    <cellStyle name="輸出 2 5 5 2 7 3" xfId="52496"/>
    <cellStyle name="輸出 2 5 5 2 8" xfId="52497"/>
    <cellStyle name="輸出 2 5 5 2 8 2" xfId="52498"/>
    <cellStyle name="輸出 2 5 5 2 8 3" xfId="52499"/>
    <cellStyle name="輸出 2 5 5 2 9" xfId="52500"/>
    <cellStyle name="輸出 2 5 5 2 9 2" xfId="52501"/>
    <cellStyle name="輸出 2 5 5 2 9 3" xfId="52502"/>
    <cellStyle name="輸出 2 5 5 3" xfId="52503"/>
    <cellStyle name="輸出 2 5 5 3 2" xfId="52504"/>
    <cellStyle name="輸出 2 5 5 3 3" xfId="52505"/>
    <cellStyle name="輸出 2 5 5 4" xfId="52506"/>
    <cellStyle name="輸出 2 5 5 4 2" xfId="52507"/>
    <cellStyle name="輸出 2 5 5 4 3" xfId="52508"/>
    <cellStyle name="輸出 2 5 5 5" xfId="52509"/>
    <cellStyle name="輸出 2 5 5 5 2" xfId="52510"/>
    <cellStyle name="輸出 2 5 5 5 3" xfId="52511"/>
    <cellStyle name="輸出 2 5 5 6" xfId="52512"/>
    <cellStyle name="輸出 2 5 5 6 2" xfId="52513"/>
    <cellStyle name="輸出 2 5 5 6 3" xfId="52514"/>
    <cellStyle name="輸出 2 5 5 7" xfId="52515"/>
    <cellStyle name="輸出 2 5 5 7 2" xfId="52516"/>
    <cellStyle name="輸出 2 5 5 7 3" xfId="52517"/>
    <cellStyle name="輸出 2 5 5 8" xfId="52518"/>
    <cellStyle name="輸出 2 5 5 8 2" xfId="52519"/>
    <cellStyle name="輸出 2 5 5 8 3" xfId="52520"/>
    <cellStyle name="輸出 2 5 5 9" xfId="52521"/>
    <cellStyle name="輸出 2 5 5 9 2" xfId="52522"/>
    <cellStyle name="輸出 2 5 5 9 3" xfId="52523"/>
    <cellStyle name="輸出 2 5 6" xfId="52524"/>
    <cellStyle name="輸出 2 5 6 10" xfId="52525"/>
    <cellStyle name="輸出 2 5 6 11" xfId="52526"/>
    <cellStyle name="輸出 2 5 6 2" xfId="52527"/>
    <cellStyle name="輸出 2 5 6 2 10" xfId="52528"/>
    <cellStyle name="輸出 2 5 6 2 11" xfId="52529"/>
    <cellStyle name="輸出 2 5 6 2 2" xfId="52530"/>
    <cellStyle name="輸出 2 5 6 2 2 2" xfId="52531"/>
    <cellStyle name="輸出 2 5 6 2 2 3" xfId="52532"/>
    <cellStyle name="輸出 2 5 6 2 3" xfId="52533"/>
    <cellStyle name="輸出 2 5 6 2 3 2" xfId="52534"/>
    <cellStyle name="輸出 2 5 6 2 3 3" xfId="52535"/>
    <cellStyle name="輸出 2 5 6 2 4" xfId="52536"/>
    <cellStyle name="輸出 2 5 6 2 4 2" xfId="52537"/>
    <cellStyle name="輸出 2 5 6 2 4 3" xfId="52538"/>
    <cellStyle name="輸出 2 5 6 2 5" xfId="52539"/>
    <cellStyle name="輸出 2 5 6 2 5 2" xfId="52540"/>
    <cellStyle name="輸出 2 5 6 2 5 3" xfId="52541"/>
    <cellStyle name="輸出 2 5 6 2 6" xfId="52542"/>
    <cellStyle name="輸出 2 5 6 2 6 2" xfId="52543"/>
    <cellStyle name="輸出 2 5 6 2 6 3" xfId="52544"/>
    <cellStyle name="輸出 2 5 6 2 7" xfId="52545"/>
    <cellStyle name="輸出 2 5 6 2 7 2" xfId="52546"/>
    <cellStyle name="輸出 2 5 6 2 7 3" xfId="52547"/>
    <cellStyle name="輸出 2 5 6 2 8" xfId="52548"/>
    <cellStyle name="輸出 2 5 6 2 8 2" xfId="52549"/>
    <cellStyle name="輸出 2 5 6 2 8 3" xfId="52550"/>
    <cellStyle name="輸出 2 5 6 2 9" xfId="52551"/>
    <cellStyle name="輸出 2 5 6 2 9 2" xfId="52552"/>
    <cellStyle name="輸出 2 5 6 2 9 3" xfId="52553"/>
    <cellStyle name="輸出 2 5 6 3" xfId="52554"/>
    <cellStyle name="輸出 2 5 6 3 2" xfId="52555"/>
    <cellStyle name="輸出 2 5 6 3 3" xfId="52556"/>
    <cellStyle name="輸出 2 5 6 4" xfId="52557"/>
    <cellStyle name="輸出 2 5 6 4 2" xfId="52558"/>
    <cellStyle name="輸出 2 5 6 4 3" xfId="52559"/>
    <cellStyle name="輸出 2 5 6 5" xfId="52560"/>
    <cellStyle name="輸出 2 5 6 5 2" xfId="52561"/>
    <cellStyle name="輸出 2 5 6 5 3" xfId="52562"/>
    <cellStyle name="輸出 2 5 6 6" xfId="52563"/>
    <cellStyle name="輸出 2 5 6 6 2" xfId="52564"/>
    <cellStyle name="輸出 2 5 6 6 3" xfId="52565"/>
    <cellStyle name="輸出 2 5 6 7" xfId="52566"/>
    <cellStyle name="輸出 2 5 6 7 2" xfId="52567"/>
    <cellStyle name="輸出 2 5 6 7 3" xfId="52568"/>
    <cellStyle name="輸出 2 5 6 8" xfId="52569"/>
    <cellStyle name="輸出 2 5 6 8 2" xfId="52570"/>
    <cellStyle name="輸出 2 5 6 8 3" xfId="52571"/>
    <cellStyle name="輸出 2 5 6 9" xfId="52572"/>
    <cellStyle name="輸出 2 5 6 9 2" xfId="52573"/>
    <cellStyle name="輸出 2 5 6 9 3" xfId="52574"/>
    <cellStyle name="輸出 2 5 7" xfId="52575"/>
    <cellStyle name="輸出 2 5 7 2" xfId="52576"/>
    <cellStyle name="輸出 2 5 7 3" xfId="52577"/>
    <cellStyle name="輸出 2 6" xfId="52578"/>
    <cellStyle name="輸出 2 6 2" xfId="52579"/>
    <cellStyle name="輸出 2 6 2 2" xfId="52580"/>
    <cellStyle name="輸出 2 6 2 2 2" xfId="52581"/>
    <cellStyle name="輸出 2 6 2 3" xfId="52582"/>
    <cellStyle name="輸出 2 6 2 4" xfId="52583"/>
    <cellStyle name="輸出 2 6 2 4 10" xfId="52584"/>
    <cellStyle name="輸出 2 6 2 4 11" xfId="52585"/>
    <cellStyle name="輸出 2 6 2 4 2" xfId="52586"/>
    <cellStyle name="輸出 2 6 2 4 2 10" xfId="52587"/>
    <cellStyle name="輸出 2 6 2 4 2 11" xfId="52588"/>
    <cellStyle name="輸出 2 6 2 4 2 2" xfId="52589"/>
    <cellStyle name="輸出 2 6 2 4 2 2 2" xfId="52590"/>
    <cellStyle name="輸出 2 6 2 4 2 2 3" xfId="52591"/>
    <cellStyle name="輸出 2 6 2 4 2 3" xfId="52592"/>
    <cellStyle name="輸出 2 6 2 4 2 3 2" xfId="52593"/>
    <cellStyle name="輸出 2 6 2 4 2 3 3" xfId="52594"/>
    <cellStyle name="輸出 2 6 2 4 2 4" xfId="52595"/>
    <cellStyle name="輸出 2 6 2 4 2 4 2" xfId="52596"/>
    <cellStyle name="輸出 2 6 2 4 2 4 3" xfId="52597"/>
    <cellStyle name="輸出 2 6 2 4 2 5" xfId="52598"/>
    <cellStyle name="輸出 2 6 2 4 2 5 2" xfId="52599"/>
    <cellStyle name="輸出 2 6 2 4 2 5 3" xfId="52600"/>
    <cellStyle name="輸出 2 6 2 4 2 6" xfId="52601"/>
    <cellStyle name="輸出 2 6 2 4 2 6 2" xfId="52602"/>
    <cellStyle name="輸出 2 6 2 4 2 6 3" xfId="52603"/>
    <cellStyle name="輸出 2 6 2 4 2 7" xfId="52604"/>
    <cellStyle name="輸出 2 6 2 4 2 7 2" xfId="52605"/>
    <cellStyle name="輸出 2 6 2 4 2 7 3" xfId="52606"/>
    <cellStyle name="輸出 2 6 2 4 2 8" xfId="52607"/>
    <cellStyle name="輸出 2 6 2 4 2 8 2" xfId="52608"/>
    <cellStyle name="輸出 2 6 2 4 2 8 3" xfId="52609"/>
    <cellStyle name="輸出 2 6 2 4 2 9" xfId="52610"/>
    <cellStyle name="輸出 2 6 2 4 2 9 2" xfId="52611"/>
    <cellStyle name="輸出 2 6 2 4 2 9 3" xfId="52612"/>
    <cellStyle name="輸出 2 6 2 4 3" xfId="52613"/>
    <cellStyle name="輸出 2 6 2 4 3 2" xfId="52614"/>
    <cellStyle name="輸出 2 6 2 4 3 3" xfId="52615"/>
    <cellStyle name="輸出 2 6 2 4 4" xfId="52616"/>
    <cellStyle name="輸出 2 6 2 4 4 2" xfId="52617"/>
    <cellStyle name="輸出 2 6 2 4 4 3" xfId="52618"/>
    <cellStyle name="輸出 2 6 2 4 5" xfId="52619"/>
    <cellStyle name="輸出 2 6 2 4 5 2" xfId="52620"/>
    <cellStyle name="輸出 2 6 2 4 5 3" xfId="52621"/>
    <cellStyle name="輸出 2 6 2 4 6" xfId="52622"/>
    <cellStyle name="輸出 2 6 2 4 6 2" xfId="52623"/>
    <cellStyle name="輸出 2 6 2 4 6 3" xfId="52624"/>
    <cellStyle name="輸出 2 6 2 4 7" xfId="52625"/>
    <cellStyle name="輸出 2 6 2 4 7 2" xfId="52626"/>
    <cellStyle name="輸出 2 6 2 4 7 3" xfId="52627"/>
    <cellStyle name="輸出 2 6 2 4 8" xfId="52628"/>
    <cellStyle name="輸出 2 6 2 4 8 2" xfId="52629"/>
    <cellStyle name="輸出 2 6 2 4 8 3" xfId="52630"/>
    <cellStyle name="輸出 2 6 2 4 9" xfId="52631"/>
    <cellStyle name="輸出 2 6 2 4 9 2" xfId="52632"/>
    <cellStyle name="輸出 2 6 2 4 9 3" xfId="52633"/>
    <cellStyle name="輸出 2 6 3" xfId="52634"/>
    <cellStyle name="輸出 2 6 3 2" xfId="52635"/>
    <cellStyle name="輸出 2 6 4" xfId="52636"/>
    <cellStyle name="輸出 2 6 5" xfId="52637"/>
    <cellStyle name="輸出 2 6 5 10" xfId="52638"/>
    <cellStyle name="輸出 2 6 5 11" xfId="52639"/>
    <cellStyle name="輸出 2 6 5 2" xfId="52640"/>
    <cellStyle name="輸出 2 6 5 2 10" xfId="52641"/>
    <cellStyle name="輸出 2 6 5 2 11" xfId="52642"/>
    <cellStyle name="輸出 2 6 5 2 2" xfId="52643"/>
    <cellStyle name="輸出 2 6 5 2 2 2" xfId="52644"/>
    <cellStyle name="輸出 2 6 5 2 2 3" xfId="52645"/>
    <cellStyle name="輸出 2 6 5 2 3" xfId="52646"/>
    <cellStyle name="輸出 2 6 5 2 3 2" xfId="52647"/>
    <cellStyle name="輸出 2 6 5 2 3 3" xfId="52648"/>
    <cellStyle name="輸出 2 6 5 2 4" xfId="52649"/>
    <cellStyle name="輸出 2 6 5 2 4 2" xfId="52650"/>
    <cellStyle name="輸出 2 6 5 2 4 3" xfId="52651"/>
    <cellStyle name="輸出 2 6 5 2 5" xfId="52652"/>
    <cellStyle name="輸出 2 6 5 2 5 2" xfId="52653"/>
    <cellStyle name="輸出 2 6 5 2 5 3" xfId="52654"/>
    <cellStyle name="輸出 2 6 5 2 6" xfId="52655"/>
    <cellStyle name="輸出 2 6 5 2 6 2" xfId="52656"/>
    <cellStyle name="輸出 2 6 5 2 6 3" xfId="52657"/>
    <cellStyle name="輸出 2 6 5 2 7" xfId="52658"/>
    <cellStyle name="輸出 2 6 5 2 7 2" xfId="52659"/>
    <cellStyle name="輸出 2 6 5 2 7 3" xfId="52660"/>
    <cellStyle name="輸出 2 6 5 2 8" xfId="52661"/>
    <cellStyle name="輸出 2 6 5 2 8 2" xfId="52662"/>
    <cellStyle name="輸出 2 6 5 2 8 3" xfId="52663"/>
    <cellStyle name="輸出 2 6 5 2 9" xfId="52664"/>
    <cellStyle name="輸出 2 6 5 2 9 2" xfId="52665"/>
    <cellStyle name="輸出 2 6 5 2 9 3" xfId="52666"/>
    <cellStyle name="輸出 2 6 5 3" xfId="52667"/>
    <cellStyle name="輸出 2 6 5 3 2" xfId="52668"/>
    <cellStyle name="輸出 2 6 5 3 3" xfId="52669"/>
    <cellStyle name="輸出 2 6 5 4" xfId="52670"/>
    <cellStyle name="輸出 2 6 5 4 2" xfId="52671"/>
    <cellStyle name="輸出 2 6 5 4 3" xfId="52672"/>
    <cellStyle name="輸出 2 6 5 5" xfId="52673"/>
    <cellStyle name="輸出 2 6 5 5 2" xfId="52674"/>
    <cellStyle name="輸出 2 6 5 5 3" xfId="52675"/>
    <cellStyle name="輸出 2 6 5 6" xfId="52676"/>
    <cellStyle name="輸出 2 6 5 6 2" xfId="52677"/>
    <cellStyle name="輸出 2 6 5 6 3" xfId="52678"/>
    <cellStyle name="輸出 2 6 5 7" xfId="52679"/>
    <cellStyle name="輸出 2 6 5 7 2" xfId="52680"/>
    <cellStyle name="輸出 2 6 5 7 3" xfId="52681"/>
    <cellStyle name="輸出 2 6 5 8" xfId="52682"/>
    <cellStyle name="輸出 2 6 5 8 2" xfId="52683"/>
    <cellStyle name="輸出 2 6 5 8 3" xfId="52684"/>
    <cellStyle name="輸出 2 6 5 9" xfId="52685"/>
    <cellStyle name="輸出 2 6 5 9 2" xfId="52686"/>
    <cellStyle name="輸出 2 6 5 9 3" xfId="52687"/>
    <cellStyle name="輸出 2 6 6" xfId="52688"/>
    <cellStyle name="輸出 2 6 6 10" xfId="52689"/>
    <cellStyle name="輸出 2 6 6 11" xfId="52690"/>
    <cellStyle name="輸出 2 6 6 2" xfId="52691"/>
    <cellStyle name="輸出 2 6 6 2 10" xfId="52692"/>
    <cellStyle name="輸出 2 6 6 2 11" xfId="52693"/>
    <cellStyle name="輸出 2 6 6 2 2" xfId="52694"/>
    <cellStyle name="輸出 2 6 6 2 2 2" xfId="52695"/>
    <cellStyle name="輸出 2 6 6 2 2 3" xfId="52696"/>
    <cellStyle name="輸出 2 6 6 2 3" xfId="52697"/>
    <cellStyle name="輸出 2 6 6 2 3 2" xfId="52698"/>
    <cellStyle name="輸出 2 6 6 2 3 3" xfId="52699"/>
    <cellStyle name="輸出 2 6 6 2 4" xfId="52700"/>
    <cellStyle name="輸出 2 6 6 2 4 2" xfId="52701"/>
    <cellStyle name="輸出 2 6 6 2 4 3" xfId="52702"/>
    <cellStyle name="輸出 2 6 6 2 5" xfId="52703"/>
    <cellStyle name="輸出 2 6 6 2 5 2" xfId="52704"/>
    <cellStyle name="輸出 2 6 6 2 5 3" xfId="52705"/>
    <cellStyle name="輸出 2 6 6 2 6" xfId="52706"/>
    <cellStyle name="輸出 2 6 6 2 6 2" xfId="52707"/>
    <cellStyle name="輸出 2 6 6 2 6 3" xfId="52708"/>
    <cellStyle name="輸出 2 6 6 2 7" xfId="52709"/>
    <cellStyle name="輸出 2 6 6 2 7 2" xfId="52710"/>
    <cellStyle name="輸出 2 6 6 2 7 3" xfId="52711"/>
    <cellStyle name="輸出 2 6 6 2 8" xfId="52712"/>
    <cellStyle name="輸出 2 6 6 2 8 2" xfId="52713"/>
    <cellStyle name="輸出 2 6 6 2 8 3" xfId="52714"/>
    <cellStyle name="輸出 2 6 6 2 9" xfId="52715"/>
    <cellStyle name="輸出 2 6 6 2 9 2" xfId="52716"/>
    <cellStyle name="輸出 2 6 6 2 9 3" xfId="52717"/>
    <cellStyle name="輸出 2 6 6 3" xfId="52718"/>
    <cellStyle name="輸出 2 6 6 3 2" xfId="52719"/>
    <cellStyle name="輸出 2 6 6 3 3" xfId="52720"/>
    <cellStyle name="輸出 2 6 6 4" xfId="52721"/>
    <cellStyle name="輸出 2 6 6 4 2" xfId="52722"/>
    <cellStyle name="輸出 2 6 6 4 3" xfId="52723"/>
    <cellStyle name="輸出 2 6 6 5" xfId="52724"/>
    <cellStyle name="輸出 2 6 6 5 2" xfId="52725"/>
    <cellStyle name="輸出 2 6 6 5 3" xfId="52726"/>
    <cellStyle name="輸出 2 6 6 6" xfId="52727"/>
    <cellStyle name="輸出 2 6 6 6 2" xfId="52728"/>
    <cellStyle name="輸出 2 6 6 6 3" xfId="52729"/>
    <cellStyle name="輸出 2 6 6 7" xfId="52730"/>
    <cellStyle name="輸出 2 6 6 7 2" xfId="52731"/>
    <cellStyle name="輸出 2 6 6 7 3" xfId="52732"/>
    <cellStyle name="輸出 2 6 6 8" xfId="52733"/>
    <cellStyle name="輸出 2 6 6 8 2" xfId="52734"/>
    <cellStyle name="輸出 2 6 6 8 3" xfId="52735"/>
    <cellStyle name="輸出 2 6 6 9" xfId="52736"/>
    <cellStyle name="輸出 2 6 6 9 2" xfId="52737"/>
    <cellStyle name="輸出 2 6 6 9 3" xfId="52738"/>
    <cellStyle name="輸出 2 6 7" xfId="52739"/>
    <cellStyle name="輸出 2 6 7 2" xfId="52740"/>
    <cellStyle name="輸出 2 6 7 3" xfId="52741"/>
    <cellStyle name="輸出 2 7" xfId="52742"/>
    <cellStyle name="輸出 2 7 2" xfId="52743"/>
    <cellStyle name="輸出 2 7 2 2" xfId="52744"/>
    <cellStyle name="輸出 2 7 3" xfId="52745"/>
    <cellStyle name="輸出 2 7 4" xfId="52746"/>
    <cellStyle name="輸出 2 7 4 10" xfId="52747"/>
    <cellStyle name="輸出 2 7 4 11" xfId="52748"/>
    <cellStyle name="輸出 2 7 4 2" xfId="52749"/>
    <cellStyle name="輸出 2 7 4 2 10" xfId="52750"/>
    <cellStyle name="輸出 2 7 4 2 11" xfId="52751"/>
    <cellStyle name="輸出 2 7 4 2 2" xfId="52752"/>
    <cellStyle name="輸出 2 7 4 2 2 2" xfId="52753"/>
    <cellStyle name="輸出 2 7 4 2 2 3" xfId="52754"/>
    <cellStyle name="輸出 2 7 4 2 3" xfId="52755"/>
    <cellStyle name="輸出 2 7 4 2 3 2" xfId="52756"/>
    <cellStyle name="輸出 2 7 4 2 3 3" xfId="52757"/>
    <cellStyle name="輸出 2 7 4 2 4" xfId="52758"/>
    <cellStyle name="輸出 2 7 4 2 4 2" xfId="52759"/>
    <cellStyle name="輸出 2 7 4 2 4 3" xfId="52760"/>
    <cellStyle name="輸出 2 7 4 2 5" xfId="52761"/>
    <cellStyle name="輸出 2 7 4 2 5 2" xfId="52762"/>
    <cellStyle name="輸出 2 7 4 2 5 3" xfId="52763"/>
    <cellStyle name="輸出 2 7 4 2 6" xfId="52764"/>
    <cellStyle name="輸出 2 7 4 2 6 2" xfId="52765"/>
    <cellStyle name="輸出 2 7 4 2 6 3" xfId="52766"/>
    <cellStyle name="輸出 2 7 4 2 7" xfId="52767"/>
    <cellStyle name="輸出 2 7 4 2 7 2" xfId="52768"/>
    <cellStyle name="輸出 2 7 4 2 7 3" xfId="52769"/>
    <cellStyle name="輸出 2 7 4 2 8" xfId="52770"/>
    <cellStyle name="輸出 2 7 4 2 8 2" xfId="52771"/>
    <cellStyle name="輸出 2 7 4 2 8 3" xfId="52772"/>
    <cellStyle name="輸出 2 7 4 2 9" xfId="52773"/>
    <cellStyle name="輸出 2 7 4 2 9 2" xfId="52774"/>
    <cellStyle name="輸出 2 7 4 2 9 3" xfId="52775"/>
    <cellStyle name="輸出 2 7 4 3" xfId="52776"/>
    <cellStyle name="輸出 2 7 4 3 2" xfId="52777"/>
    <cellStyle name="輸出 2 7 4 3 3" xfId="52778"/>
    <cellStyle name="輸出 2 7 4 4" xfId="52779"/>
    <cellStyle name="輸出 2 7 4 4 2" xfId="52780"/>
    <cellStyle name="輸出 2 7 4 4 3" xfId="52781"/>
    <cellStyle name="輸出 2 7 4 5" xfId="52782"/>
    <cellStyle name="輸出 2 7 4 5 2" xfId="52783"/>
    <cellStyle name="輸出 2 7 4 5 3" xfId="52784"/>
    <cellStyle name="輸出 2 7 4 6" xfId="52785"/>
    <cellStyle name="輸出 2 7 4 6 2" xfId="52786"/>
    <cellStyle name="輸出 2 7 4 6 3" xfId="52787"/>
    <cellStyle name="輸出 2 7 4 7" xfId="52788"/>
    <cellStyle name="輸出 2 7 4 7 2" xfId="52789"/>
    <cellStyle name="輸出 2 7 4 7 3" xfId="52790"/>
    <cellStyle name="輸出 2 7 4 8" xfId="52791"/>
    <cellStyle name="輸出 2 7 4 8 2" xfId="52792"/>
    <cellStyle name="輸出 2 7 4 8 3" xfId="52793"/>
    <cellStyle name="輸出 2 7 4 9" xfId="52794"/>
    <cellStyle name="輸出 2 7 4 9 2" xfId="52795"/>
    <cellStyle name="輸出 2 7 4 9 3" xfId="52796"/>
    <cellStyle name="輸出 2 7 5" xfId="52797"/>
    <cellStyle name="輸出 2 7 5 10" xfId="52798"/>
    <cellStyle name="輸出 2 7 5 11" xfId="52799"/>
    <cellStyle name="輸出 2 7 5 2" xfId="52800"/>
    <cellStyle name="輸出 2 7 5 2 10" xfId="52801"/>
    <cellStyle name="輸出 2 7 5 2 11" xfId="52802"/>
    <cellStyle name="輸出 2 7 5 2 2" xfId="52803"/>
    <cellStyle name="輸出 2 7 5 2 2 2" xfId="52804"/>
    <cellStyle name="輸出 2 7 5 2 2 3" xfId="52805"/>
    <cellStyle name="輸出 2 7 5 2 3" xfId="52806"/>
    <cellStyle name="輸出 2 7 5 2 3 2" xfId="52807"/>
    <cellStyle name="輸出 2 7 5 2 3 3" xfId="52808"/>
    <cellStyle name="輸出 2 7 5 2 4" xfId="52809"/>
    <cellStyle name="輸出 2 7 5 2 4 2" xfId="52810"/>
    <cellStyle name="輸出 2 7 5 2 4 3" xfId="52811"/>
    <cellStyle name="輸出 2 7 5 2 5" xfId="52812"/>
    <cellStyle name="輸出 2 7 5 2 5 2" xfId="52813"/>
    <cellStyle name="輸出 2 7 5 2 5 3" xfId="52814"/>
    <cellStyle name="輸出 2 7 5 2 6" xfId="52815"/>
    <cellStyle name="輸出 2 7 5 2 6 2" xfId="52816"/>
    <cellStyle name="輸出 2 7 5 2 6 3" xfId="52817"/>
    <cellStyle name="輸出 2 7 5 2 7" xfId="52818"/>
    <cellStyle name="輸出 2 7 5 2 7 2" xfId="52819"/>
    <cellStyle name="輸出 2 7 5 2 7 3" xfId="52820"/>
    <cellStyle name="輸出 2 7 5 2 8" xfId="52821"/>
    <cellStyle name="輸出 2 7 5 2 8 2" xfId="52822"/>
    <cellStyle name="輸出 2 7 5 2 8 3" xfId="52823"/>
    <cellStyle name="輸出 2 7 5 2 9" xfId="52824"/>
    <cellStyle name="輸出 2 7 5 2 9 2" xfId="52825"/>
    <cellStyle name="輸出 2 7 5 2 9 3" xfId="52826"/>
    <cellStyle name="輸出 2 7 5 3" xfId="52827"/>
    <cellStyle name="輸出 2 7 5 3 2" xfId="52828"/>
    <cellStyle name="輸出 2 7 5 3 3" xfId="52829"/>
    <cellStyle name="輸出 2 7 5 4" xfId="52830"/>
    <cellStyle name="輸出 2 7 5 4 2" xfId="52831"/>
    <cellStyle name="輸出 2 7 5 4 3" xfId="52832"/>
    <cellStyle name="輸出 2 7 5 5" xfId="52833"/>
    <cellStyle name="輸出 2 7 5 5 2" xfId="52834"/>
    <cellStyle name="輸出 2 7 5 5 3" xfId="52835"/>
    <cellStyle name="輸出 2 7 5 6" xfId="52836"/>
    <cellStyle name="輸出 2 7 5 6 2" xfId="52837"/>
    <cellStyle name="輸出 2 7 5 6 3" xfId="52838"/>
    <cellStyle name="輸出 2 7 5 7" xfId="52839"/>
    <cellStyle name="輸出 2 7 5 7 2" xfId="52840"/>
    <cellStyle name="輸出 2 7 5 7 3" xfId="52841"/>
    <cellStyle name="輸出 2 7 5 8" xfId="52842"/>
    <cellStyle name="輸出 2 7 5 8 2" xfId="52843"/>
    <cellStyle name="輸出 2 7 5 8 3" xfId="52844"/>
    <cellStyle name="輸出 2 7 5 9" xfId="52845"/>
    <cellStyle name="輸出 2 7 5 9 2" xfId="52846"/>
    <cellStyle name="輸出 2 7 5 9 3" xfId="52847"/>
    <cellStyle name="輸出 2 8" xfId="52848"/>
    <cellStyle name="輸出 2 8 2" xfId="52849"/>
    <cellStyle name="輸出 2 8 2 2" xfId="52850"/>
    <cellStyle name="輸出 2 8 3" xfId="52851"/>
    <cellStyle name="輸出 2 8 4" xfId="52852"/>
    <cellStyle name="輸出 2 8 4 10" xfId="52853"/>
    <cellStyle name="輸出 2 8 4 11" xfId="52854"/>
    <cellStyle name="輸出 2 8 4 2" xfId="52855"/>
    <cellStyle name="輸出 2 8 4 2 10" xfId="52856"/>
    <cellStyle name="輸出 2 8 4 2 11" xfId="52857"/>
    <cellStyle name="輸出 2 8 4 2 2" xfId="52858"/>
    <cellStyle name="輸出 2 8 4 2 2 2" xfId="52859"/>
    <cellStyle name="輸出 2 8 4 2 2 3" xfId="52860"/>
    <cellStyle name="輸出 2 8 4 2 3" xfId="52861"/>
    <cellStyle name="輸出 2 8 4 2 3 2" xfId="52862"/>
    <cellStyle name="輸出 2 8 4 2 3 3" xfId="52863"/>
    <cellStyle name="輸出 2 8 4 2 4" xfId="52864"/>
    <cellStyle name="輸出 2 8 4 2 4 2" xfId="52865"/>
    <cellStyle name="輸出 2 8 4 2 4 3" xfId="52866"/>
    <cellStyle name="輸出 2 8 4 2 5" xfId="52867"/>
    <cellStyle name="輸出 2 8 4 2 5 2" xfId="52868"/>
    <cellStyle name="輸出 2 8 4 2 5 3" xfId="52869"/>
    <cellStyle name="輸出 2 8 4 2 6" xfId="52870"/>
    <cellStyle name="輸出 2 8 4 2 6 2" xfId="52871"/>
    <cellStyle name="輸出 2 8 4 2 6 3" xfId="52872"/>
    <cellStyle name="輸出 2 8 4 2 7" xfId="52873"/>
    <cellStyle name="輸出 2 8 4 2 7 2" xfId="52874"/>
    <cellStyle name="輸出 2 8 4 2 7 3" xfId="52875"/>
    <cellStyle name="輸出 2 8 4 2 8" xfId="52876"/>
    <cellStyle name="輸出 2 8 4 2 8 2" xfId="52877"/>
    <cellStyle name="輸出 2 8 4 2 8 3" xfId="52878"/>
    <cellStyle name="輸出 2 8 4 2 9" xfId="52879"/>
    <cellStyle name="輸出 2 8 4 2 9 2" xfId="52880"/>
    <cellStyle name="輸出 2 8 4 2 9 3" xfId="52881"/>
    <cellStyle name="輸出 2 8 4 3" xfId="52882"/>
    <cellStyle name="輸出 2 8 4 3 2" xfId="52883"/>
    <cellStyle name="輸出 2 8 4 3 3" xfId="52884"/>
    <cellStyle name="輸出 2 8 4 4" xfId="52885"/>
    <cellStyle name="輸出 2 8 4 4 2" xfId="52886"/>
    <cellStyle name="輸出 2 8 4 4 3" xfId="52887"/>
    <cellStyle name="輸出 2 8 4 5" xfId="52888"/>
    <cellStyle name="輸出 2 8 4 5 2" xfId="52889"/>
    <cellStyle name="輸出 2 8 4 5 3" xfId="52890"/>
    <cellStyle name="輸出 2 8 4 6" xfId="52891"/>
    <cellStyle name="輸出 2 8 4 6 2" xfId="52892"/>
    <cellStyle name="輸出 2 8 4 6 3" xfId="52893"/>
    <cellStyle name="輸出 2 8 4 7" xfId="52894"/>
    <cellStyle name="輸出 2 8 4 7 2" xfId="52895"/>
    <cellStyle name="輸出 2 8 4 7 3" xfId="52896"/>
    <cellStyle name="輸出 2 8 4 8" xfId="52897"/>
    <cellStyle name="輸出 2 8 4 8 2" xfId="52898"/>
    <cellStyle name="輸出 2 8 4 8 3" xfId="52899"/>
    <cellStyle name="輸出 2 8 4 9" xfId="52900"/>
    <cellStyle name="輸出 2 8 4 9 2" xfId="52901"/>
    <cellStyle name="輸出 2 8 4 9 3" xfId="52902"/>
    <cellStyle name="輸出 2 9" xfId="52903"/>
    <cellStyle name="輸出 2 9 2" xfId="52904"/>
    <cellStyle name="輸出 3" xfId="15528"/>
    <cellStyle name="輸出 3 2" xfId="15529"/>
    <cellStyle name="輸出 3 2 2" xfId="52905"/>
    <cellStyle name="輸出 3 2 2 2" xfId="52906"/>
    <cellStyle name="輸出 3 2 2 3" xfId="52907"/>
    <cellStyle name="輸出 3 2 3" xfId="52908"/>
    <cellStyle name="輸出 3 2 3 2" xfId="52909"/>
    <cellStyle name="輸出 3 2 3 3" xfId="52910"/>
    <cellStyle name="輸出 3 2 4" xfId="52911"/>
    <cellStyle name="輸出 3 2 4 2" xfId="52912"/>
    <cellStyle name="輸出 3 2 4 3" xfId="52913"/>
    <cellStyle name="輸出 3 2 5" xfId="52914"/>
    <cellStyle name="輸出 3 2 6" xfId="52915"/>
    <cellStyle name="輸出 3 3" xfId="52916"/>
    <cellStyle name="輸出 3 3 2" xfId="52917"/>
    <cellStyle name="輸出 3 3 3" xfId="52918"/>
    <cellStyle name="輸出 3 4" xfId="52919"/>
    <cellStyle name="輸出 3 4 2" xfId="52920"/>
    <cellStyle name="輸出 3 4 3" xfId="52921"/>
    <cellStyle name="輸出 3 5" xfId="52922"/>
    <cellStyle name="輸出 3 5 2" xfId="52923"/>
    <cellStyle name="輸出 3 5 3" xfId="52924"/>
    <cellStyle name="輸出 3 6" xfId="52925"/>
    <cellStyle name="輸出 3 7" xfId="52926"/>
    <cellStyle name="輸出 4" xfId="15530"/>
    <cellStyle name="輸出 4 2" xfId="15531"/>
    <cellStyle name="輸出 4 2 2" xfId="52927"/>
    <cellStyle name="輸出 4 2 2 2" xfId="52928"/>
    <cellStyle name="輸出 4 2 2 3" xfId="52929"/>
    <cellStyle name="輸出 4 2 3" xfId="52930"/>
    <cellStyle name="輸出 4 2 3 2" xfId="52931"/>
    <cellStyle name="輸出 4 2 3 3" xfId="52932"/>
    <cellStyle name="輸出 4 2 4" xfId="52933"/>
    <cellStyle name="輸出 4 2 4 2" xfId="52934"/>
    <cellStyle name="輸出 4 2 4 3" xfId="52935"/>
    <cellStyle name="輸出 4 2 5" xfId="52936"/>
    <cellStyle name="輸出 4 2 6" xfId="52937"/>
    <cellStyle name="輸出 4 3" xfId="52938"/>
    <cellStyle name="輸出 4 3 2" xfId="52939"/>
    <cellStyle name="輸出 4 3 3" xfId="52940"/>
    <cellStyle name="輸出 4 4" xfId="52941"/>
    <cellStyle name="輸出 4 4 2" xfId="52942"/>
    <cellStyle name="輸出 4 4 3" xfId="52943"/>
    <cellStyle name="輸出 4 5" xfId="52944"/>
    <cellStyle name="輸出 4 5 2" xfId="52945"/>
    <cellStyle name="輸出 4 5 3" xfId="52946"/>
    <cellStyle name="輸出 4 6" xfId="52947"/>
    <cellStyle name="輸出 4 7" xfId="52948"/>
    <cellStyle name="輸出 5" xfId="15532"/>
    <cellStyle name="輸出 5 2" xfId="15533"/>
    <cellStyle name="輸出 5 2 2" xfId="52949"/>
    <cellStyle name="輸出 5 2 2 2" xfId="52950"/>
    <cellStyle name="輸出 5 2 2 3" xfId="52951"/>
    <cellStyle name="輸出 5 2 3" xfId="52952"/>
    <cellStyle name="輸出 5 2 3 2" xfId="52953"/>
    <cellStyle name="輸出 5 2 3 3" xfId="52954"/>
    <cellStyle name="輸出 5 2 4" xfId="52955"/>
    <cellStyle name="輸出 5 2 4 2" xfId="52956"/>
    <cellStyle name="輸出 5 2 4 3" xfId="52957"/>
    <cellStyle name="輸出 5 2 5" xfId="52958"/>
    <cellStyle name="輸出 5 2 6" xfId="52959"/>
    <cellStyle name="輸出 5 3" xfId="52960"/>
    <cellStyle name="輸出 5 3 2" xfId="52961"/>
    <cellStyle name="輸出 5 3 3" xfId="52962"/>
    <cellStyle name="輸出 5 4" xfId="52963"/>
    <cellStyle name="輸出 5 4 2" xfId="52964"/>
    <cellStyle name="輸出 5 4 3" xfId="52965"/>
    <cellStyle name="輸出 5 5" xfId="52966"/>
    <cellStyle name="輸出 5 5 2" xfId="52967"/>
    <cellStyle name="輸出 5 5 3" xfId="52968"/>
    <cellStyle name="輸出 5 6" xfId="52969"/>
    <cellStyle name="輸出 5 7" xfId="52970"/>
    <cellStyle name="輸出 6" xfId="15534"/>
    <cellStyle name="輸出 6 2" xfId="15535"/>
    <cellStyle name="輸出 6 2 2" xfId="52971"/>
    <cellStyle name="輸出 6 2 2 2" xfId="52972"/>
    <cellStyle name="輸出 6 2 2 3" xfId="52973"/>
    <cellStyle name="輸出 6 2 3" xfId="52974"/>
    <cellStyle name="輸出 6 2 3 2" xfId="52975"/>
    <cellStyle name="輸出 6 2 3 3" xfId="52976"/>
    <cellStyle name="輸出 6 2 4" xfId="52977"/>
    <cellStyle name="輸出 6 2 4 2" xfId="52978"/>
    <cellStyle name="輸出 6 2 4 3" xfId="52979"/>
    <cellStyle name="輸出 6 2 5" xfId="52980"/>
    <cellStyle name="輸出 6 2 6" xfId="52981"/>
    <cellStyle name="輸出 6 3" xfId="52982"/>
    <cellStyle name="輸出 6 3 2" xfId="52983"/>
    <cellStyle name="輸出 6 3 3" xfId="52984"/>
    <cellStyle name="輸出 6 4" xfId="52985"/>
    <cellStyle name="輸出 6 4 2" xfId="52986"/>
    <cellStyle name="輸出 6 4 3" xfId="52987"/>
    <cellStyle name="輸出 6 5" xfId="52988"/>
    <cellStyle name="輸出 6 5 2" xfId="52989"/>
    <cellStyle name="輸出 6 5 3" xfId="52990"/>
    <cellStyle name="輸出 6 6" xfId="52991"/>
    <cellStyle name="輸出 6 7" xfId="52992"/>
    <cellStyle name="輸出 7" xfId="15536"/>
    <cellStyle name="輸出 7 2" xfId="15537"/>
    <cellStyle name="輸出 7 2 2" xfId="52993"/>
    <cellStyle name="輸出 7 2 2 2" xfId="52994"/>
    <cellStyle name="輸出 7 2 2 3" xfId="52995"/>
    <cellStyle name="輸出 7 2 3" xfId="52996"/>
    <cellStyle name="輸出 7 2 3 2" xfId="52997"/>
    <cellStyle name="輸出 7 2 3 3" xfId="52998"/>
    <cellStyle name="輸出 7 2 4" xfId="52999"/>
    <cellStyle name="輸出 7 2 4 2" xfId="53000"/>
    <cellStyle name="輸出 7 2 4 3" xfId="53001"/>
    <cellStyle name="輸出 7 2 5" xfId="53002"/>
    <cellStyle name="輸出 7 2 6" xfId="53003"/>
    <cellStyle name="輸出 7 3" xfId="53004"/>
    <cellStyle name="輸出 7 3 2" xfId="53005"/>
    <cellStyle name="輸出 7 3 3" xfId="53006"/>
    <cellStyle name="輸出 7 4" xfId="53007"/>
    <cellStyle name="輸出 7 4 2" xfId="53008"/>
    <cellStyle name="輸出 7 4 3" xfId="53009"/>
    <cellStyle name="輸出 7 5" xfId="53010"/>
    <cellStyle name="輸出 7 5 2" xfId="53011"/>
    <cellStyle name="輸出 7 5 3" xfId="53012"/>
    <cellStyle name="輸出 7 6" xfId="53013"/>
    <cellStyle name="輸出 7 7" xfId="53014"/>
    <cellStyle name="輸出 8" xfId="15538"/>
    <cellStyle name="輸出 8 2" xfId="53015"/>
    <cellStyle name="輸出 8 2 2" xfId="53016"/>
    <cellStyle name="輸出 8 2 2 2" xfId="53017"/>
    <cellStyle name="輸出 8 2 2 3" xfId="53018"/>
    <cellStyle name="輸出 8 2 3" xfId="53019"/>
    <cellStyle name="輸出 8 2 3 2" xfId="53020"/>
    <cellStyle name="輸出 8 2 3 3" xfId="53021"/>
    <cellStyle name="輸出 8 2 4" xfId="53022"/>
    <cellStyle name="輸出 8 2 4 2" xfId="53023"/>
    <cellStyle name="輸出 8 2 4 3" xfId="53024"/>
    <cellStyle name="輸出 8 2 5" xfId="53025"/>
    <cellStyle name="輸出 8 2 6" xfId="53026"/>
    <cellStyle name="輸出 8 3" xfId="53027"/>
    <cellStyle name="輸出 8 3 2" xfId="53028"/>
    <cellStyle name="輸出 8 3 3" xfId="53029"/>
    <cellStyle name="輸出 8 4" xfId="53030"/>
    <cellStyle name="輸出 8 4 2" xfId="53031"/>
    <cellStyle name="輸出 8 4 3" xfId="53032"/>
    <cellStyle name="輸出 8 5" xfId="53033"/>
    <cellStyle name="輸出 8 5 2" xfId="53034"/>
    <cellStyle name="輸出 8 5 3" xfId="53035"/>
    <cellStyle name="輸出 8 6" xfId="53036"/>
    <cellStyle name="輸出 8 7" xfId="53037"/>
    <cellStyle name="輸出 9" xfId="53038"/>
    <cellStyle name="輸出 9 2" xfId="53039"/>
    <cellStyle name="輸出 9 2 2" xfId="53040"/>
    <cellStyle name="輸出 9 2 2 2" xfId="53041"/>
    <cellStyle name="輸出 9 2 2 3" xfId="53042"/>
    <cellStyle name="輸出 9 2 3" xfId="53043"/>
    <cellStyle name="輸出 9 2 3 2" xfId="53044"/>
    <cellStyle name="輸出 9 2 3 3" xfId="53045"/>
    <cellStyle name="輸出 9 2 4" xfId="53046"/>
    <cellStyle name="輸出 9 2 4 2" xfId="53047"/>
    <cellStyle name="輸出 9 2 4 3" xfId="53048"/>
    <cellStyle name="輸出 9 2 5" xfId="53049"/>
    <cellStyle name="輸出 9 2 6" xfId="53050"/>
    <cellStyle name="輸出 9 3" xfId="53051"/>
    <cellStyle name="輸出 9 3 2" xfId="53052"/>
    <cellStyle name="輸出 9 3 3" xfId="53053"/>
    <cellStyle name="輸出 9 4" xfId="53054"/>
    <cellStyle name="輸出 9 4 2" xfId="53055"/>
    <cellStyle name="輸出 9 4 3" xfId="53056"/>
    <cellStyle name="輸出 9 5" xfId="53057"/>
    <cellStyle name="輸出 9 5 2" xfId="53058"/>
    <cellStyle name="輸出 9 5 3" xfId="53059"/>
    <cellStyle name="輸出 9 6" xfId="53060"/>
    <cellStyle name="輸出 9 7" xfId="53061"/>
    <cellStyle name="輸入" xfId="15539"/>
    <cellStyle name="輸入 10" xfId="53062"/>
    <cellStyle name="輸入 10 2" xfId="53063"/>
    <cellStyle name="輸入 10 3" xfId="53064"/>
    <cellStyle name="輸入 11" xfId="53065"/>
    <cellStyle name="輸入 11 2" xfId="53066"/>
    <cellStyle name="輸入 11 3" xfId="53067"/>
    <cellStyle name="輸入 12" xfId="53068"/>
    <cellStyle name="輸入 12 2" xfId="53069"/>
    <cellStyle name="輸入 12 3" xfId="53070"/>
    <cellStyle name="輸入 13" xfId="53071"/>
    <cellStyle name="輸入 14" xfId="53072"/>
    <cellStyle name="輸入 2" xfId="15540"/>
    <cellStyle name="輸入 2 10" xfId="53073"/>
    <cellStyle name="輸入 2 10 10" xfId="53074"/>
    <cellStyle name="輸入 2 10 10 2" xfId="53075"/>
    <cellStyle name="輸入 2 10 10 3" xfId="53076"/>
    <cellStyle name="輸入 2 10 11" xfId="53077"/>
    <cellStyle name="輸入 2 10 12" xfId="53078"/>
    <cellStyle name="輸入 2 10 2" xfId="53079"/>
    <cellStyle name="輸入 2 10 2 10" xfId="53080"/>
    <cellStyle name="輸入 2 10 2 11" xfId="53081"/>
    <cellStyle name="輸入 2 10 2 2" xfId="53082"/>
    <cellStyle name="輸入 2 10 2 2 2" xfId="53083"/>
    <cellStyle name="輸入 2 10 2 2 3" xfId="53084"/>
    <cellStyle name="輸入 2 10 2 3" xfId="53085"/>
    <cellStyle name="輸入 2 10 2 3 2" xfId="53086"/>
    <cellStyle name="輸入 2 10 2 3 3" xfId="53087"/>
    <cellStyle name="輸入 2 10 2 4" xfId="53088"/>
    <cellStyle name="輸入 2 10 2 4 2" xfId="53089"/>
    <cellStyle name="輸入 2 10 2 4 3" xfId="53090"/>
    <cellStyle name="輸入 2 10 2 5" xfId="53091"/>
    <cellStyle name="輸入 2 10 2 5 2" xfId="53092"/>
    <cellStyle name="輸入 2 10 2 5 3" xfId="53093"/>
    <cellStyle name="輸入 2 10 2 6" xfId="53094"/>
    <cellStyle name="輸入 2 10 2 6 2" xfId="53095"/>
    <cellStyle name="輸入 2 10 2 6 3" xfId="53096"/>
    <cellStyle name="輸入 2 10 2 7" xfId="53097"/>
    <cellStyle name="輸入 2 10 2 7 2" xfId="53098"/>
    <cellStyle name="輸入 2 10 2 7 3" xfId="53099"/>
    <cellStyle name="輸入 2 10 2 8" xfId="53100"/>
    <cellStyle name="輸入 2 10 2 8 2" xfId="53101"/>
    <cellStyle name="輸入 2 10 2 8 3" xfId="53102"/>
    <cellStyle name="輸入 2 10 2 9" xfId="53103"/>
    <cellStyle name="輸入 2 10 2 9 2" xfId="53104"/>
    <cellStyle name="輸入 2 10 2 9 3" xfId="53105"/>
    <cellStyle name="輸入 2 10 3" xfId="53106"/>
    <cellStyle name="輸入 2 10 3 2" xfId="53107"/>
    <cellStyle name="輸入 2 10 3 3" xfId="53108"/>
    <cellStyle name="輸入 2 10 4" xfId="53109"/>
    <cellStyle name="輸入 2 10 4 2" xfId="53110"/>
    <cellStyle name="輸入 2 10 4 3" xfId="53111"/>
    <cellStyle name="輸入 2 10 5" xfId="53112"/>
    <cellStyle name="輸入 2 10 5 2" xfId="53113"/>
    <cellStyle name="輸入 2 10 5 3" xfId="53114"/>
    <cellStyle name="輸入 2 10 6" xfId="53115"/>
    <cellStyle name="輸入 2 10 6 2" xfId="53116"/>
    <cellStyle name="輸入 2 10 6 3" xfId="53117"/>
    <cellStyle name="輸入 2 10 7" xfId="53118"/>
    <cellStyle name="輸入 2 10 7 2" xfId="53119"/>
    <cellStyle name="輸入 2 10 7 3" xfId="53120"/>
    <cellStyle name="輸入 2 10 8" xfId="53121"/>
    <cellStyle name="輸入 2 10 8 2" xfId="53122"/>
    <cellStyle name="輸入 2 10 8 3" xfId="53123"/>
    <cellStyle name="輸入 2 10 9" xfId="53124"/>
    <cellStyle name="輸入 2 10 9 2" xfId="53125"/>
    <cellStyle name="輸入 2 10 9 3" xfId="53126"/>
    <cellStyle name="輸入 2 11" xfId="53127"/>
    <cellStyle name="輸入 2 12" xfId="53128"/>
    <cellStyle name="輸入 2 12 10" xfId="53129"/>
    <cellStyle name="輸入 2 12 10 2" xfId="53130"/>
    <cellStyle name="輸入 2 12 10 3" xfId="53131"/>
    <cellStyle name="輸入 2 12 11" xfId="53132"/>
    <cellStyle name="輸入 2 12 12" xfId="53133"/>
    <cellStyle name="輸入 2 12 2" xfId="53134"/>
    <cellStyle name="輸入 2 12 2 10" xfId="53135"/>
    <cellStyle name="輸入 2 12 2 11" xfId="53136"/>
    <cellStyle name="輸入 2 12 2 2" xfId="53137"/>
    <cellStyle name="輸入 2 12 2 2 2" xfId="53138"/>
    <cellStyle name="輸入 2 12 2 2 3" xfId="53139"/>
    <cellStyle name="輸入 2 12 2 3" xfId="53140"/>
    <cellStyle name="輸入 2 12 2 3 2" xfId="53141"/>
    <cellStyle name="輸入 2 12 2 3 3" xfId="53142"/>
    <cellStyle name="輸入 2 12 2 4" xfId="53143"/>
    <cellStyle name="輸入 2 12 2 4 2" xfId="53144"/>
    <cellStyle name="輸入 2 12 2 4 3" xfId="53145"/>
    <cellStyle name="輸入 2 12 2 5" xfId="53146"/>
    <cellStyle name="輸入 2 12 2 5 2" xfId="53147"/>
    <cellStyle name="輸入 2 12 2 5 3" xfId="53148"/>
    <cellStyle name="輸入 2 12 2 6" xfId="53149"/>
    <cellStyle name="輸入 2 12 2 6 2" xfId="53150"/>
    <cellStyle name="輸入 2 12 2 6 3" xfId="53151"/>
    <cellStyle name="輸入 2 12 2 7" xfId="53152"/>
    <cellStyle name="輸入 2 12 2 7 2" xfId="53153"/>
    <cellStyle name="輸入 2 12 2 7 3" xfId="53154"/>
    <cellStyle name="輸入 2 12 2 8" xfId="53155"/>
    <cellStyle name="輸入 2 12 2 8 2" xfId="53156"/>
    <cellStyle name="輸入 2 12 2 8 3" xfId="53157"/>
    <cellStyle name="輸入 2 12 2 9" xfId="53158"/>
    <cellStyle name="輸入 2 12 2 9 2" xfId="53159"/>
    <cellStyle name="輸入 2 12 2 9 3" xfId="53160"/>
    <cellStyle name="輸入 2 12 3" xfId="53161"/>
    <cellStyle name="輸入 2 12 3 2" xfId="53162"/>
    <cellStyle name="輸入 2 12 3 3" xfId="53163"/>
    <cellStyle name="輸入 2 12 4" xfId="53164"/>
    <cellStyle name="輸入 2 12 4 2" xfId="53165"/>
    <cellStyle name="輸入 2 12 4 3" xfId="53166"/>
    <cellStyle name="輸入 2 12 5" xfId="53167"/>
    <cellStyle name="輸入 2 12 5 2" xfId="53168"/>
    <cellStyle name="輸入 2 12 5 3" xfId="53169"/>
    <cellStyle name="輸入 2 12 6" xfId="53170"/>
    <cellStyle name="輸入 2 12 6 2" xfId="53171"/>
    <cellStyle name="輸入 2 12 6 3" xfId="53172"/>
    <cellStyle name="輸入 2 12 7" xfId="53173"/>
    <cellStyle name="輸入 2 12 7 2" xfId="53174"/>
    <cellStyle name="輸入 2 12 7 3" xfId="53175"/>
    <cellStyle name="輸入 2 12 8" xfId="53176"/>
    <cellStyle name="輸入 2 12 8 2" xfId="53177"/>
    <cellStyle name="輸入 2 12 8 3" xfId="53178"/>
    <cellStyle name="輸入 2 12 9" xfId="53179"/>
    <cellStyle name="輸入 2 12 9 2" xfId="53180"/>
    <cellStyle name="輸入 2 12 9 3" xfId="53181"/>
    <cellStyle name="輸入 2 13" xfId="53182"/>
    <cellStyle name="輸入 2 13 2" xfId="53183"/>
    <cellStyle name="輸入 2 13 3" xfId="53184"/>
    <cellStyle name="輸入 2 14" xfId="53185"/>
    <cellStyle name="輸入 2 2" xfId="15541"/>
    <cellStyle name="輸入 2 2 2" xfId="53186"/>
    <cellStyle name="輸入 2 2 2 2" xfId="53187"/>
    <cellStyle name="輸入 2 2 2 2 2" xfId="53188"/>
    <cellStyle name="輸入 2 2 2 3" xfId="53189"/>
    <cellStyle name="輸入 2 2 2 4" xfId="53190"/>
    <cellStyle name="輸入 2 2 2 4 10" xfId="53191"/>
    <cellStyle name="輸入 2 2 2 4 10 2" xfId="53192"/>
    <cellStyle name="輸入 2 2 2 4 10 3" xfId="53193"/>
    <cellStyle name="輸入 2 2 2 4 11" xfId="53194"/>
    <cellStyle name="輸入 2 2 2 4 12" xfId="53195"/>
    <cellStyle name="輸入 2 2 2 4 2" xfId="53196"/>
    <cellStyle name="輸入 2 2 2 4 2 10" xfId="53197"/>
    <cellStyle name="輸入 2 2 2 4 2 11" xfId="53198"/>
    <cellStyle name="輸入 2 2 2 4 2 2" xfId="53199"/>
    <cellStyle name="輸入 2 2 2 4 2 2 2" xfId="53200"/>
    <cellStyle name="輸入 2 2 2 4 2 2 3" xfId="53201"/>
    <cellStyle name="輸入 2 2 2 4 2 3" xfId="53202"/>
    <cellStyle name="輸入 2 2 2 4 2 3 2" xfId="53203"/>
    <cellStyle name="輸入 2 2 2 4 2 3 3" xfId="53204"/>
    <cellStyle name="輸入 2 2 2 4 2 4" xfId="53205"/>
    <cellStyle name="輸入 2 2 2 4 2 4 2" xfId="53206"/>
    <cellStyle name="輸入 2 2 2 4 2 4 3" xfId="53207"/>
    <cellStyle name="輸入 2 2 2 4 2 5" xfId="53208"/>
    <cellStyle name="輸入 2 2 2 4 2 5 2" xfId="53209"/>
    <cellStyle name="輸入 2 2 2 4 2 5 3" xfId="53210"/>
    <cellStyle name="輸入 2 2 2 4 2 6" xfId="53211"/>
    <cellStyle name="輸入 2 2 2 4 2 6 2" xfId="53212"/>
    <cellStyle name="輸入 2 2 2 4 2 6 3" xfId="53213"/>
    <cellStyle name="輸入 2 2 2 4 2 7" xfId="53214"/>
    <cellStyle name="輸入 2 2 2 4 2 7 2" xfId="53215"/>
    <cellStyle name="輸入 2 2 2 4 2 7 3" xfId="53216"/>
    <cellStyle name="輸入 2 2 2 4 2 8" xfId="53217"/>
    <cellStyle name="輸入 2 2 2 4 2 8 2" xfId="53218"/>
    <cellStyle name="輸入 2 2 2 4 2 8 3" xfId="53219"/>
    <cellStyle name="輸入 2 2 2 4 2 9" xfId="53220"/>
    <cellStyle name="輸入 2 2 2 4 2 9 2" xfId="53221"/>
    <cellStyle name="輸入 2 2 2 4 2 9 3" xfId="53222"/>
    <cellStyle name="輸入 2 2 2 4 3" xfId="53223"/>
    <cellStyle name="輸入 2 2 2 4 3 2" xfId="53224"/>
    <cellStyle name="輸入 2 2 2 4 3 3" xfId="53225"/>
    <cellStyle name="輸入 2 2 2 4 4" xfId="53226"/>
    <cellStyle name="輸入 2 2 2 4 4 2" xfId="53227"/>
    <cellStyle name="輸入 2 2 2 4 4 3" xfId="53228"/>
    <cellStyle name="輸入 2 2 2 4 5" xfId="53229"/>
    <cellStyle name="輸入 2 2 2 4 5 2" xfId="53230"/>
    <cellStyle name="輸入 2 2 2 4 5 3" xfId="53231"/>
    <cellStyle name="輸入 2 2 2 4 6" xfId="53232"/>
    <cellStyle name="輸入 2 2 2 4 6 2" xfId="53233"/>
    <cellStyle name="輸入 2 2 2 4 6 3" xfId="53234"/>
    <cellStyle name="輸入 2 2 2 4 7" xfId="53235"/>
    <cellStyle name="輸入 2 2 2 4 7 2" xfId="53236"/>
    <cellStyle name="輸入 2 2 2 4 7 3" xfId="53237"/>
    <cellStyle name="輸入 2 2 2 4 8" xfId="53238"/>
    <cellStyle name="輸入 2 2 2 4 8 2" xfId="53239"/>
    <cellStyle name="輸入 2 2 2 4 8 3" xfId="53240"/>
    <cellStyle name="輸入 2 2 2 4 9" xfId="53241"/>
    <cellStyle name="輸入 2 2 2 4 9 2" xfId="53242"/>
    <cellStyle name="輸入 2 2 2 4 9 3" xfId="53243"/>
    <cellStyle name="輸入 2 2 2 5" xfId="53244"/>
    <cellStyle name="輸入 2 2 2 5 10" xfId="53245"/>
    <cellStyle name="輸入 2 2 2 5 10 2" xfId="53246"/>
    <cellStyle name="輸入 2 2 2 5 10 3" xfId="53247"/>
    <cellStyle name="輸入 2 2 2 5 11" xfId="53248"/>
    <cellStyle name="輸入 2 2 2 5 12" xfId="53249"/>
    <cellStyle name="輸入 2 2 2 5 2" xfId="53250"/>
    <cellStyle name="輸入 2 2 2 5 2 10" xfId="53251"/>
    <cellStyle name="輸入 2 2 2 5 2 11" xfId="53252"/>
    <cellStyle name="輸入 2 2 2 5 2 2" xfId="53253"/>
    <cellStyle name="輸入 2 2 2 5 2 2 2" xfId="53254"/>
    <cellStyle name="輸入 2 2 2 5 2 2 3" xfId="53255"/>
    <cellStyle name="輸入 2 2 2 5 2 3" xfId="53256"/>
    <cellStyle name="輸入 2 2 2 5 2 3 2" xfId="53257"/>
    <cellStyle name="輸入 2 2 2 5 2 3 3" xfId="53258"/>
    <cellStyle name="輸入 2 2 2 5 2 4" xfId="53259"/>
    <cellStyle name="輸入 2 2 2 5 2 4 2" xfId="53260"/>
    <cellStyle name="輸入 2 2 2 5 2 4 3" xfId="53261"/>
    <cellStyle name="輸入 2 2 2 5 2 5" xfId="53262"/>
    <cellStyle name="輸入 2 2 2 5 2 5 2" xfId="53263"/>
    <cellStyle name="輸入 2 2 2 5 2 5 3" xfId="53264"/>
    <cellStyle name="輸入 2 2 2 5 2 6" xfId="53265"/>
    <cellStyle name="輸入 2 2 2 5 2 6 2" xfId="53266"/>
    <cellStyle name="輸入 2 2 2 5 2 6 3" xfId="53267"/>
    <cellStyle name="輸入 2 2 2 5 2 7" xfId="53268"/>
    <cellStyle name="輸入 2 2 2 5 2 7 2" xfId="53269"/>
    <cellStyle name="輸入 2 2 2 5 2 7 3" xfId="53270"/>
    <cellStyle name="輸入 2 2 2 5 2 8" xfId="53271"/>
    <cellStyle name="輸入 2 2 2 5 2 8 2" xfId="53272"/>
    <cellStyle name="輸入 2 2 2 5 2 8 3" xfId="53273"/>
    <cellStyle name="輸入 2 2 2 5 2 9" xfId="53274"/>
    <cellStyle name="輸入 2 2 2 5 2 9 2" xfId="53275"/>
    <cellStyle name="輸入 2 2 2 5 2 9 3" xfId="53276"/>
    <cellStyle name="輸入 2 2 2 5 3" xfId="53277"/>
    <cellStyle name="輸入 2 2 2 5 3 2" xfId="53278"/>
    <cellStyle name="輸入 2 2 2 5 3 3" xfId="53279"/>
    <cellStyle name="輸入 2 2 2 5 4" xfId="53280"/>
    <cellStyle name="輸入 2 2 2 5 4 2" xfId="53281"/>
    <cellStyle name="輸入 2 2 2 5 4 3" xfId="53282"/>
    <cellStyle name="輸入 2 2 2 5 5" xfId="53283"/>
    <cellStyle name="輸入 2 2 2 5 5 2" xfId="53284"/>
    <cellStyle name="輸入 2 2 2 5 5 3" xfId="53285"/>
    <cellStyle name="輸入 2 2 2 5 6" xfId="53286"/>
    <cellStyle name="輸入 2 2 2 5 6 2" xfId="53287"/>
    <cellStyle name="輸入 2 2 2 5 6 3" xfId="53288"/>
    <cellStyle name="輸入 2 2 2 5 7" xfId="53289"/>
    <cellStyle name="輸入 2 2 2 5 7 2" xfId="53290"/>
    <cellStyle name="輸入 2 2 2 5 7 3" xfId="53291"/>
    <cellStyle name="輸入 2 2 2 5 8" xfId="53292"/>
    <cellStyle name="輸入 2 2 2 5 8 2" xfId="53293"/>
    <cellStyle name="輸入 2 2 2 5 8 3" xfId="53294"/>
    <cellStyle name="輸入 2 2 2 5 9" xfId="53295"/>
    <cellStyle name="輸入 2 2 2 5 9 2" xfId="53296"/>
    <cellStyle name="輸入 2 2 2 5 9 3" xfId="53297"/>
    <cellStyle name="輸入 2 2 2 6" xfId="53298"/>
    <cellStyle name="輸入 2 2 2 6 2" xfId="53299"/>
    <cellStyle name="輸入 2 2 2 6 3" xfId="53300"/>
    <cellStyle name="輸入 2 2 2 7" xfId="53301"/>
    <cellStyle name="輸入 2 2 3" xfId="53302"/>
    <cellStyle name="輸入 2 2 3 2" xfId="53303"/>
    <cellStyle name="輸入 2 2 3 3" xfId="53304"/>
    <cellStyle name="輸入 2 2 3 3 10" xfId="53305"/>
    <cellStyle name="輸入 2 2 3 3 10 2" xfId="53306"/>
    <cellStyle name="輸入 2 2 3 3 10 3" xfId="53307"/>
    <cellStyle name="輸入 2 2 3 3 11" xfId="53308"/>
    <cellStyle name="輸入 2 2 3 3 12" xfId="53309"/>
    <cellStyle name="輸入 2 2 3 3 2" xfId="53310"/>
    <cellStyle name="輸入 2 2 3 3 2 10" xfId="53311"/>
    <cellStyle name="輸入 2 2 3 3 2 11" xfId="53312"/>
    <cellStyle name="輸入 2 2 3 3 2 2" xfId="53313"/>
    <cellStyle name="輸入 2 2 3 3 2 2 2" xfId="53314"/>
    <cellStyle name="輸入 2 2 3 3 2 2 3" xfId="53315"/>
    <cellStyle name="輸入 2 2 3 3 2 3" xfId="53316"/>
    <cellStyle name="輸入 2 2 3 3 2 3 2" xfId="53317"/>
    <cellStyle name="輸入 2 2 3 3 2 3 3" xfId="53318"/>
    <cellStyle name="輸入 2 2 3 3 2 4" xfId="53319"/>
    <cellStyle name="輸入 2 2 3 3 2 4 2" xfId="53320"/>
    <cellStyle name="輸入 2 2 3 3 2 4 3" xfId="53321"/>
    <cellStyle name="輸入 2 2 3 3 2 5" xfId="53322"/>
    <cellStyle name="輸入 2 2 3 3 2 5 2" xfId="53323"/>
    <cellStyle name="輸入 2 2 3 3 2 5 3" xfId="53324"/>
    <cellStyle name="輸入 2 2 3 3 2 6" xfId="53325"/>
    <cellStyle name="輸入 2 2 3 3 2 6 2" xfId="53326"/>
    <cellStyle name="輸入 2 2 3 3 2 6 3" xfId="53327"/>
    <cellStyle name="輸入 2 2 3 3 2 7" xfId="53328"/>
    <cellStyle name="輸入 2 2 3 3 2 7 2" xfId="53329"/>
    <cellStyle name="輸入 2 2 3 3 2 7 3" xfId="53330"/>
    <cellStyle name="輸入 2 2 3 3 2 8" xfId="53331"/>
    <cellStyle name="輸入 2 2 3 3 2 8 2" xfId="53332"/>
    <cellStyle name="輸入 2 2 3 3 2 8 3" xfId="53333"/>
    <cellStyle name="輸入 2 2 3 3 2 9" xfId="53334"/>
    <cellStyle name="輸入 2 2 3 3 2 9 2" xfId="53335"/>
    <cellStyle name="輸入 2 2 3 3 2 9 3" xfId="53336"/>
    <cellStyle name="輸入 2 2 3 3 3" xfId="53337"/>
    <cellStyle name="輸入 2 2 3 3 3 2" xfId="53338"/>
    <cellStyle name="輸入 2 2 3 3 3 3" xfId="53339"/>
    <cellStyle name="輸入 2 2 3 3 4" xfId="53340"/>
    <cellStyle name="輸入 2 2 3 3 4 2" xfId="53341"/>
    <cellStyle name="輸入 2 2 3 3 4 3" xfId="53342"/>
    <cellStyle name="輸入 2 2 3 3 5" xfId="53343"/>
    <cellStyle name="輸入 2 2 3 3 5 2" xfId="53344"/>
    <cellStyle name="輸入 2 2 3 3 5 3" xfId="53345"/>
    <cellStyle name="輸入 2 2 3 3 6" xfId="53346"/>
    <cellStyle name="輸入 2 2 3 3 6 2" xfId="53347"/>
    <cellStyle name="輸入 2 2 3 3 6 3" xfId="53348"/>
    <cellStyle name="輸入 2 2 3 3 7" xfId="53349"/>
    <cellStyle name="輸入 2 2 3 3 7 2" xfId="53350"/>
    <cellStyle name="輸入 2 2 3 3 7 3" xfId="53351"/>
    <cellStyle name="輸入 2 2 3 3 8" xfId="53352"/>
    <cellStyle name="輸入 2 2 3 3 8 2" xfId="53353"/>
    <cellStyle name="輸入 2 2 3 3 8 3" xfId="53354"/>
    <cellStyle name="輸入 2 2 3 3 9" xfId="53355"/>
    <cellStyle name="輸入 2 2 3 3 9 2" xfId="53356"/>
    <cellStyle name="輸入 2 2 3 3 9 3" xfId="53357"/>
    <cellStyle name="輸入 2 2 3 4" xfId="53358"/>
    <cellStyle name="輸入 2 2 3 4 2" xfId="53359"/>
    <cellStyle name="輸入 2 2 3 4 3" xfId="53360"/>
    <cellStyle name="輸入 2 2 4" xfId="53361"/>
    <cellStyle name="輸入 2 2 4 2" xfId="53362"/>
    <cellStyle name="輸入 2 2 4 2 2" xfId="53363"/>
    <cellStyle name="輸入 2 2 4 2 3" xfId="53364"/>
    <cellStyle name="輸入 2 2 5" xfId="53365"/>
    <cellStyle name="輸入 2 2 5 10" xfId="53366"/>
    <cellStyle name="輸入 2 2 5 10 2" xfId="53367"/>
    <cellStyle name="輸入 2 2 5 10 3" xfId="53368"/>
    <cellStyle name="輸入 2 2 5 11" xfId="53369"/>
    <cellStyle name="輸入 2 2 5 12" xfId="53370"/>
    <cellStyle name="輸入 2 2 5 2" xfId="53371"/>
    <cellStyle name="輸入 2 2 5 2 10" xfId="53372"/>
    <cellStyle name="輸入 2 2 5 2 11" xfId="53373"/>
    <cellStyle name="輸入 2 2 5 2 2" xfId="53374"/>
    <cellStyle name="輸入 2 2 5 2 2 2" xfId="53375"/>
    <cellStyle name="輸入 2 2 5 2 2 3" xfId="53376"/>
    <cellStyle name="輸入 2 2 5 2 3" xfId="53377"/>
    <cellStyle name="輸入 2 2 5 2 3 2" xfId="53378"/>
    <cellStyle name="輸入 2 2 5 2 3 3" xfId="53379"/>
    <cellStyle name="輸入 2 2 5 2 4" xfId="53380"/>
    <cellStyle name="輸入 2 2 5 2 4 2" xfId="53381"/>
    <cellStyle name="輸入 2 2 5 2 4 3" xfId="53382"/>
    <cellStyle name="輸入 2 2 5 2 5" xfId="53383"/>
    <cellStyle name="輸入 2 2 5 2 5 2" xfId="53384"/>
    <cellStyle name="輸入 2 2 5 2 5 3" xfId="53385"/>
    <cellStyle name="輸入 2 2 5 2 6" xfId="53386"/>
    <cellStyle name="輸入 2 2 5 2 6 2" xfId="53387"/>
    <cellStyle name="輸入 2 2 5 2 6 3" xfId="53388"/>
    <cellStyle name="輸入 2 2 5 2 7" xfId="53389"/>
    <cellStyle name="輸入 2 2 5 2 7 2" xfId="53390"/>
    <cellStyle name="輸入 2 2 5 2 7 3" xfId="53391"/>
    <cellStyle name="輸入 2 2 5 2 8" xfId="53392"/>
    <cellStyle name="輸入 2 2 5 2 8 2" xfId="53393"/>
    <cellStyle name="輸入 2 2 5 2 8 3" xfId="53394"/>
    <cellStyle name="輸入 2 2 5 2 9" xfId="53395"/>
    <cellStyle name="輸入 2 2 5 2 9 2" xfId="53396"/>
    <cellStyle name="輸入 2 2 5 2 9 3" xfId="53397"/>
    <cellStyle name="輸入 2 2 5 3" xfId="53398"/>
    <cellStyle name="輸入 2 2 5 3 2" xfId="53399"/>
    <cellStyle name="輸入 2 2 5 3 3" xfId="53400"/>
    <cellStyle name="輸入 2 2 5 4" xfId="53401"/>
    <cellStyle name="輸入 2 2 5 4 2" xfId="53402"/>
    <cellStyle name="輸入 2 2 5 4 3" xfId="53403"/>
    <cellStyle name="輸入 2 2 5 5" xfId="53404"/>
    <cellStyle name="輸入 2 2 5 5 2" xfId="53405"/>
    <cellStyle name="輸入 2 2 5 5 3" xfId="53406"/>
    <cellStyle name="輸入 2 2 5 6" xfId="53407"/>
    <cellStyle name="輸入 2 2 5 6 2" xfId="53408"/>
    <cellStyle name="輸入 2 2 5 6 3" xfId="53409"/>
    <cellStyle name="輸入 2 2 5 7" xfId="53410"/>
    <cellStyle name="輸入 2 2 5 7 2" xfId="53411"/>
    <cellStyle name="輸入 2 2 5 7 3" xfId="53412"/>
    <cellStyle name="輸入 2 2 5 8" xfId="53413"/>
    <cellStyle name="輸入 2 2 5 8 2" xfId="53414"/>
    <cellStyle name="輸入 2 2 5 8 3" xfId="53415"/>
    <cellStyle name="輸入 2 2 5 9" xfId="53416"/>
    <cellStyle name="輸入 2 2 5 9 2" xfId="53417"/>
    <cellStyle name="輸入 2 2 5 9 3" xfId="53418"/>
    <cellStyle name="輸入 2 2 6" xfId="53419"/>
    <cellStyle name="輸入 2 2 6 10" xfId="53420"/>
    <cellStyle name="輸入 2 2 6 10 2" xfId="53421"/>
    <cellStyle name="輸入 2 2 6 10 3" xfId="53422"/>
    <cellStyle name="輸入 2 2 6 11" xfId="53423"/>
    <cellStyle name="輸入 2 2 6 12" xfId="53424"/>
    <cellStyle name="輸入 2 2 6 2" xfId="53425"/>
    <cellStyle name="輸入 2 2 6 2 10" xfId="53426"/>
    <cellStyle name="輸入 2 2 6 2 11" xfId="53427"/>
    <cellStyle name="輸入 2 2 6 2 2" xfId="53428"/>
    <cellStyle name="輸入 2 2 6 2 2 2" xfId="53429"/>
    <cellStyle name="輸入 2 2 6 2 2 3" xfId="53430"/>
    <cellStyle name="輸入 2 2 6 2 3" xfId="53431"/>
    <cellStyle name="輸入 2 2 6 2 3 2" xfId="53432"/>
    <cellStyle name="輸入 2 2 6 2 3 3" xfId="53433"/>
    <cellStyle name="輸入 2 2 6 2 4" xfId="53434"/>
    <cellStyle name="輸入 2 2 6 2 4 2" xfId="53435"/>
    <cellStyle name="輸入 2 2 6 2 4 3" xfId="53436"/>
    <cellStyle name="輸入 2 2 6 2 5" xfId="53437"/>
    <cellStyle name="輸入 2 2 6 2 5 2" xfId="53438"/>
    <cellStyle name="輸入 2 2 6 2 5 3" xfId="53439"/>
    <cellStyle name="輸入 2 2 6 2 6" xfId="53440"/>
    <cellStyle name="輸入 2 2 6 2 6 2" xfId="53441"/>
    <cellStyle name="輸入 2 2 6 2 6 3" xfId="53442"/>
    <cellStyle name="輸入 2 2 6 2 7" xfId="53443"/>
    <cellStyle name="輸入 2 2 6 2 7 2" xfId="53444"/>
    <cellStyle name="輸入 2 2 6 2 7 3" xfId="53445"/>
    <cellStyle name="輸入 2 2 6 2 8" xfId="53446"/>
    <cellStyle name="輸入 2 2 6 2 8 2" xfId="53447"/>
    <cellStyle name="輸入 2 2 6 2 8 3" xfId="53448"/>
    <cellStyle name="輸入 2 2 6 2 9" xfId="53449"/>
    <cellStyle name="輸入 2 2 6 2 9 2" xfId="53450"/>
    <cellStyle name="輸入 2 2 6 2 9 3" xfId="53451"/>
    <cellStyle name="輸入 2 2 6 3" xfId="53452"/>
    <cellStyle name="輸入 2 2 6 3 2" xfId="53453"/>
    <cellStyle name="輸入 2 2 6 3 3" xfId="53454"/>
    <cellStyle name="輸入 2 2 6 4" xfId="53455"/>
    <cellStyle name="輸入 2 2 6 4 2" xfId="53456"/>
    <cellStyle name="輸入 2 2 6 4 3" xfId="53457"/>
    <cellStyle name="輸入 2 2 6 5" xfId="53458"/>
    <cellStyle name="輸入 2 2 6 5 2" xfId="53459"/>
    <cellStyle name="輸入 2 2 6 5 3" xfId="53460"/>
    <cellStyle name="輸入 2 2 6 6" xfId="53461"/>
    <cellStyle name="輸入 2 2 6 6 2" xfId="53462"/>
    <cellStyle name="輸入 2 2 6 6 3" xfId="53463"/>
    <cellStyle name="輸入 2 2 6 7" xfId="53464"/>
    <cellStyle name="輸入 2 2 6 7 2" xfId="53465"/>
    <cellStyle name="輸入 2 2 6 7 3" xfId="53466"/>
    <cellStyle name="輸入 2 2 6 8" xfId="53467"/>
    <cellStyle name="輸入 2 2 6 8 2" xfId="53468"/>
    <cellStyle name="輸入 2 2 6 8 3" xfId="53469"/>
    <cellStyle name="輸入 2 2 6 9" xfId="53470"/>
    <cellStyle name="輸入 2 2 6 9 2" xfId="53471"/>
    <cellStyle name="輸入 2 2 6 9 3" xfId="53472"/>
    <cellStyle name="輸入 2 2 7" xfId="53473"/>
    <cellStyle name="輸入 2 2 7 2" xfId="53474"/>
    <cellStyle name="輸入 2 2 7 3" xfId="53475"/>
    <cellStyle name="輸入 2 2 8" xfId="53476"/>
    <cellStyle name="輸入 2 3" xfId="53477"/>
    <cellStyle name="輸入 2 3 2" xfId="53478"/>
    <cellStyle name="輸入 2 3 2 2" xfId="53479"/>
    <cellStyle name="輸入 2 3 2 2 2" xfId="53480"/>
    <cellStyle name="輸入 2 3 2 3" xfId="53481"/>
    <cellStyle name="輸入 2 3 2 4" xfId="53482"/>
    <cellStyle name="輸入 2 3 2 4 10" xfId="53483"/>
    <cellStyle name="輸入 2 3 2 4 10 2" xfId="53484"/>
    <cellStyle name="輸入 2 3 2 4 10 3" xfId="53485"/>
    <cellStyle name="輸入 2 3 2 4 11" xfId="53486"/>
    <cellStyle name="輸入 2 3 2 4 12" xfId="53487"/>
    <cellStyle name="輸入 2 3 2 4 2" xfId="53488"/>
    <cellStyle name="輸入 2 3 2 4 2 10" xfId="53489"/>
    <cellStyle name="輸入 2 3 2 4 2 11" xfId="53490"/>
    <cellStyle name="輸入 2 3 2 4 2 2" xfId="53491"/>
    <cellStyle name="輸入 2 3 2 4 2 2 2" xfId="53492"/>
    <cellStyle name="輸入 2 3 2 4 2 2 3" xfId="53493"/>
    <cellStyle name="輸入 2 3 2 4 2 3" xfId="53494"/>
    <cellStyle name="輸入 2 3 2 4 2 3 2" xfId="53495"/>
    <cellStyle name="輸入 2 3 2 4 2 3 3" xfId="53496"/>
    <cellStyle name="輸入 2 3 2 4 2 4" xfId="53497"/>
    <cellStyle name="輸入 2 3 2 4 2 4 2" xfId="53498"/>
    <cellStyle name="輸入 2 3 2 4 2 4 3" xfId="53499"/>
    <cellStyle name="輸入 2 3 2 4 2 5" xfId="53500"/>
    <cellStyle name="輸入 2 3 2 4 2 5 2" xfId="53501"/>
    <cellStyle name="輸入 2 3 2 4 2 5 3" xfId="53502"/>
    <cellStyle name="輸入 2 3 2 4 2 6" xfId="53503"/>
    <cellStyle name="輸入 2 3 2 4 2 6 2" xfId="53504"/>
    <cellStyle name="輸入 2 3 2 4 2 6 3" xfId="53505"/>
    <cellStyle name="輸入 2 3 2 4 2 7" xfId="53506"/>
    <cellStyle name="輸入 2 3 2 4 2 7 2" xfId="53507"/>
    <cellStyle name="輸入 2 3 2 4 2 7 3" xfId="53508"/>
    <cellStyle name="輸入 2 3 2 4 2 8" xfId="53509"/>
    <cellStyle name="輸入 2 3 2 4 2 8 2" xfId="53510"/>
    <cellStyle name="輸入 2 3 2 4 2 8 3" xfId="53511"/>
    <cellStyle name="輸入 2 3 2 4 2 9" xfId="53512"/>
    <cellStyle name="輸入 2 3 2 4 2 9 2" xfId="53513"/>
    <cellStyle name="輸入 2 3 2 4 2 9 3" xfId="53514"/>
    <cellStyle name="輸入 2 3 2 4 3" xfId="53515"/>
    <cellStyle name="輸入 2 3 2 4 3 2" xfId="53516"/>
    <cellStyle name="輸入 2 3 2 4 3 3" xfId="53517"/>
    <cellStyle name="輸入 2 3 2 4 4" xfId="53518"/>
    <cellStyle name="輸入 2 3 2 4 4 2" xfId="53519"/>
    <cellStyle name="輸入 2 3 2 4 4 3" xfId="53520"/>
    <cellStyle name="輸入 2 3 2 4 5" xfId="53521"/>
    <cellStyle name="輸入 2 3 2 4 5 2" xfId="53522"/>
    <cellStyle name="輸入 2 3 2 4 5 3" xfId="53523"/>
    <cellStyle name="輸入 2 3 2 4 6" xfId="53524"/>
    <cellStyle name="輸入 2 3 2 4 6 2" xfId="53525"/>
    <cellStyle name="輸入 2 3 2 4 6 3" xfId="53526"/>
    <cellStyle name="輸入 2 3 2 4 7" xfId="53527"/>
    <cellStyle name="輸入 2 3 2 4 7 2" xfId="53528"/>
    <cellStyle name="輸入 2 3 2 4 7 3" xfId="53529"/>
    <cellStyle name="輸入 2 3 2 4 8" xfId="53530"/>
    <cellStyle name="輸入 2 3 2 4 8 2" xfId="53531"/>
    <cellStyle name="輸入 2 3 2 4 8 3" xfId="53532"/>
    <cellStyle name="輸入 2 3 2 4 9" xfId="53533"/>
    <cellStyle name="輸入 2 3 2 4 9 2" xfId="53534"/>
    <cellStyle name="輸入 2 3 2 4 9 3" xfId="53535"/>
    <cellStyle name="輸入 2 3 2 5" xfId="53536"/>
    <cellStyle name="輸入 2 3 2 5 10" xfId="53537"/>
    <cellStyle name="輸入 2 3 2 5 10 2" xfId="53538"/>
    <cellStyle name="輸入 2 3 2 5 10 3" xfId="53539"/>
    <cellStyle name="輸入 2 3 2 5 11" xfId="53540"/>
    <cellStyle name="輸入 2 3 2 5 12" xfId="53541"/>
    <cellStyle name="輸入 2 3 2 5 2" xfId="53542"/>
    <cellStyle name="輸入 2 3 2 5 2 10" xfId="53543"/>
    <cellStyle name="輸入 2 3 2 5 2 11" xfId="53544"/>
    <cellStyle name="輸入 2 3 2 5 2 2" xfId="53545"/>
    <cellStyle name="輸入 2 3 2 5 2 2 2" xfId="53546"/>
    <cellStyle name="輸入 2 3 2 5 2 2 3" xfId="53547"/>
    <cellStyle name="輸入 2 3 2 5 2 3" xfId="53548"/>
    <cellStyle name="輸入 2 3 2 5 2 3 2" xfId="53549"/>
    <cellStyle name="輸入 2 3 2 5 2 3 3" xfId="53550"/>
    <cellStyle name="輸入 2 3 2 5 2 4" xfId="53551"/>
    <cellStyle name="輸入 2 3 2 5 2 4 2" xfId="53552"/>
    <cellStyle name="輸入 2 3 2 5 2 4 3" xfId="53553"/>
    <cellStyle name="輸入 2 3 2 5 2 5" xfId="53554"/>
    <cellStyle name="輸入 2 3 2 5 2 5 2" xfId="53555"/>
    <cellStyle name="輸入 2 3 2 5 2 5 3" xfId="53556"/>
    <cellStyle name="輸入 2 3 2 5 2 6" xfId="53557"/>
    <cellStyle name="輸入 2 3 2 5 2 6 2" xfId="53558"/>
    <cellStyle name="輸入 2 3 2 5 2 6 3" xfId="53559"/>
    <cellStyle name="輸入 2 3 2 5 2 7" xfId="53560"/>
    <cellStyle name="輸入 2 3 2 5 2 7 2" xfId="53561"/>
    <cellStyle name="輸入 2 3 2 5 2 7 3" xfId="53562"/>
    <cellStyle name="輸入 2 3 2 5 2 8" xfId="53563"/>
    <cellStyle name="輸入 2 3 2 5 2 8 2" xfId="53564"/>
    <cellStyle name="輸入 2 3 2 5 2 8 3" xfId="53565"/>
    <cellStyle name="輸入 2 3 2 5 2 9" xfId="53566"/>
    <cellStyle name="輸入 2 3 2 5 2 9 2" xfId="53567"/>
    <cellStyle name="輸入 2 3 2 5 2 9 3" xfId="53568"/>
    <cellStyle name="輸入 2 3 2 5 3" xfId="53569"/>
    <cellStyle name="輸入 2 3 2 5 3 2" xfId="53570"/>
    <cellStyle name="輸入 2 3 2 5 3 3" xfId="53571"/>
    <cellStyle name="輸入 2 3 2 5 4" xfId="53572"/>
    <cellStyle name="輸入 2 3 2 5 4 2" xfId="53573"/>
    <cellStyle name="輸入 2 3 2 5 4 3" xfId="53574"/>
    <cellStyle name="輸入 2 3 2 5 5" xfId="53575"/>
    <cellStyle name="輸入 2 3 2 5 5 2" xfId="53576"/>
    <cellStyle name="輸入 2 3 2 5 5 3" xfId="53577"/>
    <cellStyle name="輸入 2 3 2 5 6" xfId="53578"/>
    <cellStyle name="輸入 2 3 2 5 6 2" xfId="53579"/>
    <cellStyle name="輸入 2 3 2 5 6 3" xfId="53580"/>
    <cellStyle name="輸入 2 3 2 5 7" xfId="53581"/>
    <cellStyle name="輸入 2 3 2 5 7 2" xfId="53582"/>
    <cellStyle name="輸入 2 3 2 5 7 3" xfId="53583"/>
    <cellStyle name="輸入 2 3 2 5 8" xfId="53584"/>
    <cellStyle name="輸入 2 3 2 5 8 2" xfId="53585"/>
    <cellStyle name="輸入 2 3 2 5 8 3" xfId="53586"/>
    <cellStyle name="輸入 2 3 2 5 9" xfId="53587"/>
    <cellStyle name="輸入 2 3 2 5 9 2" xfId="53588"/>
    <cellStyle name="輸入 2 3 2 5 9 3" xfId="53589"/>
    <cellStyle name="輸入 2 3 2 6" xfId="53590"/>
    <cellStyle name="輸入 2 3 3" xfId="53591"/>
    <cellStyle name="輸入 2 3 3 2" xfId="53592"/>
    <cellStyle name="輸入 2 3 3 3" xfId="53593"/>
    <cellStyle name="輸入 2 3 3 3 10" xfId="53594"/>
    <cellStyle name="輸入 2 3 3 3 10 2" xfId="53595"/>
    <cellStyle name="輸入 2 3 3 3 10 3" xfId="53596"/>
    <cellStyle name="輸入 2 3 3 3 11" xfId="53597"/>
    <cellStyle name="輸入 2 3 3 3 12" xfId="53598"/>
    <cellStyle name="輸入 2 3 3 3 2" xfId="53599"/>
    <cellStyle name="輸入 2 3 3 3 2 10" xfId="53600"/>
    <cellStyle name="輸入 2 3 3 3 2 11" xfId="53601"/>
    <cellStyle name="輸入 2 3 3 3 2 2" xfId="53602"/>
    <cellStyle name="輸入 2 3 3 3 2 2 2" xfId="53603"/>
    <cellStyle name="輸入 2 3 3 3 2 2 3" xfId="53604"/>
    <cellStyle name="輸入 2 3 3 3 2 3" xfId="53605"/>
    <cellStyle name="輸入 2 3 3 3 2 3 2" xfId="53606"/>
    <cellStyle name="輸入 2 3 3 3 2 3 3" xfId="53607"/>
    <cellStyle name="輸入 2 3 3 3 2 4" xfId="53608"/>
    <cellStyle name="輸入 2 3 3 3 2 4 2" xfId="53609"/>
    <cellStyle name="輸入 2 3 3 3 2 4 3" xfId="53610"/>
    <cellStyle name="輸入 2 3 3 3 2 5" xfId="53611"/>
    <cellStyle name="輸入 2 3 3 3 2 5 2" xfId="53612"/>
    <cellStyle name="輸入 2 3 3 3 2 5 3" xfId="53613"/>
    <cellStyle name="輸入 2 3 3 3 2 6" xfId="53614"/>
    <cellStyle name="輸入 2 3 3 3 2 6 2" xfId="53615"/>
    <cellStyle name="輸入 2 3 3 3 2 6 3" xfId="53616"/>
    <cellStyle name="輸入 2 3 3 3 2 7" xfId="53617"/>
    <cellStyle name="輸入 2 3 3 3 2 7 2" xfId="53618"/>
    <cellStyle name="輸入 2 3 3 3 2 7 3" xfId="53619"/>
    <cellStyle name="輸入 2 3 3 3 2 8" xfId="53620"/>
    <cellStyle name="輸入 2 3 3 3 2 8 2" xfId="53621"/>
    <cellStyle name="輸入 2 3 3 3 2 8 3" xfId="53622"/>
    <cellStyle name="輸入 2 3 3 3 2 9" xfId="53623"/>
    <cellStyle name="輸入 2 3 3 3 2 9 2" xfId="53624"/>
    <cellStyle name="輸入 2 3 3 3 2 9 3" xfId="53625"/>
    <cellStyle name="輸入 2 3 3 3 3" xfId="53626"/>
    <cellStyle name="輸入 2 3 3 3 3 2" xfId="53627"/>
    <cellStyle name="輸入 2 3 3 3 3 3" xfId="53628"/>
    <cellStyle name="輸入 2 3 3 3 4" xfId="53629"/>
    <cellStyle name="輸入 2 3 3 3 4 2" xfId="53630"/>
    <cellStyle name="輸入 2 3 3 3 4 3" xfId="53631"/>
    <cellStyle name="輸入 2 3 3 3 5" xfId="53632"/>
    <cellStyle name="輸入 2 3 3 3 5 2" xfId="53633"/>
    <cellStyle name="輸入 2 3 3 3 5 3" xfId="53634"/>
    <cellStyle name="輸入 2 3 3 3 6" xfId="53635"/>
    <cellStyle name="輸入 2 3 3 3 6 2" xfId="53636"/>
    <cellStyle name="輸入 2 3 3 3 6 3" xfId="53637"/>
    <cellStyle name="輸入 2 3 3 3 7" xfId="53638"/>
    <cellStyle name="輸入 2 3 3 3 7 2" xfId="53639"/>
    <cellStyle name="輸入 2 3 3 3 7 3" xfId="53640"/>
    <cellStyle name="輸入 2 3 3 3 8" xfId="53641"/>
    <cellStyle name="輸入 2 3 3 3 8 2" xfId="53642"/>
    <cellStyle name="輸入 2 3 3 3 8 3" xfId="53643"/>
    <cellStyle name="輸入 2 3 3 3 9" xfId="53644"/>
    <cellStyle name="輸入 2 3 3 3 9 2" xfId="53645"/>
    <cellStyle name="輸入 2 3 3 3 9 3" xfId="53646"/>
    <cellStyle name="輸入 2 3 4" xfId="53647"/>
    <cellStyle name="輸入 2 3 5" xfId="53648"/>
    <cellStyle name="輸入 2 3 5 10" xfId="53649"/>
    <cellStyle name="輸入 2 3 5 10 2" xfId="53650"/>
    <cellStyle name="輸入 2 3 5 10 3" xfId="53651"/>
    <cellStyle name="輸入 2 3 5 11" xfId="53652"/>
    <cellStyle name="輸入 2 3 5 12" xfId="53653"/>
    <cellStyle name="輸入 2 3 5 2" xfId="53654"/>
    <cellStyle name="輸入 2 3 5 2 10" xfId="53655"/>
    <cellStyle name="輸入 2 3 5 2 11" xfId="53656"/>
    <cellStyle name="輸入 2 3 5 2 2" xfId="53657"/>
    <cellStyle name="輸入 2 3 5 2 2 2" xfId="53658"/>
    <cellStyle name="輸入 2 3 5 2 2 3" xfId="53659"/>
    <cellStyle name="輸入 2 3 5 2 3" xfId="53660"/>
    <cellStyle name="輸入 2 3 5 2 3 2" xfId="53661"/>
    <cellStyle name="輸入 2 3 5 2 3 3" xfId="53662"/>
    <cellStyle name="輸入 2 3 5 2 4" xfId="53663"/>
    <cellStyle name="輸入 2 3 5 2 4 2" xfId="53664"/>
    <cellStyle name="輸入 2 3 5 2 4 3" xfId="53665"/>
    <cellStyle name="輸入 2 3 5 2 5" xfId="53666"/>
    <cellStyle name="輸入 2 3 5 2 5 2" xfId="53667"/>
    <cellStyle name="輸入 2 3 5 2 5 3" xfId="53668"/>
    <cellStyle name="輸入 2 3 5 2 6" xfId="53669"/>
    <cellStyle name="輸入 2 3 5 2 6 2" xfId="53670"/>
    <cellStyle name="輸入 2 3 5 2 6 3" xfId="53671"/>
    <cellStyle name="輸入 2 3 5 2 7" xfId="53672"/>
    <cellStyle name="輸入 2 3 5 2 7 2" xfId="53673"/>
    <cellStyle name="輸入 2 3 5 2 7 3" xfId="53674"/>
    <cellStyle name="輸入 2 3 5 2 8" xfId="53675"/>
    <cellStyle name="輸入 2 3 5 2 8 2" xfId="53676"/>
    <cellStyle name="輸入 2 3 5 2 8 3" xfId="53677"/>
    <cellStyle name="輸入 2 3 5 2 9" xfId="53678"/>
    <cellStyle name="輸入 2 3 5 2 9 2" xfId="53679"/>
    <cellStyle name="輸入 2 3 5 2 9 3" xfId="53680"/>
    <cellStyle name="輸入 2 3 5 3" xfId="53681"/>
    <cellStyle name="輸入 2 3 5 3 2" xfId="53682"/>
    <cellStyle name="輸入 2 3 5 3 3" xfId="53683"/>
    <cellStyle name="輸入 2 3 5 4" xfId="53684"/>
    <cellStyle name="輸入 2 3 5 4 2" xfId="53685"/>
    <cellStyle name="輸入 2 3 5 4 3" xfId="53686"/>
    <cellStyle name="輸入 2 3 5 5" xfId="53687"/>
    <cellStyle name="輸入 2 3 5 5 2" xfId="53688"/>
    <cellStyle name="輸入 2 3 5 5 3" xfId="53689"/>
    <cellStyle name="輸入 2 3 5 6" xfId="53690"/>
    <cellStyle name="輸入 2 3 5 6 2" xfId="53691"/>
    <cellStyle name="輸入 2 3 5 6 3" xfId="53692"/>
    <cellStyle name="輸入 2 3 5 7" xfId="53693"/>
    <cellStyle name="輸入 2 3 5 7 2" xfId="53694"/>
    <cellStyle name="輸入 2 3 5 7 3" xfId="53695"/>
    <cellStyle name="輸入 2 3 5 8" xfId="53696"/>
    <cellStyle name="輸入 2 3 5 8 2" xfId="53697"/>
    <cellStyle name="輸入 2 3 5 8 3" xfId="53698"/>
    <cellStyle name="輸入 2 3 5 9" xfId="53699"/>
    <cellStyle name="輸入 2 3 5 9 2" xfId="53700"/>
    <cellStyle name="輸入 2 3 5 9 3" xfId="53701"/>
    <cellStyle name="輸入 2 3 6" xfId="53702"/>
    <cellStyle name="輸入 2 3 6 10" xfId="53703"/>
    <cellStyle name="輸入 2 3 6 10 2" xfId="53704"/>
    <cellStyle name="輸入 2 3 6 10 3" xfId="53705"/>
    <cellStyle name="輸入 2 3 6 11" xfId="53706"/>
    <cellStyle name="輸入 2 3 6 12" xfId="53707"/>
    <cellStyle name="輸入 2 3 6 2" xfId="53708"/>
    <cellStyle name="輸入 2 3 6 2 10" xfId="53709"/>
    <cellStyle name="輸入 2 3 6 2 11" xfId="53710"/>
    <cellStyle name="輸入 2 3 6 2 2" xfId="53711"/>
    <cellStyle name="輸入 2 3 6 2 2 2" xfId="53712"/>
    <cellStyle name="輸入 2 3 6 2 2 3" xfId="53713"/>
    <cellStyle name="輸入 2 3 6 2 3" xfId="53714"/>
    <cellStyle name="輸入 2 3 6 2 3 2" xfId="53715"/>
    <cellStyle name="輸入 2 3 6 2 3 3" xfId="53716"/>
    <cellStyle name="輸入 2 3 6 2 4" xfId="53717"/>
    <cellStyle name="輸入 2 3 6 2 4 2" xfId="53718"/>
    <cellStyle name="輸入 2 3 6 2 4 3" xfId="53719"/>
    <cellStyle name="輸入 2 3 6 2 5" xfId="53720"/>
    <cellStyle name="輸入 2 3 6 2 5 2" xfId="53721"/>
    <cellStyle name="輸入 2 3 6 2 5 3" xfId="53722"/>
    <cellStyle name="輸入 2 3 6 2 6" xfId="53723"/>
    <cellStyle name="輸入 2 3 6 2 6 2" xfId="53724"/>
    <cellStyle name="輸入 2 3 6 2 6 3" xfId="53725"/>
    <cellStyle name="輸入 2 3 6 2 7" xfId="53726"/>
    <cellStyle name="輸入 2 3 6 2 7 2" xfId="53727"/>
    <cellStyle name="輸入 2 3 6 2 7 3" xfId="53728"/>
    <cellStyle name="輸入 2 3 6 2 8" xfId="53729"/>
    <cellStyle name="輸入 2 3 6 2 8 2" xfId="53730"/>
    <cellStyle name="輸入 2 3 6 2 8 3" xfId="53731"/>
    <cellStyle name="輸入 2 3 6 2 9" xfId="53732"/>
    <cellStyle name="輸入 2 3 6 2 9 2" xfId="53733"/>
    <cellStyle name="輸入 2 3 6 2 9 3" xfId="53734"/>
    <cellStyle name="輸入 2 3 6 3" xfId="53735"/>
    <cellStyle name="輸入 2 3 6 3 2" xfId="53736"/>
    <cellStyle name="輸入 2 3 6 3 3" xfId="53737"/>
    <cellStyle name="輸入 2 3 6 4" xfId="53738"/>
    <cellStyle name="輸入 2 3 6 4 2" xfId="53739"/>
    <cellStyle name="輸入 2 3 6 4 3" xfId="53740"/>
    <cellStyle name="輸入 2 3 6 5" xfId="53741"/>
    <cellStyle name="輸入 2 3 6 5 2" xfId="53742"/>
    <cellStyle name="輸入 2 3 6 5 3" xfId="53743"/>
    <cellStyle name="輸入 2 3 6 6" xfId="53744"/>
    <cellStyle name="輸入 2 3 6 6 2" xfId="53745"/>
    <cellStyle name="輸入 2 3 6 6 3" xfId="53746"/>
    <cellStyle name="輸入 2 3 6 7" xfId="53747"/>
    <cellStyle name="輸入 2 3 6 7 2" xfId="53748"/>
    <cellStyle name="輸入 2 3 6 7 3" xfId="53749"/>
    <cellStyle name="輸入 2 3 6 8" xfId="53750"/>
    <cellStyle name="輸入 2 3 6 8 2" xfId="53751"/>
    <cellStyle name="輸入 2 3 6 8 3" xfId="53752"/>
    <cellStyle name="輸入 2 3 6 9" xfId="53753"/>
    <cellStyle name="輸入 2 3 6 9 2" xfId="53754"/>
    <cellStyle name="輸入 2 3 6 9 3" xfId="53755"/>
    <cellStyle name="輸入 2 3 7" xfId="53756"/>
    <cellStyle name="輸入 2 3 7 2" xfId="53757"/>
    <cellStyle name="輸入 2 3 7 3" xfId="53758"/>
    <cellStyle name="輸入 2 3 8" xfId="53759"/>
    <cellStyle name="輸入 2 4" xfId="53760"/>
    <cellStyle name="輸入 2 4 2" xfId="53761"/>
    <cellStyle name="輸入 2 4 2 2" xfId="53762"/>
    <cellStyle name="輸入 2 4 2 3" xfId="53763"/>
    <cellStyle name="輸入 2 4 2 3 10" xfId="53764"/>
    <cellStyle name="輸入 2 4 2 3 10 2" xfId="53765"/>
    <cellStyle name="輸入 2 4 2 3 10 3" xfId="53766"/>
    <cellStyle name="輸入 2 4 2 3 11" xfId="53767"/>
    <cellStyle name="輸入 2 4 2 3 12" xfId="53768"/>
    <cellStyle name="輸入 2 4 2 3 2" xfId="53769"/>
    <cellStyle name="輸入 2 4 2 3 2 10" xfId="53770"/>
    <cellStyle name="輸入 2 4 2 3 2 11" xfId="53771"/>
    <cellStyle name="輸入 2 4 2 3 2 2" xfId="53772"/>
    <cellStyle name="輸入 2 4 2 3 2 2 2" xfId="53773"/>
    <cellStyle name="輸入 2 4 2 3 2 2 3" xfId="53774"/>
    <cellStyle name="輸入 2 4 2 3 2 3" xfId="53775"/>
    <cellStyle name="輸入 2 4 2 3 2 3 2" xfId="53776"/>
    <cellStyle name="輸入 2 4 2 3 2 3 3" xfId="53777"/>
    <cellStyle name="輸入 2 4 2 3 2 4" xfId="53778"/>
    <cellStyle name="輸入 2 4 2 3 2 4 2" xfId="53779"/>
    <cellStyle name="輸入 2 4 2 3 2 4 3" xfId="53780"/>
    <cellStyle name="輸入 2 4 2 3 2 5" xfId="53781"/>
    <cellStyle name="輸入 2 4 2 3 2 5 2" xfId="53782"/>
    <cellStyle name="輸入 2 4 2 3 2 5 3" xfId="53783"/>
    <cellStyle name="輸入 2 4 2 3 2 6" xfId="53784"/>
    <cellStyle name="輸入 2 4 2 3 2 6 2" xfId="53785"/>
    <cellStyle name="輸入 2 4 2 3 2 6 3" xfId="53786"/>
    <cellStyle name="輸入 2 4 2 3 2 7" xfId="53787"/>
    <cellStyle name="輸入 2 4 2 3 2 7 2" xfId="53788"/>
    <cellStyle name="輸入 2 4 2 3 2 7 3" xfId="53789"/>
    <cellStyle name="輸入 2 4 2 3 2 8" xfId="53790"/>
    <cellStyle name="輸入 2 4 2 3 2 8 2" xfId="53791"/>
    <cellStyle name="輸入 2 4 2 3 2 8 3" xfId="53792"/>
    <cellStyle name="輸入 2 4 2 3 2 9" xfId="53793"/>
    <cellStyle name="輸入 2 4 2 3 2 9 2" xfId="53794"/>
    <cellStyle name="輸入 2 4 2 3 2 9 3" xfId="53795"/>
    <cellStyle name="輸入 2 4 2 3 3" xfId="53796"/>
    <cellStyle name="輸入 2 4 2 3 3 2" xfId="53797"/>
    <cellStyle name="輸入 2 4 2 3 3 3" xfId="53798"/>
    <cellStyle name="輸入 2 4 2 3 4" xfId="53799"/>
    <cellStyle name="輸入 2 4 2 3 4 2" xfId="53800"/>
    <cellStyle name="輸入 2 4 2 3 4 3" xfId="53801"/>
    <cellStyle name="輸入 2 4 2 3 5" xfId="53802"/>
    <cellStyle name="輸入 2 4 2 3 5 2" xfId="53803"/>
    <cellStyle name="輸入 2 4 2 3 5 3" xfId="53804"/>
    <cellStyle name="輸入 2 4 2 3 6" xfId="53805"/>
    <cellStyle name="輸入 2 4 2 3 6 2" xfId="53806"/>
    <cellStyle name="輸入 2 4 2 3 6 3" xfId="53807"/>
    <cellStyle name="輸入 2 4 2 3 7" xfId="53808"/>
    <cellStyle name="輸入 2 4 2 3 7 2" xfId="53809"/>
    <cellStyle name="輸入 2 4 2 3 7 3" xfId="53810"/>
    <cellStyle name="輸入 2 4 2 3 8" xfId="53811"/>
    <cellStyle name="輸入 2 4 2 3 8 2" xfId="53812"/>
    <cellStyle name="輸入 2 4 2 3 8 3" xfId="53813"/>
    <cellStyle name="輸入 2 4 2 3 9" xfId="53814"/>
    <cellStyle name="輸入 2 4 2 3 9 2" xfId="53815"/>
    <cellStyle name="輸入 2 4 2 3 9 3" xfId="53816"/>
    <cellStyle name="輸入 2 4 3" xfId="53817"/>
    <cellStyle name="輸入 2 4 3 2" xfId="53818"/>
    <cellStyle name="輸入 2 4 3 2 10" xfId="53819"/>
    <cellStyle name="輸入 2 4 3 2 10 2" xfId="53820"/>
    <cellStyle name="輸入 2 4 3 2 10 3" xfId="53821"/>
    <cellStyle name="輸入 2 4 3 2 11" xfId="53822"/>
    <cellStyle name="輸入 2 4 3 2 12" xfId="53823"/>
    <cellStyle name="輸入 2 4 3 2 2" xfId="53824"/>
    <cellStyle name="輸入 2 4 3 2 2 10" xfId="53825"/>
    <cellStyle name="輸入 2 4 3 2 2 11" xfId="53826"/>
    <cellStyle name="輸入 2 4 3 2 2 2" xfId="53827"/>
    <cellStyle name="輸入 2 4 3 2 2 2 2" xfId="53828"/>
    <cellStyle name="輸入 2 4 3 2 2 2 3" xfId="53829"/>
    <cellStyle name="輸入 2 4 3 2 2 3" xfId="53830"/>
    <cellStyle name="輸入 2 4 3 2 2 3 2" xfId="53831"/>
    <cellStyle name="輸入 2 4 3 2 2 3 3" xfId="53832"/>
    <cellStyle name="輸入 2 4 3 2 2 4" xfId="53833"/>
    <cellStyle name="輸入 2 4 3 2 2 4 2" xfId="53834"/>
    <cellStyle name="輸入 2 4 3 2 2 4 3" xfId="53835"/>
    <cellStyle name="輸入 2 4 3 2 2 5" xfId="53836"/>
    <cellStyle name="輸入 2 4 3 2 2 5 2" xfId="53837"/>
    <cellStyle name="輸入 2 4 3 2 2 5 3" xfId="53838"/>
    <cellStyle name="輸入 2 4 3 2 2 6" xfId="53839"/>
    <cellStyle name="輸入 2 4 3 2 2 6 2" xfId="53840"/>
    <cellStyle name="輸入 2 4 3 2 2 6 3" xfId="53841"/>
    <cellStyle name="輸入 2 4 3 2 2 7" xfId="53842"/>
    <cellStyle name="輸入 2 4 3 2 2 7 2" xfId="53843"/>
    <cellStyle name="輸入 2 4 3 2 2 7 3" xfId="53844"/>
    <cellStyle name="輸入 2 4 3 2 2 8" xfId="53845"/>
    <cellStyle name="輸入 2 4 3 2 2 8 2" xfId="53846"/>
    <cellStyle name="輸入 2 4 3 2 2 8 3" xfId="53847"/>
    <cellStyle name="輸入 2 4 3 2 2 9" xfId="53848"/>
    <cellStyle name="輸入 2 4 3 2 2 9 2" xfId="53849"/>
    <cellStyle name="輸入 2 4 3 2 2 9 3" xfId="53850"/>
    <cellStyle name="輸入 2 4 3 2 3" xfId="53851"/>
    <cellStyle name="輸入 2 4 3 2 3 2" xfId="53852"/>
    <cellStyle name="輸入 2 4 3 2 3 3" xfId="53853"/>
    <cellStyle name="輸入 2 4 3 2 4" xfId="53854"/>
    <cellStyle name="輸入 2 4 3 2 4 2" xfId="53855"/>
    <cellStyle name="輸入 2 4 3 2 4 3" xfId="53856"/>
    <cellStyle name="輸入 2 4 3 2 5" xfId="53857"/>
    <cellStyle name="輸入 2 4 3 2 5 2" xfId="53858"/>
    <cellStyle name="輸入 2 4 3 2 5 3" xfId="53859"/>
    <cellStyle name="輸入 2 4 3 2 6" xfId="53860"/>
    <cellStyle name="輸入 2 4 3 2 6 2" xfId="53861"/>
    <cellStyle name="輸入 2 4 3 2 6 3" xfId="53862"/>
    <cellStyle name="輸入 2 4 3 2 7" xfId="53863"/>
    <cellStyle name="輸入 2 4 3 2 7 2" xfId="53864"/>
    <cellStyle name="輸入 2 4 3 2 7 3" xfId="53865"/>
    <cellStyle name="輸入 2 4 3 2 8" xfId="53866"/>
    <cellStyle name="輸入 2 4 3 2 8 2" xfId="53867"/>
    <cellStyle name="輸入 2 4 3 2 8 3" xfId="53868"/>
    <cellStyle name="輸入 2 4 3 2 9" xfId="53869"/>
    <cellStyle name="輸入 2 4 3 2 9 2" xfId="53870"/>
    <cellStyle name="輸入 2 4 3 2 9 3" xfId="53871"/>
    <cellStyle name="輸入 2 4 4" xfId="53872"/>
    <cellStyle name="輸入 2 4 4 10" xfId="53873"/>
    <cellStyle name="輸入 2 4 4 10 2" xfId="53874"/>
    <cellStyle name="輸入 2 4 4 10 3" xfId="53875"/>
    <cellStyle name="輸入 2 4 4 11" xfId="53876"/>
    <cellStyle name="輸入 2 4 4 12" xfId="53877"/>
    <cellStyle name="輸入 2 4 4 2" xfId="53878"/>
    <cellStyle name="輸入 2 4 4 2 10" xfId="53879"/>
    <cellStyle name="輸入 2 4 4 2 11" xfId="53880"/>
    <cellStyle name="輸入 2 4 4 2 2" xfId="53881"/>
    <cellStyle name="輸入 2 4 4 2 2 2" xfId="53882"/>
    <cellStyle name="輸入 2 4 4 2 2 3" xfId="53883"/>
    <cellStyle name="輸入 2 4 4 2 3" xfId="53884"/>
    <cellStyle name="輸入 2 4 4 2 3 2" xfId="53885"/>
    <cellStyle name="輸入 2 4 4 2 3 3" xfId="53886"/>
    <cellStyle name="輸入 2 4 4 2 4" xfId="53887"/>
    <cellStyle name="輸入 2 4 4 2 4 2" xfId="53888"/>
    <cellStyle name="輸入 2 4 4 2 4 3" xfId="53889"/>
    <cellStyle name="輸入 2 4 4 2 5" xfId="53890"/>
    <cellStyle name="輸入 2 4 4 2 5 2" xfId="53891"/>
    <cellStyle name="輸入 2 4 4 2 5 3" xfId="53892"/>
    <cellStyle name="輸入 2 4 4 2 6" xfId="53893"/>
    <cellStyle name="輸入 2 4 4 2 6 2" xfId="53894"/>
    <cellStyle name="輸入 2 4 4 2 6 3" xfId="53895"/>
    <cellStyle name="輸入 2 4 4 2 7" xfId="53896"/>
    <cellStyle name="輸入 2 4 4 2 7 2" xfId="53897"/>
    <cellStyle name="輸入 2 4 4 2 7 3" xfId="53898"/>
    <cellStyle name="輸入 2 4 4 2 8" xfId="53899"/>
    <cellStyle name="輸入 2 4 4 2 8 2" xfId="53900"/>
    <cellStyle name="輸入 2 4 4 2 8 3" xfId="53901"/>
    <cellStyle name="輸入 2 4 4 2 9" xfId="53902"/>
    <cellStyle name="輸入 2 4 4 2 9 2" xfId="53903"/>
    <cellStyle name="輸入 2 4 4 2 9 3" xfId="53904"/>
    <cellStyle name="輸入 2 4 4 3" xfId="53905"/>
    <cellStyle name="輸入 2 4 4 3 2" xfId="53906"/>
    <cellStyle name="輸入 2 4 4 3 3" xfId="53907"/>
    <cellStyle name="輸入 2 4 4 4" xfId="53908"/>
    <cellStyle name="輸入 2 4 4 4 2" xfId="53909"/>
    <cellStyle name="輸入 2 4 4 4 3" xfId="53910"/>
    <cellStyle name="輸入 2 4 4 5" xfId="53911"/>
    <cellStyle name="輸入 2 4 4 5 2" xfId="53912"/>
    <cellStyle name="輸入 2 4 4 5 3" xfId="53913"/>
    <cellStyle name="輸入 2 4 4 6" xfId="53914"/>
    <cellStyle name="輸入 2 4 4 6 2" xfId="53915"/>
    <cellStyle name="輸入 2 4 4 6 3" xfId="53916"/>
    <cellStyle name="輸入 2 4 4 7" xfId="53917"/>
    <cellStyle name="輸入 2 4 4 7 2" xfId="53918"/>
    <cellStyle name="輸入 2 4 4 7 3" xfId="53919"/>
    <cellStyle name="輸入 2 4 4 8" xfId="53920"/>
    <cellStyle name="輸入 2 4 4 8 2" xfId="53921"/>
    <cellStyle name="輸入 2 4 4 8 3" xfId="53922"/>
    <cellStyle name="輸入 2 4 4 9" xfId="53923"/>
    <cellStyle name="輸入 2 4 4 9 2" xfId="53924"/>
    <cellStyle name="輸入 2 4 4 9 3" xfId="53925"/>
    <cellStyle name="輸入 2 4 5" xfId="53926"/>
    <cellStyle name="輸入 2 4 5 10" xfId="53927"/>
    <cellStyle name="輸入 2 4 5 10 2" xfId="53928"/>
    <cellStyle name="輸入 2 4 5 10 3" xfId="53929"/>
    <cellStyle name="輸入 2 4 5 11" xfId="53930"/>
    <cellStyle name="輸入 2 4 5 12" xfId="53931"/>
    <cellStyle name="輸入 2 4 5 2" xfId="53932"/>
    <cellStyle name="輸入 2 4 5 2 10" xfId="53933"/>
    <cellStyle name="輸入 2 4 5 2 11" xfId="53934"/>
    <cellStyle name="輸入 2 4 5 2 2" xfId="53935"/>
    <cellStyle name="輸入 2 4 5 2 2 2" xfId="53936"/>
    <cellStyle name="輸入 2 4 5 2 2 3" xfId="53937"/>
    <cellStyle name="輸入 2 4 5 2 3" xfId="53938"/>
    <cellStyle name="輸入 2 4 5 2 3 2" xfId="53939"/>
    <cellStyle name="輸入 2 4 5 2 3 3" xfId="53940"/>
    <cellStyle name="輸入 2 4 5 2 4" xfId="53941"/>
    <cellStyle name="輸入 2 4 5 2 4 2" xfId="53942"/>
    <cellStyle name="輸入 2 4 5 2 4 3" xfId="53943"/>
    <cellStyle name="輸入 2 4 5 2 5" xfId="53944"/>
    <cellStyle name="輸入 2 4 5 2 5 2" xfId="53945"/>
    <cellStyle name="輸入 2 4 5 2 5 3" xfId="53946"/>
    <cellStyle name="輸入 2 4 5 2 6" xfId="53947"/>
    <cellStyle name="輸入 2 4 5 2 6 2" xfId="53948"/>
    <cellStyle name="輸入 2 4 5 2 6 3" xfId="53949"/>
    <cellStyle name="輸入 2 4 5 2 7" xfId="53950"/>
    <cellStyle name="輸入 2 4 5 2 7 2" xfId="53951"/>
    <cellStyle name="輸入 2 4 5 2 7 3" xfId="53952"/>
    <cellStyle name="輸入 2 4 5 2 8" xfId="53953"/>
    <cellStyle name="輸入 2 4 5 2 8 2" xfId="53954"/>
    <cellStyle name="輸入 2 4 5 2 8 3" xfId="53955"/>
    <cellStyle name="輸入 2 4 5 2 9" xfId="53956"/>
    <cellStyle name="輸入 2 4 5 2 9 2" xfId="53957"/>
    <cellStyle name="輸入 2 4 5 2 9 3" xfId="53958"/>
    <cellStyle name="輸入 2 4 5 3" xfId="53959"/>
    <cellStyle name="輸入 2 4 5 3 2" xfId="53960"/>
    <cellStyle name="輸入 2 4 5 3 3" xfId="53961"/>
    <cellStyle name="輸入 2 4 5 4" xfId="53962"/>
    <cellStyle name="輸入 2 4 5 4 2" xfId="53963"/>
    <cellStyle name="輸入 2 4 5 4 3" xfId="53964"/>
    <cellStyle name="輸入 2 4 5 5" xfId="53965"/>
    <cellStyle name="輸入 2 4 5 5 2" xfId="53966"/>
    <cellStyle name="輸入 2 4 5 5 3" xfId="53967"/>
    <cellStyle name="輸入 2 4 5 6" xfId="53968"/>
    <cellStyle name="輸入 2 4 5 6 2" xfId="53969"/>
    <cellStyle name="輸入 2 4 5 6 3" xfId="53970"/>
    <cellStyle name="輸入 2 4 5 7" xfId="53971"/>
    <cellStyle name="輸入 2 4 5 7 2" xfId="53972"/>
    <cellStyle name="輸入 2 4 5 7 3" xfId="53973"/>
    <cellStyle name="輸入 2 4 5 8" xfId="53974"/>
    <cellStyle name="輸入 2 4 5 8 2" xfId="53975"/>
    <cellStyle name="輸入 2 4 5 8 3" xfId="53976"/>
    <cellStyle name="輸入 2 4 5 9" xfId="53977"/>
    <cellStyle name="輸入 2 4 5 9 2" xfId="53978"/>
    <cellStyle name="輸入 2 4 5 9 3" xfId="53979"/>
    <cellStyle name="輸入 2 4 6" xfId="53980"/>
    <cellStyle name="輸入 2 4 6 2" xfId="53981"/>
    <cellStyle name="輸入 2 4 6 3" xfId="53982"/>
    <cellStyle name="輸入 2 5" xfId="53983"/>
    <cellStyle name="輸入 2 5 2" xfId="53984"/>
    <cellStyle name="輸入 2 5 2 2" xfId="53985"/>
    <cellStyle name="輸入 2 5 2 2 2" xfId="53986"/>
    <cellStyle name="輸入 2 5 2 3" xfId="53987"/>
    <cellStyle name="輸入 2 5 2 4" xfId="53988"/>
    <cellStyle name="輸入 2 5 2 4 10" xfId="53989"/>
    <cellStyle name="輸入 2 5 2 4 10 2" xfId="53990"/>
    <cellStyle name="輸入 2 5 2 4 10 3" xfId="53991"/>
    <cellStyle name="輸入 2 5 2 4 11" xfId="53992"/>
    <cellStyle name="輸入 2 5 2 4 12" xfId="53993"/>
    <cellStyle name="輸入 2 5 2 4 2" xfId="53994"/>
    <cellStyle name="輸入 2 5 2 4 2 10" xfId="53995"/>
    <cellStyle name="輸入 2 5 2 4 2 11" xfId="53996"/>
    <cellStyle name="輸入 2 5 2 4 2 2" xfId="53997"/>
    <cellStyle name="輸入 2 5 2 4 2 2 2" xfId="53998"/>
    <cellStyle name="輸入 2 5 2 4 2 2 3" xfId="53999"/>
    <cellStyle name="輸入 2 5 2 4 2 3" xfId="54000"/>
    <cellStyle name="輸入 2 5 2 4 2 3 2" xfId="54001"/>
    <cellStyle name="輸入 2 5 2 4 2 3 3" xfId="54002"/>
    <cellStyle name="輸入 2 5 2 4 2 4" xfId="54003"/>
    <cellStyle name="輸入 2 5 2 4 2 4 2" xfId="54004"/>
    <cellStyle name="輸入 2 5 2 4 2 4 3" xfId="54005"/>
    <cellStyle name="輸入 2 5 2 4 2 5" xfId="54006"/>
    <cellStyle name="輸入 2 5 2 4 2 5 2" xfId="54007"/>
    <cellStyle name="輸入 2 5 2 4 2 5 3" xfId="54008"/>
    <cellStyle name="輸入 2 5 2 4 2 6" xfId="54009"/>
    <cellStyle name="輸入 2 5 2 4 2 6 2" xfId="54010"/>
    <cellStyle name="輸入 2 5 2 4 2 6 3" xfId="54011"/>
    <cellStyle name="輸入 2 5 2 4 2 7" xfId="54012"/>
    <cellStyle name="輸入 2 5 2 4 2 7 2" xfId="54013"/>
    <cellStyle name="輸入 2 5 2 4 2 7 3" xfId="54014"/>
    <cellStyle name="輸入 2 5 2 4 2 8" xfId="54015"/>
    <cellStyle name="輸入 2 5 2 4 2 8 2" xfId="54016"/>
    <cellStyle name="輸入 2 5 2 4 2 8 3" xfId="54017"/>
    <cellStyle name="輸入 2 5 2 4 2 9" xfId="54018"/>
    <cellStyle name="輸入 2 5 2 4 2 9 2" xfId="54019"/>
    <cellStyle name="輸入 2 5 2 4 2 9 3" xfId="54020"/>
    <cellStyle name="輸入 2 5 2 4 3" xfId="54021"/>
    <cellStyle name="輸入 2 5 2 4 3 2" xfId="54022"/>
    <cellStyle name="輸入 2 5 2 4 3 3" xfId="54023"/>
    <cellStyle name="輸入 2 5 2 4 4" xfId="54024"/>
    <cellStyle name="輸入 2 5 2 4 4 2" xfId="54025"/>
    <cellStyle name="輸入 2 5 2 4 4 3" xfId="54026"/>
    <cellStyle name="輸入 2 5 2 4 5" xfId="54027"/>
    <cellStyle name="輸入 2 5 2 4 5 2" xfId="54028"/>
    <cellStyle name="輸入 2 5 2 4 5 3" xfId="54029"/>
    <cellStyle name="輸入 2 5 2 4 6" xfId="54030"/>
    <cellStyle name="輸入 2 5 2 4 6 2" xfId="54031"/>
    <cellStyle name="輸入 2 5 2 4 6 3" xfId="54032"/>
    <cellStyle name="輸入 2 5 2 4 7" xfId="54033"/>
    <cellStyle name="輸入 2 5 2 4 7 2" xfId="54034"/>
    <cellStyle name="輸入 2 5 2 4 7 3" xfId="54035"/>
    <cellStyle name="輸入 2 5 2 4 8" xfId="54036"/>
    <cellStyle name="輸入 2 5 2 4 8 2" xfId="54037"/>
    <cellStyle name="輸入 2 5 2 4 8 3" xfId="54038"/>
    <cellStyle name="輸入 2 5 2 4 9" xfId="54039"/>
    <cellStyle name="輸入 2 5 2 4 9 2" xfId="54040"/>
    <cellStyle name="輸入 2 5 2 4 9 3" xfId="54041"/>
    <cellStyle name="輸入 2 5 2 5" xfId="54042"/>
    <cellStyle name="輸入 2 5 2 5 10" xfId="54043"/>
    <cellStyle name="輸入 2 5 2 5 10 2" xfId="54044"/>
    <cellStyle name="輸入 2 5 2 5 10 3" xfId="54045"/>
    <cellStyle name="輸入 2 5 2 5 11" xfId="54046"/>
    <cellStyle name="輸入 2 5 2 5 12" xfId="54047"/>
    <cellStyle name="輸入 2 5 2 5 2" xfId="54048"/>
    <cellStyle name="輸入 2 5 2 5 2 10" xfId="54049"/>
    <cellStyle name="輸入 2 5 2 5 2 11" xfId="54050"/>
    <cellStyle name="輸入 2 5 2 5 2 2" xfId="54051"/>
    <cellStyle name="輸入 2 5 2 5 2 2 2" xfId="54052"/>
    <cellStyle name="輸入 2 5 2 5 2 2 3" xfId="54053"/>
    <cellStyle name="輸入 2 5 2 5 2 3" xfId="54054"/>
    <cellStyle name="輸入 2 5 2 5 2 3 2" xfId="54055"/>
    <cellStyle name="輸入 2 5 2 5 2 3 3" xfId="54056"/>
    <cellStyle name="輸入 2 5 2 5 2 4" xfId="54057"/>
    <cellStyle name="輸入 2 5 2 5 2 4 2" xfId="54058"/>
    <cellStyle name="輸入 2 5 2 5 2 4 3" xfId="54059"/>
    <cellStyle name="輸入 2 5 2 5 2 5" xfId="54060"/>
    <cellStyle name="輸入 2 5 2 5 2 5 2" xfId="54061"/>
    <cellStyle name="輸入 2 5 2 5 2 5 3" xfId="54062"/>
    <cellStyle name="輸入 2 5 2 5 2 6" xfId="54063"/>
    <cellStyle name="輸入 2 5 2 5 2 6 2" xfId="54064"/>
    <cellStyle name="輸入 2 5 2 5 2 6 3" xfId="54065"/>
    <cellStyle name="輸入 2 5 2 5 2 7" xfId="54066"/>
    <cellStyle name="輸入 2 5 2 5 2 7 2" xfId="54067"/>
    <cellStyle name="輸入 2 5 2 5 2 7 3" xfId="54068"/>
    <cellStyle name="輸入 2 5 2 5 2 8" xfId="54069"/>
    <cellStyle name="輸入 2 5 2 5 2 8 2" xfId="54070"/>
    <cellStyle name="輸入 2 5 2 5 2 8 3" xfId="54071"/>
    <cellStyle name="輸入 2 5 2 5 2 9" xfId="54072"/>
    <cellStyle name="輸入 2 5 2 5 2 9 2" xfId="54073"/>
    <cellStyle name="輸入 2 5 2 5 2 9 3" xfId="54074"/>
    <cellStyle name="輸入 2 5 2 5 3" xfId="54075"/>
    <cellStyle name="輸入 2 5 2 5 3 2" xfId="54076"/>
    <cellStyle name="輸入 2 5 2 5 3 3" xfId="54077"/>
    <cellStyle name="輸入 2 5 2 5 4" xfId="54078"/>
    <cellStyle name="輸入 2 5 2 5 4 2" xfId="54079"/>
    <cellStyle name="輸入 2 5 2 5 4 3" xfId="54080"/>
    <cellStyle name="輸入 2 5 2 5 5" xfId="54081"/>
    <cellStyle name="輸入 2 5 2 5 5 2" xfId="54082"/>
    <cellStyle name="輸入 2 5 2 5 5 3" xfId="54083"/>
    <cellStyle name="輸入 2 5 2 5 6" xfId="54084"/>
    <cellStyle name="輸入 2 5 2 5 6 2" xfId="54085"/>
    <cellStyle name="輸入 2 5 2 5 6 3" xfId="54086"/>
    <cellStyle name="輸入 2 5 2 5 7" xfId="54087"/>
    <cellStyle name="輸入 2 5 2 5 7 2" xfId="54088"/>
    <cellStyle name="輸入 2 5 2 5 7 3" xfId="54089"/>
    <cellStyle name="輸入 2 5 2 5 8" xfId="54090"/>
    <cellStyle name="輸入 2 5 2 5 8 2" xfId="54091"/>
    <cellStyle name="輸入 2 5 2 5 8 3" xfId="54092"/>
    <cellStyle name="輸入 2 5 2 5 9" xfId="54093"/>
    <cellStyle name="輸入 2 5 2 5 9 2" xfId="54094"/>
    <cellStyle name="輸入 2 5 2 5 9 3" xfId="54095"/>
    <cellStyle name="輸入 2 5 3" xfId="54096"/>
    <cellStyle name="輸入 2 5 3 2" xfId="54097"/>
    <cellStyle name="輸入 2 5 3 3" xfId="54098"/>
    <cellStyle name="輸入 2 5 3 3 10" xfId="54099"/>
    <cellStyle name="輸入 2 5 3 3 10 2" xfId="54100"/>
    <cellStyle name="輸入 2 5 3 3 10 3" xfId="54101"/>
    <cellStyle name="輸入 2 5 3 3 11" xfId="54102"/>
    <cellStyle name="輸入 2 5 3 3 12" xfId="54103"/>
    <cellStyle name="輸入 2 5 3 3 2" xfId="54104"/>
    <cellStyle name="輸入 2 5 3 3 2 10" xfId="54105"/>
    <cellStyle name="輸入 2 5 3 3 2 11" xfId="54106"/>
    <cellStyle name="輸入 2 5 3 3 2 2" xfId="54107"/>
    <cellStyle name="輸入 2 5 3 3 2 2 2" xfId="54108"/>
    <cellStyle name="輸入 2 5 3 3 2 2 3" xfId="54109"/>
    <cellStyle name="輸入 2 5 3 3 2 3" xfId="54110"/>
    <cellStyle name="輸入 2 5 3 3 2 3 2" xfId="54111"/>
    <cellStyle name="輸入 2 5 3 3 2 3 3" xfId="54112"/>
    <cellStyle name="輸入 2 5 3 3 2 4" xfId="54113"/>
    <cellStyle name="輸入 2 5 3 3 2 4 2" xfId="54114"/>
    <cellStyle name="輸入 2 5 3 3 2 4 3" xfId="54115"/>
    <cellStyle name="輸入 2 5 3 3 2 5" xfId="54116"/>
    <cellStyle name="輸入 2 5 3 3 2 5 2" xfId="54117"/>
    <cellStyle name="輸入 2 5 3 3 2 5 3" xfId="54118"/>
    <cellStyle name="輸入 2 5 3 3 2 6" xfId="54119"/>
    <cellStyle name="輸入 2 5 3 3 2 6 2" xfId="54120"/>
    <cellStyle name="輸入 2 5 3 3 2 6 3" xfId="54121"/>
    <cellStyle name="輸入 2 5 3 3 2 7" xfId="54122"/>
    <cellStyle name="輸入 2 5 3 3 2 7 2" xfId="54123"/>
    <cellStyle name="輸入 2 5 3 3 2 7 3" xfId="54124"/>
    <cellStyle name="輸入 2 5 3 3 2 8" xfId="54125"/>
    <cellStyle name="輸入 2 5 3 3 2 8 2" xfId="54126"/>
    <cellStyle name="輸入 2 5 3 3 2 8 3" xfId="54127"/>
    <cellStyle name="輸入 2 5 3 3 2 9" xfId="54128"/>
    <cellStyle name="輸入 2 5 3 3 2 9 2" xfId="54129"/>
    <cellStyle name="輸入 2 5 3 3 2 9 3" xfId="54130"/>
    <cellStyle name="輸入 2 5 3 3 3" xfId="54131"/>
    <cellStyle name="輸入 2 5 3 3 3 2" xfId="54132"/>
    <cellStyle name="輸入 2 5 3 3 3 3" xfId="54133"/>
    <cellStyle name="輸入 2 5 3 3 4" xfId="54134"/>
    <cellStyle name="輸入 2 5 3 3 4 2" xfId="54135"/>
    <cellStyle name="輸入 2 5 3 3 4 3" xfId="54136"/>
    <cellStyle name="輸入 2 5 3 3 5" xfId="54137"/>
    <cellStyle name="輸入 2 5 3 3 5 2" xfId="54138"/>
    <cellStyle name="輸入 2 5 3 3 5 3" xfId="54139"/>
    <cellStyle name="輸入 2 5 3 3 6" xfId="54140"/>
    <cellStyle name="輸入 2 5 3 3 6 2" xfId="54141"/>
    <cellStyle name="輸入 2 5 3 3 6 3" xfId="54142"/>
    <cellStyle name="輸入 2 5 3 3 7" xfId="54143"/>
    <cellStyle name="輸入 2 5 3 3 7 2" xfId="54144"/>
    <cellStyle name="輸入 2 5 3 3 7 3" xfId="54145"/>
    <cellStyle name="輸入 2 5 3 3 8" xfId="54146"/>
    <cellStyle name="輸入 2 5 3 3 8 2" xfId="54147"/>
    <cellStyle name="輸入 2 5 3 3 8 3" xfId="54148"/>
    <cellStyle name="輸入 2 5 3 3 9" xfId="54149"/>
    <cellStyle name="輸入 2 5 3 3 9 2" xfId="54150"/>
    <cellStyle name="輸入 2 5 3 3 9 3" xfId="54151"/>
    <cellStyle name="輸入 2 5 4" xfId="54152"/>
    <cellStyle name="輸入 2 5 5" xfId="54153"/>
    <cellStyle name="輸入 2 5 5 10" xfId="54154"/>
    <cellStyle name="輸入 2 5 5 10 2" xfId="54155"/>
    <cellStyle name="輸入 2 5 5 10 3" xfId="54156"/>
    <cellStyle name="輸入 2 5 5 11" xfId="54157"/>
    <cellStyle name="輸入 2 5 5 12" xfId="54158"/>
    <cellStyle name="輸入 2 5 5 2" xfId="54159"/>
    <cellStyle name="輸入 2 5 5 2 10" xfId="54160"/>
    <cellStyle name="輸入 2 5 5 2 11" xfId="54161"/>
    <cellStyle name="輸入 2 5 5 2 2" xfId="54162"/>
    <cellStyle name="輸入 2 5 5 2 2 2" xfId="54163"/>
    <cellStyle name="輸入 2 5 5 2 2 3" xfId="54164"/>
    <cellStyle name="輸入 2 5 5 2 3" xfId="54165"/>
    <cellStyle name="輸入 2 5 5 2 3 2" xfId="54166"/>
    <cellStyle name="輸入 2 5 5 2 3 3" xfId="54167"/>
    <cellStyle name="輸入 2 5 5 2 4" xfId="54168"/>
    <cellStyle name="輸入 2 5 5 2 4 2" xfId="54169"/>
    <cellStyle name="輸入 2 5 5 2 4 3" xfId="54170"/>
    <cellStyle name="輸入 2 5 5 2 5" xfId="54171"/>
    <cellStyle name="輸入 2 5 5 2 5 2" xfId="54172"/>
    <cellStyle name="輸入 2 5 5 2 5 3" xfId="54173"/>
    <cellStyle name="輸入 2 5 5 2 6" xfId="54174"/>
    <cellStyle name="輸入 2 5 5 2 6 2" xfId="54175"/>
    <cellStyle name="輸入 2 5 5 2 6 3" xfId="54176"/>
    <cellStyle name="輸入 2 5 5 2 7" xfId="54177"/>
    <cellStyle name="輸入 2 5 5 2 7 2" xfId="54178"/>
    <cellStyle name="輸入 2 5 5 2 7 3" xfId="54179"/>
    <cellStyle name="輸入 2 5 5 2 8" xfId="54180"/>
    <cellStyle name="輸入 2 5 5 2 8 2" xfId="54181"/>
    <cellStyle name="輸入 2 5 5 2 8 3" xfId="54182"/>
    <cellStyle name="輸入 2 5 5 2 9" xfId="54183"/>
    <cellStyle name="輸入 2 5 5 2 9 2" xfId="54184"/>
    <cellStyle name="輸入 2 5 5 2 9 3" xfId="54185"/>
    <cellStyle name="輸入 2 5 5 3" xfId="54186"/>
    <cellStyle name="輸入 2 5 5 3 2" xfId="54187"/>
    <cellStyle name="輸入 2 5 5 3 3" xfId="54188"/>
    <cellStyle name="輸入 2 5 5 4" xfId="54189"/>
    <cellStyle name="輸入 2 5 5 4 2" xfId="54190"/>
    <cellStyle name="輸入 2 5 5 4 3" xfId="54191"/>
    <cellStyle name="輸入 2 5 5 5" xfId="54192"/>
    <cellStyle name="輸入 2 5 5 5 2" xfId="54193"/>
    <cellStyle name="輸入 2 5 5 5 3" xfId="54194"/>
    <cellStyle name="輸入 2 5 5 6" xfId="54195"/>
    <cellStyle name="輸入 2 5 5 6 2" xfId="54196"/>
    <cellStyle name="輸入 2 5 5 6 3" xfId="54197"/>
    <cellStyle name="輸入 2 5 5 7" xfId="54198"/>
    <cellStyle name="輸入 2 5 5 7 2" xfId="54199"/>
    <cellStyle name="輸入 2 5 5 7 3" xfId="54200"/>
    <cellStyle name="輸入 2 5 5 8" xfId="54201"/>
    <cellStyle name="輸入 2 5 5 8 2" xfId="54202"/>
    <cellStyle name="輸入 2 5 5 8 3" xfId="54203"/>
    <cellStyle name="輸入 2 5 5 9" xfId="54204"/>
    <cellStyle name="輸入 2 5 5 9 2" xfId="54205"/>
    <cellStyle name="輸入 2 5 5 9 3" xfId="54206"/>
    <cellStyle name="輸入 2 5 6" xfId="54207"/>
    <cellStyle name="輸入 2 5 6 10" xfId="54208"/>
    <cellStyle name="輸入 2 5 6 10 2" xfId="54209"/>
    <cellStyle name="輸入 2 5 6 10 3" xfId="54210"/>
    <cellStyle name="輸入 2 5 6 11" xfId="54211"/>
    <cellStyle name="輸入 2 5 6 12" xfId="54212"/>
    <cellStyle name="輸入 2 5 6 2" xfId="54213"/>
    <cellStyle name="輸入 2 5 6 2 10" xfId="54214"/>
    <cellStyle name="輸入 2 5 6 2 11" xfId="54215"/>
    <cellStyle name="輸入 2 5 6 2 2" xfId="54216"/>
    <cellStyle name="輸入 2 5 6 2 2 2" xfId="54217"/>
    <cellStyle name="輸入 2 5 6 2 2 3" xfId="54218"/>
    <cellStyle name="輸入 2 5 6 2 3" xfId="54219"/>
    <cellStyle name="輸入 2 5 6 2 3 2" xfId="54220"/>
    <cellStyle name="輸入 2 5 6 2 3 3" xfId="54221"/>
    <cellStyle name="輸入 2 5 6 2 4" xfId="54222"/>
    <cellStyle name="輸入 2 5 6 2 4 2" xfId="54223"/>
    <cellStyle name="輸入 2 5 6 2 4 3" xfId="54224"/>
    <cellStyle name="輸入 2 5 6 2 5" xfId="54225"/>
    <cellStyle name="輸入 2 5 6 2 5 2" xfId="54226"/>
    <cellStyle name="輸入 2 5 6 2 5 3" xfId="54227"/>
    <cellStyle name="輸入 2 5 6 2 6" xfId="54228"/>
    <cellStyle name="輸入 2 5 6 2 6 2" xfId="54229"/>
    <cellStyle name="輸入 2 5 6 2 6 3" xfId="54230"/>
    <cellStyle name="輸入 2 5 6 2 7" xfId="54231"/>
    <cellStyle name="輸入 2 5 6 2 7 2" xfId="54232"/>
    <cellStyle name="輸入 2 5 6 2 7 3" xfId="54233"/>
    <cellStyle name="輸入 2 5 6 2 8" xfId="54234"/>
    <cellStyle name="輸入 2 5 6 2 8 2" xfId="54235"/>
    <cellStyle name="輸入 2 5 6 2 8 3" xfId="54236"/>
    <cellStyle name="輸入 2 5 6 2 9" xfId="54237"/>
    <cellStyle name="輸入 2 5 6 2 9 2" xfId="54238"/>
    <cellStyle name="輸入 2 5 6 2 9 3" xfId="54239"/>
    <cellStyle name="輸入 2 5 6 3" xfId="54240"/>
    <cellStyle name="輸入 2 5 6 3 2" xfId="54241"/>
    <cellStyle name="輸入 2 5 6 3 3" xfId="54242"/>
    <cellStyle name="輸入 2 5 6 4" xfId="54243"/>
    <cellStyle name="輸入 2 5 6 4 2" xfId="54244"/>
    <cellStyle name="輸入 2 5 6 4 3" xfId="54245"/>
    <cellStyle name="輸入 2 5 6 5" xfId="54246"/>
    <cellStyle name="輸入 2 5 6 5 2" xfId="54247"/>
    <cellStyle name="輸入 2 5 6 5 3" xfId="54248"/>
    <cellStyle name="輸入 2 5 6 6" xfId="54249"/>
    <cellStyle name="輸入 2 5 6 6 2" xfId="54250"/>
    <cellStyle name="輸入 2 5 6 6 3" xfId="54251"/>
    <cellStyle name="輸入 2 5 6 7" xfId="54252"/>
    <cellStyle name="輸入 2 5 6 7 2" xfId="54253"/>
    <cellStyle name="輸入 2 5 6 7 3" xfId="54254"/>
    <cellStyle name="輸入 2 5 6 8" xfId="54255"/>
    <cellStyle name="輸入 2 5 6 8 2" xfId="54256"/>
    <cellStyle name="輸入 2 5 6 8 3" xfId="54257"/>
    <cellStyle name="輸入 2 5 6 9" xfId="54258"/>
    <cellStyle name="輸入 2 5 6 9 2" xfId="54259"/>
    <cellStyle name="輸入 2 5 6 9 3" xfId="54260"/>
    <cellStyle name="輸入 2 5 7" xfId="54261"/>
    <cellStyle name="輸入 2 5 7 2" xfId="54262"/>
    <cellStyle name="輸入 2 5 7 3" xfId="54263"/>
    <cellStyle name="輸入 2 6" xfId="54264"/>
    <cellStyle name="輸入 2 6 2" xfId="54265"/>
    <cellStyle name="輸入 2 6 2 2" xfId="54266"/>
    <cellStyle name="輸入 2 6 2 2 2" xfId="54267"/>
    <cellStyle name="輸入 2 6 2 3" xfId="54268"/>
    <cellStyle name="輸入 2 6 2 4" xfId="54269"/>
    <cellStyle name="輸入 2 6 2 4 10" xfId="54270"/>
    <cellStyle name="輸入 2 6 2 4 10 2" xfId="54271"/>
    <cellStyle name="輸入 2 6 2 4 10 3" xfId="54272"/>
    <cellStyle name="輸入 2 6 2 4 11" xfId="54273"/>
    <cellStyle name="輸入 2 6 2 4 12" xfId="54274"/>
    <cellStyle name="輸入 2 6 2 4 2" xfId="54275"/>
    <cellStyle name="輸入 2 6 2 4 2 10" xfId="54276"/>
    <cellStyle name="輸入 2 6 2 4 2 11" xfId="54277"/>
    <cellStyle name="輸入 2 6 2 4 2 2" xfId="54278"/>
    <cellStyle name="輸入 2 6 2 4 2 2 2" xfId="54279"/>
    <cellStyle name="輸入 2 6 2 4 2 2 3" xfId="54280"/>
    <cellStyle name="輸入 2 6 2 4 2 3" xfId="54281"/>
    <cellStyle name="輸入 2 6 2 4 2 3 2" xfId="54282"/>
    <cellStyle name="輸入 2 6 2 4 2 3 3" xfId="54283"/>
    <cellStyle name="輸入 2 6 2 4 2 4" xfId="54284"/>
    <cellStyle name="輸入 2 6 2 4 2 4 2" xfId="54285"/>
    <cellStyle name="輸入 2 6 2 4 2 4 3" xfId="54286"/>
    <cellStyle name="輸入 2 6 2 4 2 5" xfId="54287"/>
    <cellStyle name="輸入 2 6 2 4 2 5 2" xfId="54288"/>
    <cellStyle name="輸入 2 6 2 4 2 5 3" xfId="54289"/>
    <cellStyle name="輸入 2 6 2 4 2 6" xfId="54290"/>
    <cellStyle name="輸入 2 6 2 4 2 6 2" xfId="54291"/>
    <cellStyle name="輸入 2 6 2 4 2 6 3" xfId="54292"/>
    <cellStyle name="輸入 2 6 2 4 2 7" xfId="54293"/>
    <cellStyle name="輸入 2 6 2 4 2 7 2" xfId="54294"/>
    <cellStyle name="輸入 2 6 2 4 2 7 3" xfId="54295"/>
    <cellStyle name="輸入 2 6 2 4 2 8" xfId="54296"/>
    <cellStyle name="輸入 2 6 2 4 2 8 2" xfId="54297"/>
    <cellStyle name="輸入 2 6 2 4 2 8 3" xfId="54298"/>
    <cellStyle name="輸入 2 6 2 4 2 9" xfId="54299"/>
    <cellStyle name="輸入 2 6 2 4 2 9 2" xfId="54300"/>
    <cellStyle name="輸入 2 6 2 4 2 9 3" xfId="54301"/>
    <cellStyle name="輸入 2 6 2 4 3" xfId="54302"/>
    <cellStyle name="輸入 2 6 2 4 3 2" xfId="54303"/>
    <cellStyle name="輸入 2 6 2 4 3 3" xfId="54304"/>
    <cellStyle name="輸入 2 6 2 4 4" xfId="54305"/>
    <cellStyle name="輸入 2 6 2 4 4 2" xfId="54306"/>
    <cellStyle name="輸入 2 6 2 4 4 3" xfId="54307"/>
    <cellStyle name="輸入 2 6 2 4 5" xfId="54308"/>
    <cellStyle name="輸入 2 6 2 4 5 2" xfId="54309"/>
    <cellStyle name="輸入 2 6 2 4 5 3" xfId="54310"/>
    <cellStyle name="輸入 2 6 2 4 6" xfId="54311"/>
    <cellStyle name="輸入 2 6 2 4 6 2" xfId="54312"/>
    <cellStyle name="輸入 2 6 2 4 6 3" xfId="54313"/>
    <cellStyle name="輸入 2 6 2 4 7" xfId="54314"/>
    <cellStyle name="輸入 2 6 2 4 7 2" xfId="54315"/>
    <cellStyle name="輸入 2 6 2 4 7 3" xfId="54316"/>
    <cellStyle name="輸入 2 6 2 4 8" xfId="54317"/>
    <cellStyle name="輸入 2 6 2 4 8 2" xfId="54318"/>
    <cellStyle name="輸入 2 6 2 4 8 3" xfId="54319"/>
    <cellStyle name="輸入 2 6 2 4 9" xfId="54320"/>
    <cellStyle name="輸入 2 6 2 4 9 2" xfId="54321"/>
    <cellStyle name="輸入 2 6 2 4 9 3" xfId="54322"/>
    <cellStyle name="輸入 2 6 3" xfId="54323"/>
    <cellStyle name="輸入 2 6 3 2" xfId="54324"/>
    <cellStyle name="輸入 2 6 4" xfId="54325"/>
    <cellStyle name="輸入 2 6 5" xfId="54326"/>
    <cellStyle name="輸入 2 6 5 10" xfId="54327"/>
    <cellStyle name="輸入 2 6 5 10 2" xfId="54328"/>
    <cellStyle name="輸入 2 6 5 10 3" xfId="54329"/>
    <cellStyle name="輸入 2 6 5 11" xfId="54330"/>
    <cellStyle name="輸入 2 6 5 12" xfId="54331"/>
    <cellStyle name="輸入 2 6 5 2" xfId="54332"/>
    <cellStyle name="輸入 2 6 5 2 10" xfId="54333"/>
    <cellStyle name="輸入 2 6 5 2 11" xfId="54334"/>
    <cellStyle name="輸入 2 6 5 2 2" xfId="54335"/>
    <cellStyle name="輸入 2 6 5 2 2 2" xfId="54336"/>
    <cellStyle name="輸入 2 6 5 2 2 3" xfId="54337"/>
    <cellStyle name="輸入 2 6 5 2 3" xfId="54338"/>
    <cellStyle name="輸入 2 6 5 2 3 2" xfId="54339"/>
    <cellStyle name="輸入 2 6 5 2 3 3" xfId="54340"/>
    <cellStyle name="輸入 2 6 5 2 4" xfId="54341"/>
    <cellStyle name="輸入 2 6 5 2 4 2" xfId="54342"/>
    <cellStyle name="輸入 2 6 5 2 4 3" xfId="54343"/>
    <cellStyle name="輸入 2 6 5 2 5" xfId="54344"/>
    <cellStyle name="輸入 2 6 5 2 5 2" xfId="54345"/>
    <cellStyle name="輸入 2 6 5 2 5 3" xfId="54346"/>
    <cellStyle name="輸入 2 6 5 2 6" xfId="54347"/>
    <cellStyle name="輸入 2 6 5 2 6 2" xfId="54348"/>
    <cellStyle name="輸入 2 6 5 2 6 3" xfId="54349"/>
    <cellStyle name="輸入 2 6 5 2 7" xfId="54350"/>
    <cellStyle name="輸入 2 6 5 2 7 2" xfId="54351"/>
    <cellStyle name="輸入 2 6 5 2 7 3" xfId="54352"/>
    <cellStyle name="輸入 2 6 5 2 8" xfId="54353"/>
    <cellStyle name="輸入 2 6 5 2 8 2" xfId="54354"/>
    <cellStyle name="輸入 2 6 5 2 8 3" xfId="54355"/>
    <cellStyle name="輸入 2 6 5 2 9" xfId="54356"/>
    <cellStyle name="輸入 2 6 5 2 9 2" xfId="54357"/>
    <cellStyle name="輸入 2 6 5 2 9 3" xfId="54358"/>
    <cellStyle name="輸入 2 6 5 3" xfId="54359"/>
    <cellStyle name="輸入 2 6 5 3 2" xfId="54360"/>
    <cellStyle name="輸入 2 6 5 3 3" xfId="54361"/>
    <cellStyle name="輸入 2 6 5 4" xfId="54362"/>
    <cellStyle name="輸入 2 6 5 4 2" xfId="54363"/>
    <cellStyle name="輸入 2 6 5 4 3" xfId="54364"/>
    <cellStyle name="輸入 2 6 5 5" xfId="54365"/>
    <cellStyle name="輸入 2 6 5 5 2" xfId="54366"/>
    <cellStyle name="輸入 2 6 5 5 3" xfId="54367"/>
    <cellStyle name="輸入 2 6 5 6" xfId="54368"/>
    <cellStyle name="輸入 2 6 5 6 2" xfId="54369"/>
    <cellStyle name="輸入 2 6 5 6 3" xfId="54370"/>
    <cellStyle name="輸入 2 6 5 7" xfId="54371"/>
    <cellStyle name="輸入 2 6 5 7 2" xfId="54372"/>
    <cellStyle name="輸入 2 6 5 7 3" xfId="54373"/>
    <cellStyle name="輸入 2 6 5 8" xfId="54374"/>
    <cellStyle name="輸入 2 6 5 8 2" xfId="54375"/>
    <cellStyle name="輸入 2 6 5 8 3" xfId="54376"/>
    <cellStyle name="輸入 2 6 5 9" xfId="54377"/>
    <cellStyle name="輸入 2 6 5 9 2" xfId="54378"/>
    <cellStyle name="輸入 2 6 5 9 3" xfId="54379"/>
    <cellStyle name="輸入 2 6 6" xfId="54380"/>
    <cellStyle name="輸入 2 6 6 10" xfId="54381"/>
    <cellStyle name="輸入 2 6 6 10 2" xfId="54382"/>
    <cellStyle name="輸入 2 6 6 10 3" xfId="54383"/>
    <cellStyle name="輸入 2 6 6 11" xfId="54384"/>
    <cellStyle name="輸入 2 6 6 12" xfId="54385"/>
    <cellStyle name="輸入 2 6 6 2" xfId="54386"/>
    <cellStyle name="輸入 2 6 6 2 10" xfId="54387"/>
    <cellStyle name="輸入 2 6 6 2 11" xfId="54388"/>
    <cellStyle name="輸入 2 6 6 2 2" xfId="54389"/>
    <cellStyle name="輸入 2 6 6 2 2 2" xfId="54390"/>
    <cellStyle name="輸入 2 6 6 2 2 3" xfId="54391"/>
    <cellStyle name="輸入 2 6 6 2 3" xfId="54392"/>
    <cellStyle name="輸入 2 6 6 2 3 2" xfId="54393"/>
    <cellStyle name="輸入 2 6 6 2 3 3" xfId="54394"/>
    <cellStyle name="輸入 2 6 6 2 4" xfId="54395"/>
    <cellStyle name="輸入 2 6 6 2 4 2" xfId="54396"/>
    <cellStyle name="輸入 2 6 6 2 4 3" xfId="54397"/>
    <cellStyle name="輸入 2 6 6 2 5" xfId="54398"/>
    <cellStyle name="輸入 2 6 6 2 5 2" xfId="54399"/>
    <cellStyle name="輸入 2 6 6 2 5 3" xfId="54400"/>
    <cellStyle name="輸入 2 6 6 2 6" xfId="54401"/>
    <cellStyle name="輸入 2 6 6 2 6 2" xfId="54402"/>
    <cellStyle name="輸入 2 6 6 2 6 3" xfId="54403"/>
    <cellStyle name="輸入 2 6 6 2 7" xfId="54404"/>
    <cellStyle name="輸入 2 6 6 2 7 2" xfId="54405"/>
    <cellStyle name="輸入 2 6 6 2 7 3" xfId="54406"/>
    <cellStyle name="輸入 2 6 6 2 8" xfId="54407"/>
    <cellStyle name="輸入 2 6 6 2 8 2" xfId="54408"/>
    <cellStyle name="輸入 2 6 6 2 8 3" xfId="54409"/>
    <cellStyle name="輸入 2 6 6 2 9" xfId="54410"/>
    <cellStyle name="輸入 2 6 6 2 9 2" xfId="54411"/>
    <cellStyle name="輸入 2 6 6 2 9 3" xfId="54412"/>
    <cellStyle name="輸入 2 6 6 3" xfId="54413"/>
    <cellStyle name="輸入 2 6 6 3 2" xfId="54414"/>
    <cellStyle name="輸入 2 6 6 3 3" xfId="54415"/>
    <cellStyle name="輸入 2 6 6 4" xfId="54416"/>
    <cellStyle name="輸入 2 6 6 4 2" xfId="54417"/>
    <cellStyle name="輸入 2 6 6 4 3" xfId="54418"/>
    <cellStyle name="輸入 2 6 6 5" xfId="54419"/>
    <cellStyle name="輸入 2 6 6 5 2" xfId="54420"/>
    <cellStyle name="輸入 2 6 6 5 3" xfId="54421"/>
    <cellStyle name="輸入 2 6 6 6" xfId="54422"/>
    <cellStyle name="輸入 2 6 6 6 2" xfId="54423"/>
    <cellStyle name="輸入 2 6 6 6 3" xfId="54424"/>
    <cellStyle name="輸入 2 6 6 7" xfId="54425"/>
    <cellStyle name="輸入 2 6 6 7 2" xfId="54426"/>
    <cellStyle name="輸入 2 6 6 7 3" xfId="54427"/>
    <cellStyle name="輸入 2 6 6 8" xfId="54428"/>
    <cellStyle name="輸入 2 6 6 8 2" xfId="54429"/>
    <cellStyle name="輸入 2 6 6 8 3" xfId="54430"/>
    <cellStyle name="輸入 2 6 6 9" xfId="54431"/>
    <cellStyle name="輸入 2 6 6 9 2" xfId="54432"/>
    <cellStyle name="輸入 2 6 6 9 3" xfId="54433"/>
    <cellStyle name="輸入 2 6 7" xfId="54434"/>
    <cellStyle name="輸入 2 6 7 2" xfId="54435"/>
    <cellStyle name="輸入 2 6 7 3" xfId="54436"/>
    <cellStyle name="輸入 2 7" xfId="54437"/>
    <cellStyle name="輸入 2 7 2" xfId="54438"/>
    <cellStyle name="輸入 2 7 2 2" xfId="54439"/>
    <cellStyle name="輸入 2 7 3" xfId="54440"/>
    <cellStyle name="輸入 2 7 4" xfId="54441"/>
    <cellStyle name="輸入 2 7 4 10" xfId="54442"/>
    <cellStyle name="輸入 2 7 4 10 2" xfId="54443"/>
    <cellStyle name="輸入 2 7 4 10 3" xfId="54444"/>
    <cellStyle name="輸入 2 7 4 11" xfId="54445"/>
    <cellStyle name="輸入 2 7 4 12" xfId="54446"/>
    <cellStyle name="輸入 2 7 4 2" xfId="54447"/>
    <cellStyle name="輸入 2 7 4 2 10" xfId="54448"/>
    <cellStyle name="輸入 2 7 4 2 11" xfId="54449"/>
    <cellStyle name="輸入 2 7 4 2 2" xfId="54450"/>
    <cellStyle name="輸入 2 7 4 2 2 2" xfId="54451"/>
    <cellStyle name="輸入 2 7 4 2 2 3" xfId="54452"/>
    <cellStyle name="輸入 2 7 4 2 3" xfId="54453"/>
    <cellStyle name="輸入 2 7 4 2 3 2" xfId="54454"/>
    <cellStyle name="輸入 2 7 4 2 3 3" xfId="54455"/>
    <cellStyle name="輸入 2 7 4 2 4" xfId="54456"/>
    <cellStyle name="輸入 2 7 4 2 4 2" xfId="54457"/>
    <cellStyle name="輸入 2 7 4 2 4 3" xfId="54458"/>
    <cellStyle name="輸入 2 7 4 2 5" xfId="54459"/>
    <cellStyle name="輸入 2 7 4 2 5 2" xfId="54460"/>
    <cellStyle name="輸入 2 7 4 2 5 3" xfId="54461"/>
    <cellStyle name="輸入 2 7 4 2 6" xfId="54462"/>
    <cellStyle name="輸入 2 7 4 2 6 2" xfId="54463"/>
    <cellStyle name="輸入 2 7 4 2 6 3" xfId="54464"/>
    <cellStyle name="輸入 2 7 4 2 7" xfId="54465"/>
    <cellStyle name="輸入 2 7 4 2 7 2" xfId="54466"/>
    <cellStyle name="輸入 2 7 4 2 7 3" xfId="54467"/>
    <cellStyle name="輸入 2 7 4 2 8" xfId="54468"/>
    <cellStyle name="輸入 2 7 4 2 8 2" xfId="54469"/>
    <cellStyle name="輸入 2 7 4 2 8 3" xfId="54470"/>
    <cellStyle name="輸入 2 7 4 2 9" xfId="54471"/>
    <cellStyle name="輸入 2 7 4 2 9 2" xfId="54472"/>
    <cellStyle name="輸入 2 7 4 2 9 3" xfId="54473"/>
    <cellStyle name="輸入 2 7 4 3" xfId="54474"/>
    <cellStyle name="輸入 2 7 4 3 2" xfId="54475"/>
    <cellStyle name="輸入 2 7 4 3 3" xfId="54476"/>
    <cellStyle name="輸入 2 7 4 4" xfId="54477"/>
    <cellStyle name="輸入 2 7 4 4 2" xfId="54478"/>
    <cellStyle name="輸入 2 7 4 4 3" xfId="54479"/>
    <cellStyle name="輸入 2 7 4 5" xfId="54480"/>
    <cellStyle name="輸入 2 7 4 5 2" xfId="54481"/>
    <cellStyle name="輸入 2 7 4 5 3" xfId="54482"/>
    <cellStyle name="輸入 2 7 4 6" xfId="54483"/>
    <cellStyle name="輸入 2 7 4 6 2" xfId="54484"/>
    <cellStyle name="輸入 2 7 4 6 3" xfId="54485"/>
    <cellStyle name="輸入 2 7 4 7" xfId="54486"/>
    <cellStyle name="輸入 2 7 4 7 2" xfId="54487"/>
    <cellStyle name="輸入 2 7 4 7 3" xfId="54488"/>
    <cellStyle name="輸入 2 7 4 8" xfId="54489"/>
    <cellStyle name="輸入 2 7 4 8 2" xfId="54490"/>
    <cellStyle name="輸入 2 7 4 8 3" xfId="54491"/>
    <cellStyle name="輸入 2 7 4 9" xfId="54492"/>
    <cellStyle name="輸入 2 7 4 9 2" xfId="54493"/>
    <cellStyle name="輸入 2 7 4 9 3" xfId="54494"/>
    <cellStyle name="輸入 2 7 5" xfId="54495"/>
    <cellStyle name="輸入 2 7 5 10" xfId="54496"/>
    <cellStyle name="輸入 2 7 5 10 2" xfId="54497"/>
    <cellStyle name="輸入 2 7 5 10 3" xfId="54498"/>
    <cellStyle name="輸入 2 7 5 11" xfId="54499"/>
    <cellStyle name="輸入 2 7 5 12" xfId="54500"/>
    <cellStyle name="輸入 2 7 5 2" xfId="54501"/>
    <cellStyle name="輸入 2 7 5 2 10" xfId="54502"/>
    <cellStyle name="輸入 2 7 5 2 11" xfId="54503"/>
    <cellStyle name="輸入 2 7 5 2 2" xfId="54504"/>
    <cellStyle name="輸入 2 7 5 2 2 2" xfId="54505"/>
    <cellStyle name="輸入 2 7 5 2 2 3" xfId="54506"/>
    <cellStyle name="輸入 2 7 5 2 3" xfId="54507"/>
    <cellStyle name="輸入 2 7 5 2 3 2" xfId="54508"/>
    <cellStyle name="輸入 2 7 5 2 3 3" xfId="54509"/>
    <cellStyle name="輸入 2 7 5 2 4" xfId="54510"/>
    <cellStyle name="輸入 2 7 5 2 4 2" xfId="54511"/>
    <cellStyle name="輸入 2 7 5 2 4 3" xfId="54512"/>
    <cellStyle name="輸入 2 7 5 2 5" xfId="54513"/>
    <cellStyle name="輸入 2 7 5 2 5 2" xfId="54514"/>
    <cellStyle name="輸入 2 7 5 2 5 3" xfId="54515"/>
    <cellStyle name="輸入 2 7 5 2 6" xfId="54516"/>
    <cellStyle name="輸入 2 7 5 2 6 2" xfId="54517"/>
    <cellStyle name="輸入 2 7 5 2 6 3" xfId="54518"/>
    <cellStyle name="輸入 2 7 5 2 7" xfId="54519"/>
    <cellStyle name="輸入 2 7 5 2 7 2" xfId="54520"/>
    <cellStyle name="輸入 2 7 5 2 7 3" xfId="54521"/>
    <cellStyle name="輸入 2 7 5 2 8" xfId="54522"/>
    <cellStyle name="輸入 2 7 5 2 8 2" xfId="54523"/>
    <cellStyle name="輸入 2 7 5 2 8 3" xfId="54524"/>
    <cellStyle name="輸入 2 7 5 2 9" xfId="54525"/>
    <cellStyle name="輸入 2 7 5 2 9 2" xfId="54526"/>
    <cellStyle name="輸入 2 7 5 2 9 3" xfId="54527"/>
    <cellStyle name="輸入 2 7 5 3" xfId="54528"/>
    <cellStyle name="輸入 2 7 5 3 2" xfId="54529"/>
    <cellStyle name="輸入 2 7 5 3 3" xfId="54530"/>
    <cellStyle name="輸入 2 7 5 4" xfId="54531"/>
    <cellStyle name="輸入 2 7 5 4 2" xfId="54532"/>
    <cellStyle name="輸入 2 7 5 4 3" xfId="54533"/>
    <cellStyle name="輸入 2 7 5 5" xfId="54534"/>
    <cellStyle name="輸入 2 7 5 5 2" xfId="54535"/>
    <cellStyle name="輸入 2 7 5 5 3" xfId="54536"/>
    <cellStyle name="輸入 2 7 5 6" xfId="54537"/>
    <cellStyle name="輸入 2 7 5 6 2" xfId="54538"/>
    <cellStyle name="輸入 2 7 5 6 3" xfId="54539"/>
    <cellStyle name="輸入 2 7 5 7" xfId="54540"/>
    <cellStyle name="輸入 2 7 5 7 2" xfId="54541"/>
    <cellStyle name="輸入 2 7 5 7 3" xfId="54542"/>
    <cellStyle name="輸入 2 7 5 8" xfId="54543"/>
    <cellStyle name="輸入 2 7 5 8 2" xfId="54544"/>
    <cellStyle name="輸入 2 7 5 8 3" xfId="54545"/>
    <cellStyle name="輸入 2 7 5 9" xfId="54546"/>
    <cellStyle name="輸入 2 7 5 9 2" xfId="54547"/>
    <cellStyle name="輸入 2 7 5 9 3" xfId="54548"/>
    <cellStyle name="輸入 2 8" xfId="54549"/>
    <cellStyle name="輸入 2 8 2" xfId="54550"/>
    <cellStyle name="輸入 2 8 2 2" xfId="54551"/>
    <cellStyle name="輸入 2 8 3" xfId="54552"/>
    <cellStyle name="輸入 2 8 4" xfId="54553"/>
    <cellStyle name="輸入 2 8 4 10" xfId="54554"/>
    <cellStyle name="輸入 2 8 4 10 2" xfId="54555"/>
    <cellStyle name="輸入 2 8 4 10 3" xfId="54556"/>
    <cellStyle name="輸入 2 8 4 11" xfId="54557"/>
    <cellStyle name="輸入 2 8 4 12" xfId="54558"/>
    <cellStyle name="輸入 2 8 4 2" xfId="54559"/>
    <cellStyle name="輸入 2 8 4 2 10" xfId="54560"/>
    <cellStyle name="輸入 2 8 4 2 11" xfId="54561"/>
    <cellStyle name="輸入 2 8 4 2 2" xfId="54562"/>
    <cellStyle name="輸入 2 8 4 2 2 2" xfId="54563"/>
    <cellStyle name="輸入 2 8 4 2 2 3" xfId="54564"/>
    <cellStyle name="輸入 2 8 4 2 3" xfId="54565"/>
    <cellStyle name="輸入 2 8 4 2 3 2" xfId="54566"/>
    <cellStyle name="輸入 2 8 4 2 3 3" xfId="54567"/>
    <cellStyle name="輸入 2 8 4 2 4" xfId="54568"/>
    <cellStyle name="輸入 2 8 4 2 4 2" xfId="54569"/>
    <cellStyle name="輸入 2 8 4 2 4 3" xfId="54570"/>
    <cellStyle name="輸入 2 8 4 2 5" xfId="54571"/>
    <cellStyle name="輸入 2 8 4 2 5 2" xfId="54572"/>
    <cellStyle name="輸入 2 8 4 2 5 3" xfId="54573"/>
    <cellStyle name="輸入 2 8 4 2 6" xfId="54574"/>
    <cellStyle name="輸入 2 8 4 2 6 2" xfId="54575"/>
    <cellStyle name="輸入 2 8 4 2 6 3" xfId="54576"/>
    <cellStyle name="輸入 2 8 4 2 7" xfId="54577"/>
    <cellStyle name="輸入 2 8 4 2 7 2" xfId="54578"/>
    <cellStyle name="輸入 2 8 4 2 7 3" xfId="54579"/>
    <cellStyle name="輸入 2 8 4 2 8" xfId="54580"/>
    <cellStyle name="輸入 2 8 4 2 8 2" xfId="54581"/>
    <cellStyle name="輸入 2 8 4 2 8 3" xfId="54582"/>
    <cellStyle name="輸入 2 8 4 2 9" xfId="54583"/>
    <cellStyle name="輸入 2 8 4 2 9 2" xfId="54584"/>
    <cellStyle name="輸入 2 8 4 2 9 3" xfId="54585"/>
    <cellStyle name="輸入 2 8 4 3" xfId="54586"/>
    <cellStyle name="輸入 2 8 4 3 2" xfId="54587"/>
    <cellStyle name="輸入 2 8 4 3 3" xfId="54588"/>
    <cellStyle name="輸入 2 8 4 4" xfId="54589"/>
    <cellStyle name="輸入 2 8 4 4 2" xfId="54590"/>
    <cellStyle name="輸入 2 8 4 4 3" xfId="54591"/>
    <cellStyle name="輸入 2 8 4 5" xfId="54592"/>
    <cellStyle name="輸入 2 8 4 5 2" xfId="54593"/>
    <cellStyle name="輸入 2 8 4 5 3" xfId="54594"/>
    <cellStyle name="輸入 2 8 4 6" xfId="54595"/>
    <cellStyle name="輸入 2 8 4 6 2" xfId="54596"/>
    <cellStyle name="輸入 2 8 4 6 3" xfId="54597"/>
    <cellStyle name="輸入 2 8 4 7" xfId="54598"/>
    <cellStyle name="輸入 2 8 4 7 2" xfId="54599"/>
    <cellStyle name="輸入 2 8 4 7 3" xfId="54600"/>
    <cellStyle name="輸入 2 8 4 8" xfId="54601"/>
    <cellStyle name="輸入 2 8 4 8 2" xfId="54602"/>
    <cellStyle name="輸入 2 8 4 8 3" xfId="54603"/>
    <cellStyle name="輸入 2 8 4 9" xfId="54604"/>
    <cellStyle name="輸入 2 8 4 9 2" xfId="54605"/>
    <cellStyle name="輸入 2 8 4 9 3" xfId="54606"/>
    <cellStyle name="輸入 2 9" xfId="54607"/>
    <cellStyle name="輸入 2 9 2" xfId="54608"/>
    <cellStyle name="輸入 3" xfId="15542"/>
    <cellStyle name="輸入 3 2" xfId="15543"/>
    <cellStyle name="輸入 3 2 2" xfId="54609"/>
    <cellStyle name="輸入 3 2 2 2" xfId="54610"/>
    <cellStyle name="輸入 3 2 2 3" xfId="54611"/>
    <cellStyle name="輸入 3 2 3" xfId="54612"/>
    <cellStyle name="輸入 3 2 3 2" xfId="54613"/>
    <cellStyle name="輸入 3 2 3 3" xfId="54614"/>
    <cellStyle name="輸入 3 2 4" xfId="54615"/>
    <cellStyle name="輸入 3 2 4 2" xfId="54616"/>
    <cellStyle name="輸入 3 2 4 3" xfId="54617"/>
    <cellStyle name="輸入 3 2 5" xfId="54618"/>
    <cellStyle name="輸入 3 2 6" xfId="54619"/>
    <cellStyle name="輸入 3 3" xfId="54620"/>
    <cellStyle name="輸入 3 3 2" xfId="54621"/>
    <cellStyle name="輸入 3 3 3" xfId="54622"/>
    <cellStyle name="輸入 3 4" xfId="54623"/>
    <cellStyle name="輸入 3 4 2" xfId="54624"/>
    <cellStyle name="輸入 3 4 3" xfId="54625"/>
    <cellStyle name="輸入 3 5" xfId="54626"/>
    <cellStyle name="輸入 3 5 2" xfId="54627"/>
    <cellStyle name="輸入 3 5 3" xfId="54628"/>
    <cellStyle name="輸入 3 6" xfId="54629"/>
    <cellStyle name="輸入 3 7" xfId="54630"/>
    <cellStyle name="輸入 4" xfId="15544"/>
    <cellStyle name="輸入 4 2" xfId="15545"/>
    <cellStyle name="輸入 4 2 2" xfId="54631"/>
    <cellStyle name="輸入 4 2 2 2" xfId="54632"/>
    <cellStyle name="輸入 4 2 2 3" xfId="54633"/>
    <cellStyle name="輸入 4 2 3" xfId="54634"/>
    <cellStyle name="輸入 4 2 3 2" xfId="54635"/>
    <cellStyle name="輸入 4 2 3 3" xfId="54636"/>
    <cellStyle name="輸入 4 2 4" xfId="54637"/>
    <cellStyle name="輸入 4 2 4 2" xfId="54638"/>
    <cellStyle name="輸入 4 2 4 3" xfId="54639"/>
    <cellStyle name="輸入 4 2 5" xfId="54640"/>
    <cellStyle name="輸入 4 2 6" xfId="54641"/>
    <cellStyle name="輸入 4 3" xfId="54642"/>
    <cellStyle name="輸入 4 3 2" xfId="54643"/>
    <cellStyle name="輸入 4 3 3" xfId="54644"/>
    <cellStyle name="輸入 4 4" xfId="54645"/>
    <cellStyle name="輸入 4 4 2" xfId="54646"/>
    <cellStyle name="輸入 4 4 3" xfId="54647"/>
    <cellStyle name="輸入 4 5" xfId="54648"/>
    <cellStyle name="輸入 4 5 2" xfId="54649"/>
    <cellStyle name="輸入 4 5 3" xfId="54650"/>
    <cellStyle name="輸入 4 6" xfId="54651"/>
    <cellStyle name="輸入 4 7" xfId="54652"/>
    <cellStyle name="輸入 5" xfId="15546"/>
    <cellStyle name="輸入 5 2" xfId="15547"/>
    <cellStyle name="輸入 5 2 2" xfId="54653"/>
    <cellStyle name="輸入 5 2 2 2" xfId="54654"/>
    <cellStyle name="輸入 5 2 2 3" xfId="54655"/>
    <cellStyle name="輸入 5 2 3" xfId="54656"/>
    <cellStyle name="輸入 5 2 3 2" xfId="54657"/>
    <cellStyle name="輸入 5 2 3 3" xfId="54658"/>
    <cellStyle name="輸入 5 2 4" xfId="54659"/>
    <cellStyle name="輸入 5 2 4 2" xfId="54660"/>
    <cellStyle name="輸入 5 2 4 3" xfId="54661"/>
    <cellStyle name="輸入 5 2 5" xfId="54662"/>
    <cellStyle name="輸入 5 2 6" xfId="54663"/>
    <cellStyle name="輸入 5 3" xfId="54664"/>
    <cellStyle name="輸入 5 3 2" xfId="54665"/>
    <cellStyle name="輸入 5 3 3" xfId="54666"/>
    <cellStyle name="輸入 5 4" xfId="54667"/>
    <cellStyle name="輸入 5 4 2" xfId="54668"/>
    <cellStyle name="輸入 5 4 3" xfId="54669"/>
    <cellStyle name="輸入 5 5" xfId="54670"/>
    <cellStyle name="輸入 5 5 2" xfId="54671"/>
    <cellStyle name="輸入 5 5 3" xfId="54672"/>
    <cellStyle name="輸入 5 6" xfId="54673"/>
    <cellStyle name="輸入 5 7" xfId="54674"/>
    <cellStyle name="輸入 6" xfId="15548"/>
    <cellStyle name="輸入 6 2" xfId="15549"/>
    <cellStyle name="輸入 6 2 2" xfId="54675"/>
    <cellStyle name="輸入 6 2 2 2" xfId="54676"/>
    <cellStyle name="輸入 6 2 2 3" xfId="54677"/>
    <cellStyle name="輸入 6 2 3" xfId="54678"/>
    <cellStyle name="輸入 6 2 3 2" xfId="54679"/>
    <cellStyle name="輸入 6 2 3 3" xfId="54680"/>
    <cellStyle name="輸入 6 2 4" xfId="54681"/>
    <cellStyle name="輸入 6 2 4 2" xfId="54682"/>
    <cellStyle name="輸入 6 2 4 3" xfId="54683"/>
    <cellStyle name="輸入 6 2 5" xfId="54684"/>
    <cellStyle name="輸入 6 2 6" xfId="54685"/>
    <cellStyle name="輸入 6 3" xfId="54686"/>
    <cellStyle name="輸入 6 3 2" xfId="54687"/>
    <cellStyle name="輸入 6 3 3" xfId="54688"/>
    <cellStyle name="輸入 6 4" xfId="54689"/>
    <cellStyle name="輸入 6 4 2" xfId="54690"/>
    <cellStyle name="輸入 6 4 3" xfId="54691"/>
    <cellStyle name="輸入 6 5" xfId="54692"/>
    <cellStyle name="輸入 6 5 2" xfId="54693"/>
    <cellStyle name="輸入 6 5 3" xfId="54694"/>
    <cellStyle name="輸入 6 6" xfId="54695"/>
    <cellStyle name="輸入 6 7" xfId="54696"/>
    <cellStyle name="輸入 7" xfId="15550"/>
    <cellStyle name="輸入 7 2" xfId="15551"/>
    <cellStyle name="輸入 7 2 2" xfId="54697"/>
    <cellStyle name="輸入 7 2 2 2" xfId="54698"/>
    <cellStyle name="輸入 7 2 2 3" xfId="54699"/>
    <cellStyle name="輸入 7 2 3" xfId="54700"/>
    <cellStyle name="輸入 7 2 3 2" xfId="54701"/>
    <cellStyle name="輸入 7 2 3 3" xfId="54702"/>
    <cellStyle name="輸入 7 2 4" xfId="54703"/>
    <cellStyle name="輸入 7 2 4 2" xfId="54704"/>
    <cellStyle name="輸入 7 2 4 3" xfId="54705"/>
    <cellStyle name="輸入 7 2 5" xfId="54706"/>
    <cellStyle name="輸入 7 2 6" xfId="54707"/>
    <cellStyle name="輸入 7 3" xfId="54708"/>
    <cellStyle name="輸入 7 3 2" xfId="54709"/>
    <cellStyle name="輸入 7 3 3" xfId="54710"/>
    <cellStyle name="輸入 7 4" xfId="54711"/>
    <cellStyle name="輸入 7 4 2" xfId="54712"/>
    <cellStyle name="輸入 7 4 3" xfId="54713"/>
    <cellStyle name="輸入 7 5" xfId="54714"/>
    <cellStyle name="輸入 7 5 2" xfId="54715"/>
    <cellStyle name="輸入 7 5 3" xfId="54716"/>
    <cellStyle name="輸入 7 6" xfId="54717"/>
    <cellStyle name="輸入 7 7" xfId="54718"/>
    <cellStyle name="輸入 8" xfId="15552"/>
    <cellStyle name="輸入 8 2" xfId="54719"/>
    <cellStyle name="輸入 8 2 2" xfId="54720"/>
    <cellStyle name="輸入 8 2 2 2" xfId="54721"/>
    <cellStyle name="輸入 8 2 2 3" xfId="54722"/>
    <cellStyle name="輸入 8 2 3" xfId="54723"/>
    <cellStyle name="輸入 8 2 3 2" xfId="54724"/>
    <cellStyle name="輸入 8 2 3 3" xfId="54725"/>
    <cellStyle name="輸入 8 2 4" xfId="54726"/>
    <cellStyle name="輸入 8 2 4 2" xfId="54727"/>
    <cellStyle name="輸入 8 2 4 3" xfId="54728"/>
    <cellStyle name="輸入 8 2 5" xfId="54729"/>
    <cellStyle name="輸入 8 2 6" xfId="54730"/>
    <cellStyle name="輸入 8 3" xfId="54731"/>
    <cellStyle name="輸入 8 3 2" xfId="54732"/>
    <cellStyle name="輸入 8 3 3" xfId="54733"/>
    <cellStyle name="輸入 8 4" xfId="54734"/>
    <cellStyle name="輸入 8 4 2" xfId="54735"/>
    <cellStyle name="輸入 8 4 3" xfId="54736"/>
    <cellStyle name="輸入 8 5" xfId="54737"/>
    <cellStyle name="輸入 8 5 2" xfId="54738"/>
    <cellStyle name="輸入 8 5 3" xfId="54739"/>
    <cellStyle name="輸入 8 6" xfId="54740"/>
    <cellStyle name="輸入 8 7" xfId="54741"/>
    <cellStyle name="輸入 9" xfId="54742"/>
    <cellStyle name="輸入 9 2" xfId="54743"/>
    <cellStyle name="輸入 9 2 2" xfId="54744"/>
    <cellStyle name="輸入 9 2 2 2" xfId="54745"/>
    <cellStyle name="輸入 9 2 2 3" xfId="54746"/>
    <cellStyle name="輸入 9 2 3" xfId="54747"/>
    <cellStyle name="輸入 9 2 3 2" xfId="54748"/>
    <cellStyle name="輸入 9 2 3 3" xfId="54749"/>
    <cellStyle name="輸入 9 2 4" xfId="54750"/>
    <cellStyle name="輸入 9 2 4 2" xfId="54751"/>
    <cellStyle name="輸入 9 2 4 3" xfId="54752"/>
    <cellStyle name="輸入 9 2 5" xfId="54753"/>
    <cellStyle name="輸入 9 2 6" xfId="54754"/>
    <cellStyle name="輸入 9 3" xfId="54755"/>
    <cellStyle name="輸入 9 3 2" xfId="54756"/>
    <cellStyle name="輸入 9 3 3" xfId="54757"/>
    <cellStyle name="輸入 9 4" xfId="54758"/>
    <cellStyle name="輸入 9 4 2" xfId="54759"/>
    <cellStyle name="輸入 9 4 3" xfId="54760"/>
    <cellStyle name="輸入 9 5" xfId="54761"/>
    <cellStyle name="輸入 9 5 2" xfId="54762"/>
    <cellStyle name="輸入 9 5 3" xfId="54763"/>
    <cellStyle name="輸入 9 6" xfId="54764"/>
    <cellStyle name="輸入 9 7" xfId="54765"/>
    <cellStyle name="說明文字" xfId="15553"/>
    <cellStyle name="說明文字 2" xfId="54766"/>
    <cellStyle name="說明文字 2 10" xfId="54767"/>
    <cellStyle name="說明文字 2 11" xfId="54768"/>
    <cellStyle name="說明文字 2 12" xfId="54769"/>
    <cellStyle name="說明文字 2 13" xfId="54770"/>
    <cellStyle name="說明文字 2 2" xfId="54771"/>
    <cellStyle name="說明文字 2 2 2" xfId="54772"/>
    <cellStyle name="說明文字 2 2 2 2" xfId="54773"/>
    <cellStyle name="說明文字 2 2 2 2 2" xfId="54774"/>
    <cellStyle name="說明文字 2 2 2 3" xfId="54775"/>
    <cellStyle name="說明文字 2 2 2 4" xfId="54776"/>
    <cellStyle name="說明文字 2 2 2 5" xfId="54777"/>
    <cellStyle name="說明文字 2 2 2 6" xfId="54778"/>
    <cellStyle name="說明文字 2 2 3" xfId="54779"/>
    <cellStyle name="說明文字 2 2 3 2" xfId="54780"/>
    <cellStyle name="說明文字 2 2 3 3" xfId="54781"/>
    <cellStyle name="說明文字 2 2 4" xfId="54782"/>
    <cellStyle name="說明文字 2 2 5" xfId="54783"/>
    <cellStyle name="說明文字 2 2 6" xfId="54784"/>
    <cellStyle name="說明文字 2 2 7" xfId="54785"/>
    <cellStyle name="說明文字 2 3" xfId="54786"/>
    <cellStyle name="說明文字 2 3 2" xfId="54787"/>
    <cellStyle name="說明文字 2 3 2 2" xfId="54788"/>
    <cellStyle name="說明文字 2 3 2 2 2" xfId="54789"/>
    <cellStyle name="說明文字 2 3 2 3" xfId="54790"/>
    <cellStyle name="說明文字 2 3 2 4" xfId="54791"/>
    <cellStyle name="說明文字 2 3 2 5" xfId="54792"/>
    <cellStyle name="說明文字 2 3 2 6" xfId="54793"/>
    <cellStyle name="說明文字 2 3 3" xfId="54794"/>
    <cellStyle name="說明文字 2 3 3 2" xfId="54795"/>
    <cellStyle name="說明文字 2 3 3 3" xfId="54796"/>
    <cellStyle name="說明文字 2 3 4" xfId="54797"/>
    <cellStyle name="說明文字 2 3 5" xfId="54798"/>
    <cellStyle name="說明文字 2 3 6" xfId="54799"/>
    <cellStyle name="說明文字 2 3 7" xfId="54800"/>
    <cellStyle name="說明文字 2 4" xfId="54801"/>
    <cellStyle name="說明文字 2 4 2" xfId="54802"/>
    <cellStyle name="說明文字 2 4 2 2" xfId="54803"/>
    <cellStyle name="說明文字 2 4 2 3" xfId="54804"/>
    <cellStyle name="說明文字 2 4 3" xfId="54805"/>
    <cellStyle name="說明文字 2 4 3 2" xfId="54806"/>
    <cellStyle name="說明文字 2 4 4" xfId="54807"/>
    <cellStyle name="說明文字 2 4 5" xfId="54808"/>
    <cellStyle name="說明文字 2 5" xfId="54809"/>
    <cellStyle name="說明文字 2 5 2" xfId="54810"/>
    <cellStyle name="說明文字 2 5 2 2" xfId="54811"/>
    <cellStyle name="說明文字 2 5 2 2 2" xfId="54812"/>
    <cellStyle name="說明文字 2 5 2 3" xfId="54813"/>
    <cellStyle name="說明文字 2 5 2 4" xfId="54814"/>
    <cellStyle name="說明文字 2 5 2 5" xfId="54815"/>
    <cellStyle name="說明文字 2 5 3" xfId="54816"/>
    <cellStyle name="說明文字 2 5 3 2" xfId="54817"/>
    <cellStyle name="說明文字 2 5 3 3" xfId="54818"/>
    <cellStyle name="說明文字 2 5 4" xfId="54819"/>
    <cellStyle name="說明文字 2 5 5" xfId="54820"/>
    <cellStyle name="說明文字 2 5 6" xfId="54821"/>
    <cellStyle name="說明文字 2 6" xfId="54822"/>
    <cellStyle name="說明文字 2 6 2" xfId="54823"/>
    <cellStyle name="說明文字 2 6 2 2" xfId="54824"/>
    <cellStyle name="說明文字 2 6 2 2 2" xfId="54825"/>
    <cellStyle name="說明文字 2 6 2 3" xfId="54826"/>
    <cellStyle name="說明文字 2 6 2 4" xfId="54827"/>
    <cellStyle name="說明文字 2 6 3" xfId="54828"/>
    <cellStyle name="說明文字 2 6 3 2" xfId="54829"/>
    <cellStyle name="說明文字 2 6 4" xfId="54830"/>
    <cellStyle name="說明文字 2 6 5" xfId="54831"/>
    <cellStyle name="說明文字 2 6 6" xfId="54832"/>
    <cellStyle name="說明文字 2 7" xfId="54833"/>
    <cellStyle name="說明文字 2 7 2" xfId="54834"/>
    <cellStyle name="說明文字 2 7 2 2" xfId="54835"/>
    <cellStyle name="說明文字 2 7 3" xfId="54836"/>
    <cellStyle name="說明文字 2 7 4" xfId="54837"/>
    <cellStyle name="說明文字 2 7 5" xfId="54838"/>
    <cellStyle name="說明文字 2 8" xfId="54839"/>
    <cellStyle name="說明文字 2 8 2" xfId="54840"/>
    <cellStyle name="說明文字 2 8 2 2" xfId="54841"/>
    <cellStyle name="說明文字 2 8 3" xfId="54842"/>
    <cellStyle name="說明文字 2 8 4" xfId="54843"/>
    <cellStyle name="說明文字 2 9" xfId="54844"/>
    <cellStyle name="說明文字 2 9 2" xfId="54845"/>
    <cellStyle name="說明文字 3" xfId="54846"/>
    <cellStyle name="說明文字 3 2" xfId="54847"/>
    <cellStyle name="說明文字 4" xfId="54848"/>
    <cellStyle name="說明文字 4 2" xfId="54849"/>
    <cellStyle name="說明文字 5" xfId="54850"/>
    <cellStyle name="說明文字 5 2" xfId="54851"/>
    <cellStyle name="說明文字 6" xfId="54852"/>
    <cellStyle name="說明文字 6 2" xfId="54853"/>
    <cellStyle name="說明文字 7" xfId="54854"/>
    <cellStyle name="說明文字 7 2" xfId="54855"/>
    <cellStyle name="說明文字 8" xfId="54856"/>
    <cellStyle name="說明文字 8 2" xfId="54857"/>
    <cellStyle name="說明文字 9" xfId="54858"/>
    <cellStyle name="說明文字 9 2" xfId="54859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0"/>
    <cellStyle name="메모 10 2" xfId="54861"/>
    <cellStyle name="메모 11" xfId="54862"/>
    <cellStyle name="메모 11 2" xfId="54863"/>
    <cellStyle name="메모 12" xfId="54864"/>
    <cellStyle name="메모 12 2" xfId="54865"/>
    <cellStyle name="메모 13" xfId="54866"/>
    <cellStyle name="메모 13 2" xfId="54867"/>
    <cellStyle name="메모 14" xfId="54868"/>
    <cellStyle name="메모 2" xfId="12292"/>
    <cellStyle name="메모 2 2" xfId="12293"/>
    <cellStyle name="메모 2 3" xfId="12294"/>
    <cellStyle name="메모 3" xfId="12295"/>
    <cellStyle name="메모 3 10" xfId="54869"/>
    <cellStyle name="메모 3 10 2" xfId="54870"/>
    <cellStyle name="메모 3 11" xfId="54871"/>
    <cellStyle name="메모 3 2" xfId="12296"/>
    <cellStyle name="메모 3 2 10" xfId="54872"/>
    <cellStyle name="메모 3 2 2" xfId="54873"/>
    <cellStyle name="메모 3 2 2 2" xfId="54874"/>
    <cellStyle name="메모 3 2 3" xfId="54875"/>
    <cellStyle name="메모 3 2 3 2" xfId="54876"/>
    <cellStyle name="메모 3 2 4" xfId="54877"/>
    <cellStyle name="메모 3 2 4 2" xfId="54878"/>
    <cellStyle name="메모 3 2 5" xfId="54879"/>
    <cellStyle name="메모 3 2 5 2" xfId="54880"/>
    <cellStyle name="메모 3 2 6" xfId="54881"/>
    <cellStyle name="메모 3 2 6 2" xfId="54882"/>
    <cellStyle name="메모 3 2 7" xfId="54883"/>
    <cellStyle name="메모 3 2 7 2" xfId="54884"/>
    <cellStyle name="메모 3 2 8" xfId="54885"/>
    <cellStyle name="메모 3 2 8 2" xfId="54886"/>
    <cellStyle name="메모 3 2 9" xfId="54887"/>
    <cellStyle name="메모 3 2 9 2" xfId="54888"/>
    <cellStyle name="메모 3 3" xfId="12297"/>
    <cellStyle name="메모 3 3 2" xfId="54889"/>
    <cellStyle name="메모 3 4" xfId="54890"/>
    <cellStyle name="메모 3 4 2" xfId="54891"/>
    <cellStyle name="메모 3 5" xfId="54892"/>
    <cellStyle name="메모 3 5 2" xfId="54893"/>
    <cellStyle name="메모 3 6" xfId="54894"/>
    <cellStyle name="메모 3 6 2" xfId="54895"/>
    <cellStyle name="메모 3 7" xfId="54896"/>
    <cellStyle name="메모 3 7 2" xfId="54897"/>
    <cellStyle name="메모 3 8" xfId="54898"/>
    <cellStyle name="메모 3 8 2" xfId="54899"/>
    <cellStyle name="메모 3 9" xfId="54900"/>
    <cellStyle name="메모 3 9 2" xfId="54901"/>
    <cellStyle name="메모 4" xfId="12298"/>
    <cellStyle name="메모 4 2" xfId="12299"/>
    <cellStyle name="메모 4 3" xfId="12300"/>
    <cellStyle name="메모 5" xfId="12301"/>
    <cellStyle name="메모 5 10" xfId="54902"/>
    <cellStyle name="메모 5 2" xfId="54903"/>
    <cellStyle name="메모 5 2 2" xfId="54904"/>
    <cellStyle name="메모 5 3" xfId="54905"/>
    <cellStyle name="메모 5 3 2" xfId="54906"/>
    <cellStyle name="메모 5 4" xfId="54907"/>
    <cellStyle name="메모 5 4 2" xfId="54908"/>
    <cellStyle name="메모 5 5" xfId="54909"/>
    <cellStyle name="메모 5 5 2" xfId="54910"/>
    <cellStyle name="메모 5 6" xfId="54911"/>
    <cellStyle name="메모 5 6 2" xfId="54912"/>
    <cellStyle name="메모 5 7" xfId="54913"/>
    <cellStyle name="메모 5 7 2" xfId="54914"/>
    <cellStyle name="메모 5 8" xfId="54915"/>
    <cellStyle name="메모 5 8 2" xfId="54916"/>
    <cellStyle name="메모 5 9" xfId="54917"/>
    <cellStyle name="메모 5 9 2" xfId="54918"/>
    <cellStyle name="메모 6" xfId="12302"/>
    <cellStyle name="메모 6 2" xfId="54919"/>
    <cellStyle name="메모 7" xfId="54920"/>
    <cellStyle name="메모 7 2" xfId="54921"/>
    <cellStyle name="메모 8" xfId="54922"/>
    <cellStyle name="메모 8 2" xfId="54923"/>
    <cellStyle name="메모 9" xfId="54924"/>
    <cellStyle name="메모 9 2" xfId="54925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6"/>
    <cellStyle name="样式 1 2 2 2 2 2 2 2 2" xfId="13028"/>
    <cellStyle name="样式 1 2 2 3" xfId="54927"/>
    <cellStyle name="样式 1 2 2 4" xfId="54928"/>
    <cellStyle name="样式 1 2 3" xfId="12316"/>
    <cellStyle name="样式 1 2 3 2" xfId="54929"/>
    <cellStyle name="样式 1 2 3 3" xfId="54930"/>
    <cellStyle name="样式 1 2 3 4" xfId="54931"/>
    <cellStyle name="样式 1 2 4" xfId="12317"/>
    <cellStyle name="样式 1 2 5" xfId="12318"/>
    <cellStyle name="样式 1 3" xfId="12319"/>
    <cellStyle name="样式 1 3 2" xfId="54932"/>
    <cellStyle name="样式 1 3 3" xfId="54933"/>
    <cellStyle name="样式 1 3 4" xfId="54934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5"/>
    <cellStyle name="一般 10 11" xfId="54936"/>
    <cellStyle name="一般 10 12" xfId="54937"/>
    <cellStyle name="一般 10 13" xfId="54938"/>
    <cellStyle name="一般 10 2" xfId="12365"/>
    <cellStyle name="一般 10 2 2" xfId="54939"/>
    <cellStyle name="一般 10 2 2 2" xfId="54940"/>
    <cellStyle name="一般 10 2 2 2 2" xfId="54941"/>
    <cellStyle name="一般 10 2 2 3" xfId="54942"/>
    <cellStyle name="一般 10 2 2 4" xfId="54943"/>
    <cellStyle name="一般 10 2 2 5" xfId="54944"/>
    <cellStyle name="一般 10 2 2 6" xfId="54945"/>
    <cellStyle name="一般 10 2 3" xfId="54946"/>
    <cellStyle name="一般 10 2 3 2" xfId="54947"/>
    <cellStyle name="一般 10 2 3 3" xfId="54948"/>
    <cellStyle name="一般 10 2 4" xfId="54949"/>
    <cellStyle name="一般 10 2 5" xfId="54950"/>
    <cellStyle name="一般 10 2 6" xfId="54951"/>
    <cellStyle name="一般 10 2 7" xfId="54952"/>
    <cellStyle name="一般 10 3" xfId="12366"/>
    <cellStyle name="一般 10 3 2" xfId="54953"/>
    <cellStyle name="一般 10 3 2 2" xfId="54954"/>
    <cellStyle name="一般 10 3 2 2 2" xfId="54955"/>
    <cellStyle name="一般 10 3 2 3" xfId="54956"/>
    <cellStyle name="一般 10 3 2 4" xfId="54957"/>
    <cellStyle name="一般 10 3 2 5" xfId="54958"/>
    <cellStyle name="一般 10 3 2 6" xfId="54959"/>
    <cellStyle name="一般 10 3 3" xfId="54960"/>
    <cellStyle name="一般 10 3 3 2" xfId="54961"/>
    <cellStyle name="一般 10 3 3 3" xfId="54962"/>
    <cellStyle name="一般 10 3 4" xfId="54963"/>
    <cellStyle name="一般 10 3 5" xfId="54964"/>
    <cellStyle name="一般 10 3 6" xfId="54965"/>
    <cellStyle name="一般 10 3 7" xfId="54966"/>
    <cellStyle name="一般 10 4" xfId="54967"/>
    <cellStyle name="一般 10 4 2" xfId="54968"/>
    <cellStyle name="一般 10 4 2 2" xfId="54969"/>
    <cellStyle name="一般 10 4 2 3" xfId="54970"/>
    <cellStyle name="一般 10 4 3" xfId="54971"/>
    <cellStyle name="一般 10 4 3 2" xfId="54972"/>
    <cellStyle name="一般 10 4 4" xfId="54973"/>
    <cellStyle name="一般 10 4 5" xfId="54974"/>
    <cellStyle name="一般 10 4 6" xfId="54975"/>
    <cellStyle name="一般 10 5" xfId="54976"/>
    <cellStyle name="一般 10 5 2" xfId="54977"/>
    <cellStyle name="一般 10 5 2 2" xfId="54978"/>
    <cellStyle name="一般 10 5 2 2 2" xfId="54979"/>
    <cellStyle name="一般 10 5 2 3" xfId="54980"/>
    <cellStyle name="一般 10 5 2 4" xfId="54981"/>
    <cellStyle name="一般 10 5 2 5" xfId="54982"/>
    <cellStyle name="一般 10 5 3" xfId="54983"/>
    <cellStyle name="一般 10 5 3 2" xfId="54984"/>
    <cellStyle name="一般 10 5 3 3" xfId="54985"/>
    <cellStyle name="一般 10 5 4" xfId="54986"/>
    <cellStyle name="一般 10 5 5" xfId="54987"/>
    <cellStyle name="一般 10 5 6" xfId="54988"/>
    <cellStyle name="一般 10 6" xfId="54989"/>
    <cellStyle name="一般 10 6 2" xfId="54990"/>
    <cellStyle name="一般 10 6 2 2" xfId="54991"/>
    <cellStyle name="一般 10 6 2 2 2" xfId="54992"/>
    <cellStyle name="一般 10 6 2 3" xfId="54993"/>
    <cellStyle name="一般 10 6 2 4" xfId="54994"/>
    <cellStyle name="一般 10 6 3" xfId="54995"/>
    <cellStyle name="一般 10 6 3 2" xfId="54996"/>
    <cellStyle name="一般 10 6 4" xfId="54997"/>
    <cellStyle name="一般 10 6 5" xfId="54998"/>
    <cellStyle name="一般 10 6 6" xfId="54999"/>
    <cellStyle name="一般 10 7" xfId="55000"/>
    <cellStyle name="一般 10 7 2" xfId="55001"/>
    <cellStyle name="一般 10 7 2 2" xfId="55002"/>
    <cellStyle name="一般 10 7 3" xfId="55003"/>
    <cellStyle name="一般 10 7 4" xfId="55004"/>
    <cellStyle name="一般 10 7 5" xfId="55005"/>
    <cellStyle name="一般 10 8" xfId="55006"/>
    <cellStyle name="一般 10 8 2" xfId="55007"/>
    <cellStyle name="一般 10 8 2 2" xfId="55008"/>
    <cellStyle name="一般 10 8 3" xfId="55009"/>
    <cellStyle name="一般 10 8 4" xfId="55010"/>
    <cellStyle name="一般 10 9" xfId="55011"/>
    <cellStyle name="一般 10 9 2" xfId="55012"/>
    <cellStyle name="一般 11" xfId="12367"/>
    <cellStyle name="一般 11 10" xfId="55013"/>
    <cellStyle name="一般 11 2" xfId="12368"/>
    <cellStyle name="一般 11 2 2" xfId="55014"/>
    <cellStyle name="一般 11 2 2 2" xfId="55015"/>
    <cellStyle name="一般 11 2 2 3" xfId="55016"/>
    <cellStyle name="一般 11 2 2 3 2" xfId="55017"/>
    <cellStyle name="一般 11 2 2 4" xfId="55018"/>
    <cellStyle name="一般 11 2 2 5" xfId="55019"/>
    <cellStyle name="一般 11 2 3" xfId="55020"/>
    <cellStyle name="一般 11 2 3 2" xfId="55021"/>
    <cellStyle name="一般 11 2 3 3" xfId="55022"/>
    <cellStyle name="一般 11 2 4" xfId="55023"/>
    <cellStyle name="一般 11 2 4 2" xfId="55024"/>
    <cellStyle name="一般 11 2 5" xfId="55025"/>
    <cellStyle name="一般 11 2 5 2" xfId="55026"/>
    <cellStyle name="一般 11 2 6" xfId="55027"/>
    <cellStyle name="一般 11 2 7" xfId="55028"/>
    <cellStyle name="一般 11 3" xfId="12369"/>
    <cellStyle name="一般 11 3 2" xfId="55029"/>
    <cellStyle name="一般 11 3 2 2" xfId="55030"/>
    <cellStyle name="一般 11 3 2 3" xfId="55031"/>
    <cellStyle name="一般 11 3 2 4" xfId="55032"/>
    <cellStyle name="一般 11 3 3" xfId="55033"/>
    <cellStyle name="一般 11 3 3 2" xfId="55034"/>
    <cellStyle name="一般 11 3 3 3" xfId="55035"/>
    <cellStyle name="一般 11 3 4" xfId="55036"/>
    <cellStyle name="一般 11 3 4 2" xfId="55037"/>
    <cellStyle name="一般 11 3 5" xfId="55038"/>
    <cellStyle name="一般 11 3 5 2" xfId="55039"/>
    <cellStyle name="一般 11 3 6" xfId="55040"/>
    <cellStyle name="一般 11 3 7" xfId="55041"/>
    <cellStyle name="一般 11 4" xfId="55042"/>
    <cellStyle name="一般 11 4 2" xfId="55043"/>
    <cellStyle name="一般 11 4 2 2" xfId="55044"/>
    <cellStyle name="一般 11 4 2 3" xfId="55045"/>
    <cellStyle name="一般 11 4 2 4" xfId="55046"/>
    <cellStyle name="一般 11 4 3" xfId="55047"/>
    <cellStyle name="一般 11 4 3 2" xfId="55048"/>
    <cellStyle name="一般 11 4 3 3" xfId="55049"/>
    <cellStyle name="一般 11 4 4" xfId="55050"/>
    <cellStyle name="一般 11 4 4 2" xfId="55051"/>
    <cellStyle name="一般 11 4 5" xfId="55052"/>
    <cellStyle name="一般 11 4 5 2" xfId="55053"/>
    <cellStyle name="一般 11 4 6" xfId="55054"/>
    <cellStyle name="一般 11 4 7" xfId="55055"/>
    <cellStyle name="一般 11 5" xfId="55056"/>
    <cellStyle name="一般 11 5 2" xfId="55057"/>
    <cellStyle name="一般 11 5 3" xfId="55058"/>
    <cellStyle name="一般 11 5 4" xfId="55059"/>
    <cellStyle name="一般 11 6" xfId="55060"/>
    <cellStyle name="一般 11 6 2" xfId="55061"/>
    <cellStyle name="一般 11 6 3" xfId="55062"/>
    <cellStyle name="一般 11 7" xfId="55063"/>
    <cellStyle name="一般 11 8" xfId="55064"/>
    <cellStyle name="一般 11 8 2" xfId="55065"/>
    <cellStyle name="一般 11 9" xfId="55066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7"/>
    <cellStyle name="一般 2 2" xfId="12395"/>
    <cellStyle name="一般 2 2 2" xfId="55068"/>
    <cellStyle name="一般 2 2 2 2" xfId="55069"/>
    <cellStyle name="一般 2 2 2 2 2" xfId="55070"/>
    <cellStyle name="一般 2 2 2 2 2 2" xfId="55071"/>
    <cellStyle name="一般 2 2 2 2 3" xfId="55072"/>
    <cellStyle name="一般 2 2 2 3" xfId="55073"/>
    <cellStyle name="一般 2 2 2 3 2" xfId="55074"/>
    <cellStyle name="一般 2 2 2 3 2 2" xfId="55075"/>
    <cellStyle name="一般 2 2 2 3 3" xfId="55076"/>
    <cellStyle name="一般 2 2 2 4" xfId="55077"/>
    <cellStyle name="一般 2 2 2 5" xfId="55078"/>
    <cellStyle name="一般 2 2 3" xfId="55079"/>
    <cellStyle name="一般 2 2 3 2" xfId="55080"/>
    <cellStyle name="一般 2 2 3 3" xfId="55081"/>
    <cellStyle name="一般 2 2 3 4" xfId="55082"/>
    <cellStyle name="一般 2 2 4" xfId="55083"/>
    <cellStyle name="一般 2 2 4 2" xfId="55084"/>
    <cellStyle name="一般 2 2 4 3" xfId="55085"/>
    <cellStyle name="一般 2 2 4 4" xfId="55086"/>
    <cellStyle name="一般 2 2 5" xfId="55087"/>
    <cellStyle name="一般 2 2 5 2" xfId="55088"/>
    <cellStyle name="一般 2 2 6" xfId="55089"/>
    <cellStyle name="一般 2 2 7" xfId="55090"/>
    <cellStyle name="一般 2 3" xfId="12396"/>
    <cellStyle name="一般 2 3 2" xfId="55091"/>
    <cellStyle name="一般 2 3 2 2" xfId="55092"/>
    <cellStyle name="一般 2 3 2 2 2" xfId="55093"/>
    <cellStyle name="一般 2 3 2 2 2 2" xfId="55094"/>
    <cellStyle name="一般 2 3 2 2 3" xfId="55095"/>
    <cellStyle name="一般 2 3 2 3" xfId="55096"/>
    <cellStyle name="一般 2 3 2 3 2" xfId="55097"/>
    <cellStyle name="一般 2 3 2 4" xfId="55098"/>
    <cellStyle name="一般 2 3 2 5" xfId="55099"/>
    <cellStyle name="一般 2 3 3" xfId="55100"/>
    <cellStyle name="一般 2 3 3 2" xfId="55101"/>
    <cellStyle name="一般 2 3 3 3" xfId="55102"/>
    <cellStyle name="一般 2 3 3 4" xfId="55103"/>
    <cellStyle name="一般 2 3 4" xfId="55104"/>
    <cellStyle name="一般 2 3 4 2" xfId="55105"/>
    <cellStyle name="一般 2 3 4 3" xfId="55106"/>
    <cellStyle name="一般 2 3 5" xfId="55107"/>
    <cellStyle name="一般 2 3 5 2" xfId="55108"/>
    <cellStyle name="一般 2 3 5 3" xfId="55109"/>
    <cellStyle name="一般 2 3 6" xfId="55110"/>
    <cellStyle name="一般 2 3 7" xfId="55111"/>
    <cellStyle name="一般 2 4" xfId="55112"/>
    <cellStyle name="一般 2 4 2" xfId="55113"/>
    <cellStyle name="一般 2 4 2 2" xfId="55114"/>
    <cellStyle name="一般 2 4 2 3" xfId="55115"/>
    <cellStyle name="一般 2 4 2 4" xfId="55116"/>
    <cellStyle name="一般 2 4 3" xfId="55117"/>
    <cellStyle name="一般 2 4 3 2" xfId="55118"/>
    <cellStyle name="一般 2 4 3 3" xfId="55119"/>
    <cellStyle name="一般 2 4 4" xfId="55120"/>
    <cellStyle name="一般 2 4 4 2" xfId="55121"/>
    <cellStyle name="一般 2 4 4 3" xfId="55122"/>
    <cellStyle name="一般 2 4 5" xfId="55123"/>
    <cellStyle name="一般 2 4 5 2" xfId="55124"/>
    <cellStyle name="一般 2 4 6" xfId="55125"/>
    <cellStyle name="一般 2 4 7" xfId="55126"/>
    <cellStyle name="一般 2 5" xfId="55127"/>
    <cellStyle name="一般 2 5 2" xfId="55128"/>
    <cellStyle name="一般 2 5 2 2" xfId="55129"/>
    <cellStyle name="一般 2 5 2 2 2" xfId="55130"/>
    <cellStyle name="一般 2 5 2 3" xfId="55131"/>
    <cellStyle name="一般 2 5 3" xfId="55132"/>
    <cellStyle name="一般 2 5 3 2" xfId="55133"/>
    <cellStyle name="一般 2 5 4" xfId="55134"/>
    <cellStyle name="一般 2 5 5" xfId="55135"/>
    <cellStyle name="一般 2 6" xfId="55136"/>
    <cellStyle name="一般 2 6 2" xfId="55137"/>
    <cellStyle name="一般 2 6 3" xfId="55138"/>
    <cellStyle name="一般 2 6 4" xfId="55139"/>
    <cellStyle name="一般 2 7" xfId="55140"/>
    <cellStyle name="一般 2 7 2" xfId="55141"/>
    <cellStyle name="一般 2 7 3" xfId="55142"/>
    <cellStyle name="一般 2 8" xfId="55143"/>
    <cellStyle name="一般 2 8 2" xfId="55144"/>
    <cellStyle name="一般 2 9" xfId="55145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6"/>
    <cellStyle name="一般 3 2 2 2" xfId="55147"/>
    <cellStyle name="一般 3 2 3" xfId="55148"/>
    <cellStyle name="一般 3 2 4" xfId="55149"/>
    <cellStyle name="一般 3 3" xfId="12402"/>
    <cellStyle name="一般 3 3 2" xfId="55150"/>
    <cellStyle name="一般 3 4" xfId="55151"/>
    <cellStyle name="一般 3 4 2" xfId="55152"/>
    <cellStyle name="一般 3 5" xfId="55153"/>
    <cellStyle name="一般 4" xfId="12403"/>
    <cellStyle name="一般 4 10" xfId="55154"/>
    <cellStyle name="一般 4 2" xfId="12404"/>
    <cellStyle name="一般 4 2 2" xfId="55155"/>
    <cellStyle name="一般 4 2 2 2" xfId="55156"/>
    <cellStyle name="一般 4 2 2 3" xfId="55157"/>
    <cellStyle name="一般 4 2 2 3 2" xfId="55158"/>
    <cellStyle name="一般 4 2 2 4" xfId="55159"/>
    <cellStyle name="一般 4 2 2 5" xfId="55160"/>
    <cellStyle name="一般 4 2 3" xfId="55161"/>
    <cellStyle name="一般 4 2 3 2" xfId="55162"/>
    <cellStyle name="一般 4 2 3 3" xfId="55163"/>
    <cellStyle name="一般 4 2 4" xfId="55164"/>
    <cellStyle name="一般 4 2 4 2" xfId="55165"/>
    <cellStyle name="一般 4 2 4 3" xfId="55166"/>
    <cellStyle name="一般 4 2 5" xfId="55167"/>
    <cellStyle name="一般 4 2 5 2" xfId="55168"/>
    <cellStyle name="一般 4 2 6" xfId="55169"/>
    <cellStyle name="一般 4 2 7" xfId="55170"/>
    <cellStyle name="一般 4 3" xfId="12405"/>
    <cellStyle name="一般 4 3 2" xfId="55171"/>
    <cellStyle name="一般 4 3 2 2" xfId="55172"/>
    <cellStyle name="一般 4 3 2 3" xfId="55173"/>
    <cellStyle name="一般 4 3 2 4" xfId="55174"/>
    <cellStyle name="一般 4 3 3" xfId="55175"/>
    <cellStyle name="一般 4 3 3 2" xfId="55176"/>
    <cellStyle name="一般 4 3 3 3" xfId="55177"/>
    <cellStyle name="一般 4 3 4" xfId="55178"/>
    <cellStyle name="一般 4 3 4 2" xfId="55179"/>
    <cellStyle name="一般 4 3 5" xfId="55180"/>
    <cellStyle name="一般 4 3 5 2" xfId="55181"/>
    <cellStyle name="一般 4 3 6" xfId="55182"/>
    <cellStyle name="一般 4 3 7" xfId="55183"/>
    <cellStyle name="一般 4 4" xfId="55184"/>
    <cellStyle name="一般 4 4 2" xfId="55185"/>
    <cellStyle name="一般 4 4 2 2" xfId="55186"/>
    <cellStyle name="一般 4 4 2 3" xfId="55187"/>
    <cellStyle name="一般 4 4 2 4" xfId="55188"/>
    <cellStyle name="一般 4 4 3" xfId="55189"/>
    <cellStyle name="一般 4 4 3 2" xfId="55190"/>
    <cellStyle name="一般 4 4 3 3" xfId="55191"/>
    <cellStyle name="一般 4 4 4" xfId="55192"/>
    <cellStyle name="一般 4 4 4 2" xfId="55193"/>
    <cellStyle name="一般 4 4 5" xfId="55194"/>
    <cellStyle name="一般 4 4 5 2" xfId="55195"/>
    <cellStyle name="一般 4 4 6" xfId="55196"/>
    <cellStyle name="一般 4 4 7" xfId="55197"/>
    <cellStyle name="一般 4 5" xfId="55198"/>
    <cellStyle name="一般 4 5 2" xfId="55199"/>
    <cellStyle name="一般 4 5 3" xfId="55200"/>
    <cellStyle name="一般 4 5 4" xfId="55201"/>
    <cellStyle name="一般 4 6" xfId="55202"/>
    <cellStyle name="一般 4 6 2" xfId="55203"/>
    <cellStyle name="一般 4 6 3" xfId="55204"/>
    <cellStyle name="一般 4 7" xfId="55205"/>
    <cellStyle name="一般 4 7 2" xfId="55206"/>
    <cellStyle name="一般 4 8" xfId="55207"/>
    <cellStyle name="一般 4 8 2" xfId="55208"/>
    <cellStyle name="一般 4 9" xfId="55209"/>
    <cellStyle name="一般 5" xfId="12406"/>
    <cellStyle name="一般 5 10" xfId="55210"/>
    <cellStyle name="一般 5 11" xfId="55211"/>
    <cellStyle name="一般 5 12" xfId="55212"/>
    <cellStyle name="一般 5 13" xfId="55213"/>
    <cellStyle name="一般 5 2" xfId="12407"/>
    <cellStyle name="一般 5 2 2" xfId="55214"/>
    <cellStyle name="一般 5 2 2 2" xfId="55215"/>
    <cellStyle name="一般 5 2 2 2 2" xfId="55216"/>
    <cellStyle name="一般 5 2 2 3" xfId="55217"/>
    <cellStyle name="一般 5 2 2 4" xfId="55218"/>
    <cellStyle name="一般 5 2 2 5" xfId="55219"/>
    <cellStyle name="一般 5 2 2 6" xfId="55220"/>
    <cellStyle name="一般 5 2 3" xfId="55221"/>
    <cellStyle name="一般 5 2 3 2" xfId="55222"/>
    <cellStyle name="一般 5 2 3 3" xfId="55223"/>
    <cellStyle name="一般 5 2 4" xfId="55224"/>
    <cellStyle name="一般 5 2 5" xfId="55225"/>
    <cellStyle name="一般 5 2 6" xfId="55226"/>
    <cellStyle name="一般 5 2 7" xfId="55227"/>
    <cellStyle name="一般 5 3" xfId="12408"/>
    <cellStyle name="一般 5 3 2" xfId="55228"/>
    <cellStyle name="一般 5 3 2 2" xfId="55229"/>
    <cellStyle name="一般 5 3 2 2 2" xfId="55230"/>
    <cellStyle name="一般 5 3 2 3" xfId="55231"/>
    <cellStyle name="一般 5 3 2 4" xfId="55232"/>
    <cellStyle name="一般 5 3 2 5" xfId="55233"/>
    <cellStyle name="一般 5 3 2 6" xfId="55234"/>
    <cellStyle name="一般 5 3 3" xfId="55235"/>
    <cellStyle name="一般 5 3 3 2" xfId="55236"/>
    <cellStyle name="一般 5 3 3 3" xfId="55237"/>
    <cellStyle name="一般 5 3 4" xfId="55238"/>
    <cellStyle name="一般 5 3 5" xfId="55239"/>
    <cellStyle name="一般 5 3 6" xfId="55240"/>
    <cellStyle name="一般 5 3 7" xfId="55241"/>
    <cellStyle name="一般 5 4" xfId="55242"/>
    <cellStyle name="一般 5 4 2" xfId="55243"/>
    <cellStyle name="一般 5 4 2 2" xfId="55244"/>
    <cellStyle name="一般 5 4 2 3" xfId="55245"/>
    <cellStyle name="一般 5 4 3" xfId="55246"/>
    <cellStyle name="一般 5 4 3 2" xfId="55247"/>
    <cellStyle name="一般 5 4 4" xfId="55248"/>
    <cellStyle name="一般 5 4 5" xfId="55249"/>
    <cellStyle name="一般 5 4 6" xfId="55250"/>
    <cellStyle name="一般 5 5" xfId="55251"/>
    <cellStyle name="一般 5 5 2" xfId="55252"/>
    <cellStyle name="一般 5 5 2 2" xfId="55253"/>
    <cellStyle name="一般 5 5 2 2 2" xfId="55254"/>
    <cellStyle name="一般 5 5 2 3" xfId="55255"/>
    <cellStyle name="一般 5 5 2 4" xfId="55256"/>
    <cellStyle name="一般 5 5 2 5" xfId="55257"/>
    <cellStyle name="一般 5 5 3" xfId="55258"/>
    <cellStyle name="一般 5 5 3 2" xfId="55259"/>
    <cellStyle name="一般 5 5 3 3" xfId="55260"/>
    <cellStyle name="一般 5 5 4" xfId="55261"/>
    <cellStyle name="一般 5 5 5" xfId="55262"/>
    <cellStyle name="一般 5 5 6" xfId="55263"/>
    <cellStyle name="一般 5 6" xfId="55264"/>
    <cellStyle name="一般 5 6 2" xfId="55265"/>
    <cellStyle name="一般 5 6 2 2" xfId="55266"/>
    <cellStyle name="一般 5 6 2 2 2" xfId="55267"/>
    <cellStyle name="一般 5 6 2 3" xfId="55268"/>
    <cellStyle name="一般 5 6 2 4" xfId="55269"/>
    <cellStyle name="一般 5 6 3" xfId="55270"/>
    <cellStyle name="一般 5 6 3 2" xfId="55271"/>
    <cellStyle name="一般 5 6 4" xfId="55272"/>
    <cellStyle name="一般 5 6 5" xfId="55273"/>
    <cellStyle name="一般 5 6 6" xfId="55274"/>
    <cellStyle name="一般 5 7" xfId="55275"/>
    <cellStyle name="一般 5 7 2" xfId="55276"/>
    <cellStyle name="一般 5 7 2 2" xfId="55277"/>
    <cellStyle name="一般 5 7 3" xfId="55278"/>
    <cellStyle name="一般 5 7 4" xfId="55279"/>
    <cellStyle name="一般 5 7 5" xfId="55280"/>
    <cellStyle name="一般 5 8" xfId="55281"/>
    <cellStyle name="一般 5 8 2" xfId="55282"/>
    <cellStyle name="一般 5 8 2 2" xfId="55283"/>
    <cellStyle name="一般 5 8 3" xfId="55284"/>
    <cellStyle name="一般 5 8 4" xfId="55285"/>
    <cellStyle name="一般 5 9" xfId="55286"/>
    <cellStyle name="一般 5 9 2" xfId="55287"/>
    <cellStyle name="一般 6" xfId="12409"/>
    <cellStyle name="一般 6 10" xfId="55288"/>
    <cellStyle name="一般 6 2" xfId="12410"/>
    <cellStyle name="一般 6 2 2" xfId="55289"/>
    <cellStyle name="一般 6 2 2 2" xfId="55290"/>
    <cellStyle name="一般 6 2 2 3" xfId="55291"/>
    <cellStyle name="一般 6 2 2 3 2" xfId="55292"/>
    <cellStyle name="一般 6 2 2 4" xfId="55293"/>
    <cellStyle name="一般 6 2 2 5" xfId="55294"/>
    <cellStyle name="一般 6 2 3" xfId="55295"/>
    <cellStyle name="一般 6 2 3 2" xfId="55296"/>
    <cellStyle name="一般 6 2 3 3" xfId="55297"/>
    <cellStyle name="一般 6 2 4" xfId="55298"/>
    <cellStyle name="一般 6 2 4 2" xfId="55299"/>
    <cellStyle name="一般 6 2 5" xfId="55300"/>
    <cellStyle name="一般 6 2 5 2" xfId="55301"/>
    <cellStyle name="一般 6 2 6" xfId="55302"/>
    <cellStyle name="一般 6 2 7" xfId="55303"/>
    <cellStyle name="一般 6 3" xfId="12411"/>
    <cellStyle name="一般 6 3 2" xfId="55304"/>
    <cellStyle name="一般 6 3 2 2" xfId="55305"/>
    <cellStyle name="一般 6 3 2 3" xfId="55306"/>
    <cellStyle name="一般 6 3 2 4" xfId="55307"/>
    <cellStyle name="一般 6 3 3" xfId="55308"/>
    <cellStyle name="一般 6 3 3 2" xfId="55309"/>
    <cellStyle name="一般 6 3 3 3" xfId="55310"/>
    <cellStyle name="一般 6 3 4" xfId="55311"/>
    <cellStyle name="一般 6 3 4 2" xfId="55312"/>
    <cellStyle name="一般 6 3 5" xfId="55313"/>
    <cellStyle name="一般 6 3 5 2" xfId="55314"/>
    <cellStyle name="一般 6 3 6" xfId="55315"/>
    <cellStyle name="一般 6 3 7" xfId="55316"/>
    <cellStyle name="一般 6 4" xfId="55317"/>
    <cellStyle name="一般 6 4 2" xfId="55318"/>
    <cellStyle name="一般 6 4 2 2" xfId="55319"/>
    <cellStyle name="一般 6 4 2 3" xfId="55320"/>
    <cellStyle name="一般 6 4 2 4" xfId="55321"/>
    <cellStyle name="一般 6 4 3" xfId="55322"/>
    <cellStyle name="一般 6 4 3 2" xfId="55323"/>
    <cellStyle name="一般 6 4 3 3" xfId="55324"/>
    <cellStyle name="一般 6 4 4" xfId="55325"/>
    <cellStyle name="一般 6 4 4 2" xfId="55326"/>
    <cellStyle name="一般 6 4 5" xfId="55327"/>
    <cellStyle name="一般 6 4 5 2" xfId="55328"/>
    <cellStyle name="一般 6 4 6" xfId="55329"/>
    <cellStyle name="一般 6 4 7" xfId="55330"/>
    <cellStyle name="一般 6 5" xfId="55331"/>
    <cellStyle name="一般 6 5 2" xfId="55332"/>
    <cellStyle name="一般 6 5 3" xfId="55333"/>
    <cellStyle name="一般 6 5 4" xfId="55334"/>
    <cellStyle name="一般 6 6" xfId="55335"/>
    <cellStyle name="一般 6 6 2" xfId="55336"/>
    <cellStyle name="一般 6 6 3" xfId="55337"/>
    <cellStyle name="一般 6 7" xfId="55338"/>
    <cellStyle name="一般 6 8" xfId="55339"/>
    <cellStyle name="一般 6 8 2" xfId="55340"/>
    <cellStyle name="一般 6 9" xfId="55341"/>
    <cellStyle name="一般 680" xfId="55342"/>
    <cellStyle name="一般 680 10" xfId="55343"/>
    <cellStyle name="一般 680 11" xfId="55344"/>
    <cellStyle name="一般 680 12" xfId="55345"/>
    <cellStyle name="一般 680 13" xfId="55346"/>
    <cellStyle name="一般 680 2" xfId="55347"/>
    <cellStyle name="一般 680 2 2" xfId="55348"/>
    <cellStyle name="一般 680 2 2 2" xfId="55349"/>
    <cellStyle name="一般 680 2 2 2 2" xfId="55350"/>
    <cellStyle name="一般 680 2 2 3" xfId="55351"/>
    <cellStyle name="一般 680 2 2 4" xfId="55352"/>
    <cellStyle name="一般 680 2 2 5" xfId="55353"/>
    <cellStyle name="一般 680 2 2 6" xfId="55354"/>
    <cellStyle name="一般 680 2 3" xfId="55355"/>
    <cellStyle name="一般 680 2 3 2" xfId="55356"/>
    <cellStyle name="一般 680 2 3 3" xfId="55357"/>
    <cellStyle name="一般 680 2 4" xfId="55358"/>
    <cellStyle name="一般 680 2 5" xfId="55359"/>
    <cellStyle name="一般 680 2 6" xfId="55360"/>
    <cellStyle name="一般 680 2 7" xfId="55361"/>
    <cellStyle name="一般 680 3" xfId="55362"/>
    <cellStyle name="一般 680 3 2" xfId="55363"/>
    <cellStyle name="一般 680 3 2 2" xfId="55364"/>
    <cellStyle name="一般 680 3 2 2 2" xfId="55365"/>
    <cellStyle name="一般 680 3 2 3" xfId="55366"/>
    <cellStyle name="一般 680 3 2 4" xfId="55367"/>
    <cellStyle name="一般 680 3 2 5" xfId="55368"/>
    <cellStyle name="一般 680 3 2 6" xfId="55369"/>
    <cellStyle name="一般 680 3 3" xfId="55370"/>
    <cellStyle name="一般 680 3 3 2" xfId="55371"/>
    <cellStyle name="一般 680 3 3 3" xfId="55372"/>
    <cellStyle name="一般 680 3 4" xfId="55373"/>
    <cellStyle name="一般 680 3 5" xfId="55374"/>
    <cellStyle name="一般 680 3 6" xfId="55375"/>
    <cellStyle name="一般 680 3 7" xfId="55376"/>
    <cellStyle name="一般 680 4" xfId="55377"/>
    <cellStyle name="一般 680 4 2" xfId="55378"/>
    <cellStyle name="一般 680 4 2 2" xfId="55379"/>
    <cellStyle name="一般 680 4 2 3" xfId="55380"/>
    <cellStyle name="一般 680 4 3" xfId="55381"/>
    <cellStyle name="一般 680 4 3 2" xfId="55382"/>
    <cellStyle name="一般 680 4 4" xfId="55383"/>
    <cellStyle name="一般 680 4 5" xfId="55384"/>
    <cellStyle name="一般 680 5" xfId="55385"/>
    <cellStyle name="一般 680 5 2" xfId="55386"/>
    <cellStyle name="一般 680 5 2 2" xfId="55387"/>
    <cellStyle name="一般 680 5 2 2 2" xfId="55388"/>
    <cellStyle name="一般 680 5 2 3" xfId="55389"/>
    <cellStyle name="一般 680 5 2 4" xfId="55390"/>
    <cellStyle name="一般 680 5 2 5" xfId="55391"/>
    <cellStyle name="一般 680 5 3" xfId="55392"/>
    <cellStyle name="一般 680 5 3 2" xfId="55393"/>
    <cellStyle name="一般 680 5 3 3" xfId="55394"/>
    <cellStyle name="一般 680 5 4" xfId="55395"/>
    <cellStyle name="一般 680 5 5" xfId="55396"/>
    <cellStyle name="一般 680 5 6" xfId="55397"/>
    <cellStyle name="一般 680 6" xfId="55398"/>
    <cellStyle name="一般 680 6 2" xfId="55399"/>
    <cellStyle name="一般 680 6 2 2" xfId="55400"/>
    <cellStyle name="一般 680 6 2 2 2" xfId="55401"/>
    <cellStyle name="一般 680 6 2 3" xfId="55402"/>
    <cellStyle name="一般 680 6 2 4" xfId="55403"/>
    <cellStyle name="一般 680 6 3" xfId="55404"/>
    <cellStyle name="一般 680 6 3 2" xfId="55405"/>
    <cellStyle name="一般 680 6 4" xfId="55406"/>
    <cellStyle name="一般 680 6 5" xfId="55407"/>
    <cellStyle name="一般 680 6 6" xfId="55408"/>
    <cellStyle name="一般 680 7" xfId="55409"/>
    <cellStyle name="一般 680 7 2" xfId="55410"/>
    <cellStyle name="一般 680 7 2 2" xfId="55411"/>
    <cellStyle name="一般 680 7 3" xfId="55412"/>
    <cellStyle name="一般 680 7 4" xfId="55413"/>
    <cellStyle name="一般 680 7 5" xfId="55414"/>
    <cellStyle name="一般 680 8" xfId="55415"/>
    <cellStyle name="一般 680 8 2" xfId="55416"/>
    <cellStyle name="一般 680 8 2 2" xfId="55417"/>
    <cellStyle name="一般 680 8 3" xfId="55418"/>
    <cellStyle name="一般 680 8 4" xfId="55419"/>
    <cellStyle name="一般 680 9" xfId="55420"/>
    <cellStyle name="一般 680 9 2" xfId="55421"/>
    <cellStyle name="一般 7" xfId="12412"/>
    <cellStyle name="一般 7 10" xfId="55422"/>
    <cellStyle name="一般 7 2" xfId="12413"/>
    <cellStyle name="一般 7 2 2" xfId="55423"/>
    <cellStyle name="一般 7 2 2 2" xfId="55424"/>
    <cellStyle name="一般 7 2 2 3" xfId="55425"/>
    <cellStyle name="一般 7 2 2 3 2" xfId="55426"/>
    <cellStyle name="一般 7 2 2 4" xfId="55427"/>
    <cellStyle name="一般 7 2 2 5" xfId="55428"/>
    <cellStyle name="一般 7 2 3" xfId="55429"/>
    <cellStyle name="一般 7 2 3 2" xfId="55430"/>
    <cellStyle name="一般 7 2 3 3" xfId="55431"/>
    <cellStyle name="一般 7 2 4" xfId="55432"/>
    <cellStyle name="一般 7 2 4 2" xfId="55433"/>
    <cellStyle name="一般 7 2 5" xfId="55434"/>
    <cellStyle name="一般 7 2 5 2" xfId="55435"/>
    <cellStyle name="一般 7 2 6" xfId="55436"/>
    <cellStyle name="一般 7 2 7" xfId="55437"/>
    <cellStyle name="一般 7 3" xfId="12414"/>
    <cellStyle name="一般 7 3 2" xfId="55438"/>
    <cellStyle name="一般 7 3 2 2" xfId="55439"/>
    <cellStyle name="一般 7 3 2 3" xfId="55440"/>
    <cellStyle name="一般 7 3 2 4" xfId="55441"/>
    <cellStyle name="一般 7 3 3" xfId="55442"/>
    <cellStyle name="一般 7 3 3 2" xfId="55443"/>
    <cellStyle name="一般 7 3 3 3" xfId="55444"/>
    <cellStyle name="一般 7 3 4" xfId="55445"/>
    <cellStyle name="一般 7 3 4 2" xfId="55446"/>
    <cellStyle name="一般 7 3 5" xfId="55447"/>
    <cellStyle name="一般 7 3 5 2" xfId="55448"/>
    <cellStyle name="一般 7 3 6" xfId="55449"/>
    <cellStyle name="一般 7 3 7" xfId="55450"/>
    <cellStyle name="一般 7 4" xfId="55451"/>
    <cellStyle name="一般 7 4 2" xfId="55452"/>
    <cellStyle name="一般 7 4 2 2" xfId="55453"/>
    <cellStyle name="一般 7 4 2 3" xfId="55454"/>
    <cellStyle name="一般 7 4 2 4" xfId="55455"/>
    <cellStyle name="一般 7 4 3" xfId="55456"/>
    <cellStyle name="一般 7 4 3 2" xfId="55457"/>
    <cellStyle name="一般 7 4 3 3" xfId="55458"/>
    <cellStyle name="一般 7 4 4" xfId="55459"/>
    <cellStyle name="一般 7 4 4 2" xfId="55460"/>
    <cellStyle name="一般 7 4 5" xfId="55461"/>
    <cellStyle name="一般 7 4 5 2" xfId="55462"/>
    <cellStyle name="一般 7 4 6" xfId="55463"/>
    <cellStyle name="一般 7 4 7" xfId="55464"/>
    <cellStyle name="一般 7 5" xfId="55465"/>
    <cellStyle name="一般 7 5 2" xfId="55466"/>
    <cellStyle name="一般 7 5 3" xfId="55467"/>
    <cellStyle name="一般 7 5 4" xfId="55468"/>
    <cellStyle name="一般 7 6" xfId="55469"/>
    <cellStyle name="一般 7 6 2" xfId="55470"/>
    <cellStyle name="一般 7 6 3" xfId="55471"/>
    <cellStyle name="一般 7 7" xfId="55472"/>
    <cellStyle name="一般 7 8" xfId="55473"/>
    <cellStyle name="一般 7 8 2" xfId="55474"/>
    <cellStyle name="一般 7 9" xfId="55475"/>
    <cellStyle name="一般 8" xfId="12415"/>
    <cellStyle name="一般 8 10" xfId="55476"/>
    <cellStyle name="一般 8 2" xfId="12416"/>
    <cellStyle name="一般 8 2 2" xfId="55477"/>
    <cellStyle name="一般 8 2 2 2" xfId="55478"/>
    <cellStyle name="一般 8 2 2 3" xfId="55479"/>
    <cellStyle name="一般 8 2 2 3 2" xfId="55480"/>
    <cellStyle name="一般 8 2 2 4" xfId="55481"/>
    <cellStyle name="一般 8 2 2 5" xfId="55482"/>
    <cellStyle name="一般 8 2 3" xfId="55483"/>
    <cellStyle name="一般 8 2 3 2" xfId="55484"/>
    <cellStyle name="一般 8 2 3 3" xfId="55485"/>
    <cellStyle name="一般 8 2 4" xfId="55486"/>
    <cellStyle name="一般 8 2 4 2" xfId="55487"/>
    <cellStyle name="一般 8 2 4 3" xfId="55488"/>
    <cellStyle name="一般 8 2 5" xfId="55489"/>
    <cellStyle name="一般 8 2 5 2" xfId="55490"/>
    <cellStyle name="一般 8 2 6" xfId="55491"/>
    <cellStyle name="一般 8 2 7" xfId="55492"/>
    <cellStyle name="一般 8 3" xfId="12417"/>
    <cellStyle name="一般 8 3 2" xfId="55493"/>
    <cellStyle name="一般 8 3 2 2" xfId="55494"/>
    <cellStyle name="一般 8 3 2 3" xfId="55495"/>
    <cellStyle name="一般 8 3 2 4" xfId="55496"/>
    <cellStyle name="一般 8 3 3" xfId="55497"/>
    <cellStyle name="一般 8 3 3 2" xfId="55498"/>
    <cellStyle name="一般 8 3 3 3" xfId="55499"/>
    <cellStyle name="一般 8 3 4" xfId="55500"/>
    <cellStyle name="一般 8 3 4 2" xfId="55501"/>
    <cellStyle name="一般 8 3 4 3" xfId="55502"/>
    <cellStyle name="一般 8 3 5" xfId="55503"/>
    <cellStyle name="一般 8 3 5 2" xfId="55504"/>
    <cellStyle name="一般 8 3 6" xfId="55505"/>
    <cellStyle name="一般 8 3 7" xfId="55506"/>
    <cellStyle name="一般 8 4" xfId="55507"/>
    <cellStyle name="一般 8 4 2" xfId="55508"/>
    <cellStyle name="一般 8 4 2 2" xfId="55509"/>
    <cellStyle name="一般 8 4 2 3" xfId="55510"/>
    <cellStyle name="一般 8 4 2 4" xfId="55511"/>
    <cellStyle name="一般 8 4 3" xfId="55512"/>
    <cellStyle name="一般 8 4 3 2" xfId="55513"/>
    <cellStyle name="一般 8 4 3 3" xfId="55514"/>
    <cellStyle name="一般 8 4 4" xfId="55515"/>
    <cellStyle name="一般 8 4 4 2" xfId="55516"/>
    <cellStyle name="一般 8 4 5" xfId="55517"/>
    <cellStyle name="一般 8 4 5 2" xfId="55518"/>
    <cellStyle name="一般 8 4 6" xfId="55519"/>
    <cellStyle name="一般 8 4 7" xfId="55520"/>
    <cellStyle name="一般 8 5" xfId="55521"/>
    <cellStyle name="一般 8 5 2" xfId="55522"/>
    <cellStyle name="一般 8 5 3" xfId="55523"/>
    <cellStyle name="一般 8 5 4" xfId="55524"/>
    <cellStyle name="一般 8 6" xfId="55525"/>
    <cellStyle name="一般 8 6 2" xfId="55526"/>
    <cellStyle name="一般 8 6 3" xfId="55527"/>
    <cellStyle name="一般 8 7" xfId="55528"/>
    <cellStyle name="一般 8 7 2" xfId="55529"/>
    <cellStyle name="一般 8 8" xfId="55530"/>
    <cellStyle name="一般 8 8 2" xfId="55531"/>
    <cellStyle name="一般 8 9" xfId="55532"/>
    <cellStyle name="一般 89 2" xfId="12418"/>
    <cellStyle name="一般 89 2 2" xfId="12419"/>
    <cellStyle name="一般 89 2 3" xfId="12420"/>
    <cellStyle name="一般 9" xfId="12421"/>
    <cellStyle name="一般 9 10" xfId="55533"/>
    <cellStyle name="一般 9 2" xfId="12422"/>
    <cellStyle name="一般 9 2 2" xfId="55534"/>
    <cellStyle name="一般 9 2 2 2" xfId="55535"/>
    <cellStyle name="一般 9 2 2 3" xfId="55536"/>
    <cellStyle name="一般 9 2 2 3 2" xfId="55537"/>
    <cellStyle name="一般 9 2 2 4" xfId="55538"/>
    <cellStyle name="一般 9 2 2 5" xfId="55539"/>
    <cellStyle name="一般 9 2 3" xfId="55540"/>
    <cellStyle name="一般 9 2 3 2" xfId="55541"/>
    <cellStyle name="一般 9 2 3 3" xfId="55542"/>
    <cellStyle name="一般 9 2 4" xfId="55543"/>
    <cellStyle name="一般 9 2 4 2" xfId="55544"/>
    <cellStyle name="一般 9 2 5" xfId="55545"/>
    <cellStyle name="一般 9 2 5 2" xfId="55546"/>
    <cellStyle name="一般 9 2 6" xfId="55547"/>
    <cellStyle name="一般 9 2 7" xfId="55548"/>
    <cellStyle name="一般 9 3" xfId="12423"/>
    <cellStyle name="一般 9 3 2" xfId="55549"/>
    <cellStyle name="一般 9 3 2 2" xfId="55550"/>
    <cellStyle name="一般 9 3 2 3" xfId="55551"/>
    <cellStyle name="一般 9 3 2 4" xfId="55552"/>
    <cellStyle name="一般 9 3 3" xfId="55553"/>
    <cellStyle name="一般 9 3 3 2" xfId="55554"/>
    <cellStyle name="一般 9 3 3 3" xfId="55555"/>
    <cellStyle name="一般 9 3 4" xfId="55556"/>
    <cellStyle name="一般 9 3 4 2" xfId="55557"/>
    <cellStyle name="一般 9 3 5" xfId="55558"/>
    <cellStyle name="一般 9 3 5 2" xfId="55559"/>
    <cellStyle name="一般 9 3 6" xfId="55560"/>
    <cellStyle name="一般 9 3 7" xfId="55561"/>
    <cellStyle name="一般 9 4" xfId="55562"/>
    <cellStyle name="一般 9 4 2" xfId="55563"/>
    <cellStyle name="一般 9 4 2 2" xfId="55564"/>
    <cellStyle name="一般 9 4 2 3" xfId="55565"/>
    <cellStyle name="一般 9 4 2 4" xfId="55566"/>
    <cellStyle name="一般 9 4 3" xfId="55567"/>
    <cellStyle name="一般 9 4 3 2" xfId="55568"/>
    <cellStyle name="一般 9 4 3 3" xfId="55569"/>
    <cellStyle name="一般 9 4 4" xfId="55570"/>
    <cellStyle name="一般 9 4 4 2" xfId="55571"/>
    <cellStyle name="一般 9 4 5" xfId="55572"/>
    <cellStyle name="一般 9 4 5 2" xfId="55573"/>
    <cellStyle name="一般 9 4 6" xfId="55574"/>
    <cellStyle name="一般 9 4 7" xfId="55575"/>
    <cellStyle name="一般 9 5" xfId="55576"/>
    <cellStyle name="一般 9 5 2" xfId="55577"/>
    <cellStyle name="一般 9 5 3" xfId="55578"/>
    <cellStyle name="一般 9 5 4" xfId="55579"/>
    <cellStyle name="一般 9 6" xfId="55580"/>
    <cellStyle name="一般 9 6 2" xfId="55581"/>
    <cellStyle name="一般 9 6 3" xfId="55582"/>
    <cellStyle name="一般 9 7" xfId="55583"/>
    <cellStyle name="一般 9 8" xfId="55584"/>
    <cellStyle name="一般 9 8 2" xfId="55585"/>
    <cellStyle name="一般 9 9" xfId="55586"/>
    <cellStyle name="一般 93" xfId="55587"/>
    <cellStyle name="一般 93 2" xfId="55588"/>
    <cellStyle name="一般 93 3" xfId="55589"/>
    <cellStyle name="一般 93 4" xfId="55590"/>
    <cellStyle name="一般 93 5" xfId="55591"/>
    <cellStyle name="一般 93 6" xfId="55592"/>
    <cellStyle name="一般_~4276001" xfId="55593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4"/>
    <cellStyle name="着色 1 2 2" xfId="55595"/>
    <cellStyle name="着色 1 2 2 2" xfId="55596"/>
    <cellStyle name="着色 1 2 3" xfId="55597"/>
    <cellStyle name="着色 2 2" xfId="55598"/>
    <cellStyle name="着色 2 2 2" xfId="55599"/>
    <cellStyle name="着色 2 2 2 2" xfId="55600"/>
    <cellStyle name="着色 2 2 3" xfId="55601"/>
    <cellStyle name="着色 3 2" xfId="55602"/>
    <cellStyle name="着色 3 2 2" xfId="55603"/>
    <cellStyle name="着色 3 2 2 2" xfId="55604"/>
    <cellStyle name="着色 3 2 3" xfId="55605"/>
    <cellStyle name="着色 4 2" xfId="55606"/>
    <cellStyle name="着色 4 2 2" xfId="55607"/>
    <cellStyle name="着色 4 2 2 2" xfId="55608"/>
    <cellStyle name="着色 4 2 3" xfId="55609"/>
    <cellStyle name="着色 5 2" xfId="55610"/>
    <cellStyle name="着色 5 2 2" xfId="55611"/>
    <cellStyle name="着色 5 2 2 2" xfId="55612"/>
    <cellStyle name="着色 5 2 3" xfId="55613"/>
    <cellStyle name="着色 6 2" xfId="55614"/>
    <cellStyle name="着色 6 2 2" xfId="55615"/>
    <cellStyle name="着色 6 2 2 2" xfId="55616"/>
    <cellStyle name="着色 6 2 3" xfId="55617"/>
    <cellStyle name="中等" xfId="12428"/>
    <cellStyle name="中等 2" xfId="12429"/>
    <cellStyle name="中等 2 10" xfId="55618"/>
    <cellStyle name="中等 2 11" xfId="55619"/>
    <cellStyle name="中等 2 12" xfId="55620"/>
    <cellStyle name="中等 2 13" xfId="55621"/>
    <cellStyle name="中等 2 14" xfId="55622"/>
    <cellStyle name="中等 2 15" xfId="55623"/>
    <cellStyle name="中等 2 2" xfId="12430"/>
    <cellStyle name="中等 2 2 2" xfId="55624"/>
    <cellStyle name="中等 2 2 2 2" xfId="55625"/>
    <cellStyle name="中等 2 2 2 2 2" xfId="55626"/>
    <cellStyle name="中等 2 2 2 3" xfId="55627"/>
    <cellStyle name="中等 2 2 2 4" xfId="55628"/>
    <cellStyle name="中等 2 2 2 5" xfId="55629"/>
    <cellStyle name="中等 2 2 2 6" xfId="55630"/>
    <cellStyle name="中等 2 2 3" xfId="55631"/>
    <cellStyle name="中等 2 2 3 2" xfId="55632"/>
    <cellStyle name="中等 2 2 3 3" xfId="55633"/>
    <cellStyle name="中等 2 2 4" xfId="55634"/>
    <cellStyle name="中等 2 2 5" xfId="55635"/>
    <cellStyle name="中等 2 2 6" xfId="55636"/>
    <cellStyle name="中等 2 2 7" xfId="55637"/>
    <cellStyle name="中等 2 2 8" xfId="55638"/>
    <cellStyle name="中等 2 2 9" xfId="55639"/>
    <cellStyle name="中等 2 3" xfId="12431"/>
    <cellStyle name="中等 2 3 2" xfId="55640"/>
    <cellStyle name="中等 2 3 2 2" xfId="55641"/>
    <cellStyle name="中等 2 3 2 2 2" xfId="55642"/>
    <cellStyle name="中等 2 3 2 3" xfId="55643"/>
    <cellStyle name="中等 2 3 2 4" xfId="55644"/>
    <cellStyle name="中等 2 3 2 5" xfId="55645"/>
    <cellStyle name="中等 2 3 2 6" xfId="55646"/>
    <cellStyle name="中等 2 3 3" xfId="55647"/>
    <cellStyle name="中等 2 3 3 2" xfId="55648"/>
    <cellStyle name="中等 2 3 3 3" xfId="55649"/>
    <cellStyle name="中等 2 3 4" xfId="55650"/>
    <cellStyle name="中等 2 3 5" xfId="55651"/>
    <cellStyle name="中等 2 3 6" xfId="55652"/>
    <cellStyle name="中等 2 3 7" xfId="55653"/>
    <cellStyle name="中等 2 4" xfId="55654"/>
    <cellStyle name="中等 2 4 2" xfId="55655"/>
    <cellStyle name="中等 2 4 2 2" xfId="55656"/>
    <cellStyle name="中等 2 4 2 3" xfId="55657"/>
    <cellStyle name="中等 2 4 3" xfId="55658"/>
    <cellStyle name="中等 2 4 3 2" xfId="55659"/>
    <cellStyle name="中等 2 4 4" xfId="55660"/>
    <cellStyle name="中等 2 4 5" xfId="55661"/>
    <cellStyle name="中等 2 5" xfId="55662"/>
    <cellStyle name="中等 2 5 2" xfId="55663"/>
    <cellStyle name="中等 2 5 2 2" xfId="55664"/>
    <cellStyle name="中等 2 5 2 2 2" xfId="55665"/>
    <cellStyle name="中等 2 5 2 3" xfId="55666"/>
    <cellStyle name="中等 2 5 2 4" xfId="55667"/>
    <cellStyle name="中等 2 5 2 5" xfId="55668"/>
    <cellStyle name="中等 2 5 3" xfId="55669"/>
    <cellStyle name="中等 2 5 3 2" xfId="55670"/>
    <cellStyle name="中等 2 5 3 3" xfId="55671"/>
    <cellStyle name="中等 2 5 4" xfId="55672"/>
    <cellStyle name="中等 2 5 5" xfId="55673"/>
    <cellStyle name="中等 2 5 6" xfId="55674"/>
    <cellStyle name="中等 2 6" xfId="55675"/>
    <cellStyle name="中等 2 6 2" xfId="55676"/>
    <cellStyle name="中等 2 6 2 2" xfId="55677"/>
    <cellStyle name="中等 2 6 2 2 2" xfId="55678"/>
    <cellStyle name="中等 2 6 2 3" xfId="55679"/>
    <cellStyle name="中等 2 6 2 4" xfId="55680"/>
    <cellStyle name="中等 2 6 3" xfId="55681"/>
    <cellStyle name="中等 2 6 3 2" xfId="55682"/>
    <cellStyle name="中等 2 6 4" xfId="55683"/>
    <cellStyle name="中等 2 6 5" xfId="55684"/>
    <cellStyle name="中等 2 6 6" xfId="55685"/>
    <cellStyle name="中等 2 7" xfId="55686"/>
    <cellStyle name="中等 2 7 2" xfId="55687"/>
    <cellStyle name="中等 2 7 2 2" xfId="55688"/>
    <cellStyle name="中等 2 7 3" xfId="55689"/>
    <cellStyle name="中等 2 7 4" xfId="55690"/>
    <cellStyle name="中等 2 7 5" xfId="55691"/>
    <cellStyle name="中等 2 8" xfId="55692"/>
    <cellStyle name="中等 2 8 2" xfId="55693"/>
    <cellStyle name="中等 2 8 2 2" xfId="55694"/>
    <cellStyle name="中等 2 8 3" xfId="55695"/>
    <cellStyle name="中等 2 8 4" xfId="55696"/>
    <cellStyle name="中等 2 9" xfId="55697"/>
    <cellStyle name="中等 2 9 2" xfId="55698"/>
    <cellStyle name="中等 3" xfId="12432"/>
    <cellStyle name="中等 3 2" xfId="12433"/>
    <cellStyle name="中等 3 3" xfId="12434"/>
    <cellStyle name="中等 4" xfId="12435"/>
    <cellStyle name="中等 4 2" xfId="55699"/>
    <cellStyle name="中等 4 3" xfId="55700"/>
    <cellStyle name="中等 5" xfId="12436"/>
    <cellStyle name="中等 5 2" xfId="55701"/>
    <cellStyle name="中等 5 3" xfId="55702"/>
    <cellStyle name="中等 6" xfId="55703"/>
    <cellStyle name="中等 6 2" xfId="55704"/>
    <cellStyle name="中等 7" xfId="55705"/>
    <cellStyle name="中等 7 2" xfId="55706"/>
    <cellStyle name="中等 8" xfId="55707"/>
    <cellStyle name="中等 8 2" xfId="55708"/>
    <cellStyle name="中等 9" xfId="55709"/>
    <cellStyle name="中等 9 2" xfId="55710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1"/>
    <cellStyle name="注释 2 10 2" xfId="55712"/>
    <cellStyle name="注释 2 11" xfId="55713"/>
    <cellStyle name="注释 2 11 2" xfId="55714"/>
    <cellStyle name="注释 2 12" xfId="55715"/>
    <cellStyle name="注释 2 12 2" xfId="55716"/>
    <cellStyle name="注释 2 13" xfId="55717"/>
    <cellStyle name="注释 2 13 2" xfId="55718"/>
    <cellStyle name="注释 2 14" xfId="55719"/>
    <cellStyle name="注释 2 14 2" xfId="55720"/>
    <cellStyle name="注释 2 15" xfId="55721"/>
    <cellStyle name="注释 2 15 2" xfId="55722"/>
    <cellStyle name="注释 2 16" xfId="55723"/>
    <cellStyle name="注释 2 17" xfId="55724"/>
    <cellStyle name="注释 2 18" xfId="55725"/>
    <cellStyle name="注释 2 2" xfId="12469"/>
    <cellStyle name="注释 2 2 10" xfId="55726"/>
    <cellStyle name="注释 2 2 10 2" xfId="55727"/>
    <cellStyle name="注释 2 2 11" xfId="55728"/>
    <cellStyle name="注释 2 2 11 2" xfId="55729"/>
    <cellStyle name="注释 2 2 12" xfId="55730"/>
    <cellStyle name="注释 2 2 12 2" xfId="55731"/>
    <cellStyle name="注释 2 2 13" xfId="55732"/>
    <cellStyle name="注释 2 2 13 2" xfId="55733"/>
    <cellStyle name="注释 2 2 14" xfId="55734"/>
    <cellStyle name="注释 2 2 15" xfId="55735"/>
    <cellStyle name="注释 2 2 16" xfId="55736"/>
    <cellStyle name="注释 2 2 2" xfId="12470"/>
    <cellStyle name="注释 2 2 2 2" xfId="12471"/>
    <cellStyle name="注释 2 2 2 2 2" xfId="55737"/>
    <cellStyle name="注释 2 2 2 2 3" xfId="55738"/>
    <cellStyle name="注释 2 2 2 3" xfId="12472"/>
    <cellStyle name="注释 2 2 2 4" xfId="55739"/>
    <cellStyle name="注释 2 2 3" xfId="12473"/>
    <cellStyle name="注释 2 2 3 10" xfId="55740"/>
    <cellStyle name="注释 2 2 3 10 2" xfId="55741"/>
    <cellStyle name="注释 2 2 3 11" xfId="55742"/>
    <cellStyle name="注释 2 2 3 11 2" xfId="55743"/>
    <cellStyle name="注释 2 2 3 12" xfId="55744"/>
    <cellStyle name="注释 2 2 3 13" xfId="55745"/>
    <cellStyle name="注释 2 2 3 2" xfId="12474"/>
    <cellStyle name="注释 2 2 3 2 10" xfId="55746"/>
    <cellStyle name="注释 2 2 3 2 11" xfId="55747"/>
    <cellStyle name="注释 2 2 3 2 2" xfId="55748"/>
    <cellStyle name="注释 2 2 3 2 2 2" xfId="55749"/>
    <cellStyle name="注释 2 2 3 2 3" xfId="55750"/>
    <cellStyle name="注释 2 2 3 2 3 2" xfId="55751"/>
    <cellStyle name="注释 2 2 3 2 4" xfId="55752"/>
    <cellStyle name="注释 2 2 3 2 4 2" xfId="55753"/>
    <cellStyle name="注释 2 2 3 2 5" xfId="55754"/>
    <cellStyle name="注释 2 2 3 2 5 2" xfId="55755"/>
    <cellStyle name="注释 2 2 3 2 6" xfId="55756"/>
    <cellStyle name="注释 2 2 3 2 6 2" xfId="55757"/>
    <cellStyle name="注释 2 2 3 2 7" xfId="55758"/>
    <cellStyle name="注释 2 2 3 2 7 2" xfId="55759"/>
    <cellStyle name="注释 2 2 3 2 8" xfId="55760"/>
    <cellStyle name="注释 2 2 3 2 8 2" xfId="55761"/>
    <cellStyle name="注释 2 2 3 2 9" xfId="55762"/>
    <cellStyle name="注释 2 2 3 2 9 2" xfId="55763"/>
    <cellStyle name="注释 2 2 3 3" xfId="12475"/>
    <cellStyle name="注释 2 2 3 3 2" xfId="55764"/>
    <cellStyle name="注释 2 2 3 4" xfId="55765"/>
    <cellStyle name="注释 2 2 3 4 2" xfId="55766"/>
    <cellStyle name="注释 2 2 3 5" xfId="55767"/>
    <cellStyle name="注释 2 2 3 5 2" xfId="55768"/>
    <cellStyle name="注释 2 2 3 6" xfId="55769"/>
    <cellStyle name="注释 2 2 3 6 2" xfId="55770"/>
    <cellStyle name="注释 2 2 3 7" xfId="55771"/>
    <cellStyle name="注释 2 2 3 7 2" xfId="55772"/>
    <cellStyle name="注释 2 2 3 8" xfId="55773"/>
    <cellStyle name="注释 2 2 3 8 2" xfId="55774"/>
    <cellStyle name="注释 2 2 3 9" xfId="55775"/>
    <cellStyle name="注释 2 2 3 9 2" xfId="55776"/>
    <cellStyle name="注释 2 2 4" xfId="12476"/>
    <cellStyle name="注释 2 2 4 2" xfId="55777"/>
    <cellStyle name="注释 2 2 5" xfId="12477"/>
    <cellStyle name="注释 2 2 5 10" xfId="55778"/>
    <cellStyle name="注释 2 2 5 2" xfId="55779"/>
    <cellStyle name="注释 2 2 5 2 2" xfId="55780"/>
    <cellStyle name="注释 2 2 5 3" xfId="55781"/>
    <cellStyle name="注释 2 2 5 3 2" xfId="55782"/>
    <cellStyle name="注释 2 2 5 4" xfId="55783"/>
    <cellStyle name="注释 2 2 5 4 2" xfId="55784"/>
    <cellStyle name="注释 2 2 5 5" xfId="55785"/>
    <cellStyle name="注释 2 2 5 5 2" xfId="55786"/>
    <cellStyle name="注释 2 2 5 6" xfId="55787"/>
    <cellStyle name="注释 2 2 5 6 2" xfId="55788"/>
    <cellStyle name="注释 2 2 5 7" xfId="55789"/>
    <cellStyle name="注释 2 2 5 7 2" xfId="55790"/>
    <cellStyle name="注释 2 2 5 8" xfId="55791"/>
    <cellStyle name="注释 2 2 5 8 2" xfId="55792"/>
    <cellStyle name="注释 2 2 5 9" xfId="55793"/>
    <cellStyle name="注释 2 2 5 9 2" xfId="55794"/>
    <cellStyle name="注释 2 2 6" xfId="55795"/>
    <cellStyle name="注释 2 2 6 2" xfId="55796"/>
    <cellStyle name="注释 2 2 7" xfId="55797"/>
    <cellStyle name="注释 2 2 7 2" xfId="55798"/>
    <cellStyle name="注释 2 2 8" xfId="55799"/>
    <cellStyle name="注释 2 2 8 2" xfId="55800"/>
    <cellStyle name="注释 2 2 9" xfId="55801"/>
    <cellStyle name="注释 2 2 9 2" xfId="55802"/>
    <cellStyle name="注释 2 3" xfId="12478"/>
    <cellStyle name="注释 2 3 10" xfId="55803"/>
    <cellStyle name="注释 2 3 10 2" xfId="55804"/>
    <cellStyle name="注释 2 3 11" xfId="55805"/>
    <cellStyle name="注释 2 3 11 2" xfId="55806"/>
    <cellStyle name="注释 2 3 12" xfId="55807"/>
    <cellStyle name="注释 2 3 12 2" xfId="55808"/>
    <cellStyle name="注释 2 3 13" xfId="55809"/>
    <cellStyle name="注释 2 3 13 2" xfId="55810"/>
    <cellStyle name="注释 2 3 14" xfId="55811"/>
    <cellStyle name="注释 2 3 15" xfId="55812"/>
    <cellStyle name="注释 2 3 16" xfId="55813"/>
    <cellStyle name="注释 2 3 2" xfId="12479"/>
    <cellStyle name="注释 2 3 2 2" xfId="12480"/>
    <cellStyle name="注释 2 3 2 2 2" xfId="55814"/>
    <cellStyle name="注释 2 3 2 2 3" xfId="55815"/>
    <cellStyle name="注释 2 3 2 3" xfId="12481"/>
    <cellStyle name="注释 2 3 3" xfId="12482"/>
    <cellStyle name="注释 2 3 3 10" xfId="55816"/>
    <cellStyle name="注释 2 3 3 10 2" xfId="55817"/>
    <cellStyle name="注释 2 3 3 11" xfId="55818"/>
    <cellStyle name="注释 2 3 3 12" xfId="55819"/>
    <cellStyle name="注释 2 3 3 2" xfId="12483"/>
    <cellStyle name="注释 2 3 3 2 10" xfId="55820"/>
    <cellStyle name="注释 2 3 3 2 2" xfId="55821"/>
    <cellStyle name="注释 2 3 3 2 2 2" xfId="55822"/>
    <cellStyle name="注释 2 3 3 2 3" xfId="55823"/>
    <cellStyle name="注释 2 3 3 2 3 2" xfId="55824"/>
    <cellStyle name="注释 2 3 3 2 4" xfId="55825"/>
    <cellStyle name="注释 2 3 3 2 4 2" xfId="55826"/>
    <cellStyle name="注释 2 3 3 2 5" xfId="55827"/>
    <cellStyle name="注释 2 3 3 2 5 2" xfId="55828"/>
    <cellStyle name="注释 2 3 3 2 6" xfId="55829"/>
    <cellStyle name="注释 2 3 3 2 6 2" xfId="55830"/>
    <cellStyle name="注释 2 3 3 2 7" xfId="55831"/>
    <cellStyle name="注释 2 3 3 2 7 2" xfId="55832"/>
    <cellStyle name="注释 2 3 3 2 8" xfId="55833"/>
    <cellStyle name="注释 2 3 3 2 8 2" xfId="55834"/>
    <cellStyle name="注释 2 3 3 2 9" xfId="55835"/>
    <cellStyle name="注释 2 3 3 2 9 2" xfId="55836"/>
    <cellStyle name="注释 2 3 3 3" xfId="12484"/>
    <cellStyle name="注释 2 3 3 3 2" xfId="55837"/>
    <cellStyle name="注释 2 3 3 4" xfId="55838"/>
    <cellStyle name="注释 2 3 3 4 2" xfId="55839"/>
    <cellStyle name="注释 2 3 3 5" xfId="55840"/>
    <cellStyle name="注释 2 3 3 5 2" xfId="55841"/>
    <cellStyle name="注释 2 3 3 6" xfId="55842"/>
    <cellStyle name="注释 2 3 3 6 2" xfId="55843"/>
    <cellStyle name="注释 2 3 3 7" xfId="55844"/>
    <cellStyle name="注释 2 3 3 7 2" xfId="55845"/>
    <cellStyle name="注释 2 3 3 8" xfId="55846"/>
    <cellStyle name="注释 2 3 3 8 2" xfId="55847"/>
    <cellStyle name="注释 2 3 3 9" xfId="55848"/>
    <cellStyle name="注释 2 3 3 9 2" xfId="55849"/>
    <cellStyle name="注释 2 3 4" xfId="12485"/>
    <cellStyle name="注释 2 3 5" xfId="12486"/>
    <cellStyle name="注释 2 3 5 10" xfId="55850"/>
    <cellStyle name="注释 2 3 5 2" xfId="55851"/>
    <cellStyle name="注释 2 3 5 2 2" xfId="55852"/>
    <cellStyle name="注释 2 3 5 3" xfId="55853"/>
    <cellStyle name="注释 2 3 5 3 2" xfId="55854"/>
    <cellStyle name="注释 2 3 5 4" xfId="55855"/>
    <cellStyle name="注释 2 3 5 4 2" xfId="55856"/>
    <cellStyle name="注释 2 3 5 5" xfId="55857"/>
    <cellStyle name="注释 2 3 5 5 2" xfId="55858"/>
    <cellStyle name="注释 2 3 5 6" xfId="55859"/>
    <cellStyle name="注释 2 3 5 6 2" xfId="55860"/>
    <cellStyle name="注释 2 3 5 7" xfId="55861"/>
    <cellStyle name="注释 2 3 5 7 2" xfId="55862"/>
    <cellStyle name="注释 2 3 5 8" xfId="55863"/>
    <cellStyle name="注释 2 3 5 8 2" xfId="55864"/>
    <cellStyle name="注释 2 3 5 9" xfId="55865"/>
    <cellStyle name="注释 2 3 5 9 2" xfId="55866"/>
    <cellStyle name="注释 2 3 6" xfId="55867"/>
    <cellStyle name="注释 2 3 6 2" xfId="55868"/>
    <cellStyle name="注释 2 3 7" xfId="55869"/>
    <cellStyle name="注释 2 3 7 2" xfId="55870"/>
    <cellStyle name="注释 2 3 8" xfId="55871"/>
    <cellStyle name="注释 2 3 8 2" xfId="55872"/>
    <cellStyle name="注释 2 3 9" xfId="55873"/>
    <cellStyle name="注释 2 3 9 2" xfId="55874"/>
    <cellStyle name="注释 2 4" xfId="12487"/>
    <cellStyle name="注释 2 4 2" xfId="12488"/>
    <cellStyle name="注释 2 4 2 2" xfId="55875"/>
    <cellStyle name="注释 2 4 2 3" xfId="55876"/>
    <cellStyle name="注释 2 4 3" xfId="12489"/>
    <cellStyle name="注释 2 5" xfId="12490"/>
    <cellStyle name="注释 2 5 10" xfId="55877"/>
    <cellStyle name="注释 2 5 10 2" xfId="55878"/>
    <cellStyle name="注释 2 5 11" xfId="55879"/>
    <cellStyle name="注释 2 5 11 2" xfId="55880"/>
    <cellStyle name="注释 2 5 12" xfId="55881"/>
    <cellStyle name="注释 2 5 13" xfId="55882"/>
    <cellStyle name="注释 2 5 2" xfId="12491"/>
    <cellStyle name="注释 2 5 2 10" xfId="55883"/>
    <cellStyle name="注释 2 5 2 2" xfId="55884"/>
    <cellStyle name="注释 2 5 2 2 2" xfId="55885"/>
    <cellStyle name="注释 2 5 2 3" xfId="55886"/>
    <cellStyle name="注释 2 5 2 3 2" xfId="55887"/>
    <cellStyle name="注释 2 5 2 4" xfId="55888"/>
    <cellStyle name="注释 2 5 2 4 2" xfId="55889"/>
    <cellStyle name="注释 2 5 2 5" xfId="55890"/>
    <cellStyle name="注释 2 5 2 5 2" xfId="55891"/>
    <cellStyle name="注释 2 5 2 6" xfId="55892"/>
    <cellStyle name="注释 2 5 2 6 2" xfId="55893"/>
    <cellStyle name="注释 2 5 2 7" xfId="55894"/>
    <cellStyle name="注释 2 5 2 7 2" xfId="55895"/>
    <cellStyle name="注释 2 5 2 8" xfId="55896"/>
    <cellStyle name="注释 2 5 2 8 2" xfId="55897"/>
    <cellStyle name="注释 2 5 2 9" xfId="55898"/>
    <cellStyle name="注释 2 5 2 9 2" xfId="55899"/>
    <cellStyle name="注释 2 5 3" xfId="12492"/>
    <cellStyle name="注释 2 5 3 2" xfId="55900"/>
    <cellStyle name="注释 2 5 4" xfId="55901"/>
    <cellStyle name="注释 2 5 4 2" xfId="55902"/>
    <cellStyle name="注释 2 5 5" xfId="55903"/>
    <cellStyle name="注释 2 5 5 2" xfId="55904"/>
    <cellStyle name="注释 2 5 6" xfId="55905"/>
    <cellStyle name="注释 2 5 6 2" xfId="55906"/>
    <cellStyle name="注释 2 5 7" xfId="55907"/>
    <cellStyle name="注释 2 5 7 2" xfId="55908"/>
    <cellStyle name="注释 2 5 8" xfId="55909"/>
    <cellStyle name="注释 2 5 8 2" xfId="55910"/>
    <cellStyle name="注释 2 5 9" xfId="55911"/>
    <cellStyle name="注释 2 5 9 2" xfId="55912"/>
    <cellStyle name="注释 2 6" xfId="12493"/>
    <cellStyle name="注释 2 6 2" xfId="12494"/>
    <cellStyle name="注释 2 6 3" xfId="12495"/>
    <cellStyle name="注释 2 7" xfId="12496"/>
    <cellStyle name="注释 2 7 10" xfId="55913"/>
    <cellStyle name="注释 2 7 2" xfId="55914"/>
    <cellStyle name="注释 2 7 2 2" xfId="55915"/>
    <cellStyle name="注释 2 7 3" xfId="55916"/>
    <cellStyle name="注释 2 7 3 2" xfId="55917"/>
    <cellStyle name="注释 2 7 4" xfId="55918"/>
    <cellStyle name="注释 2 7 4 2" xfId="55919"/>
    <cellStyle name="注释 2 7 5" xfId="55920"/>
    <cellStyle name="注释 2 7 5 2" xfId="55921"/>
    <cellStyle name="注释 2 7 6" xfId="55922"/>
    <cellStyle name="注释 2 7 6 2" xfId="55923"/>
    <cellStyle name="注释 2 7 7" xfId="55924"/>
    <cellStyle name="注释 2 7 7 2" xfId="55925"/>
    <cellStyle name="注释 2 7 8" xfId="55926"/>
    <cellStyle name="注释 2 7 8 2" xfId="55927"/>
    <cellStyle name="注释 2 7 9" xfId="55928"/>
    <cellStyle name="注释 2 7 9 2" xfId="55929"/>
    <cellStyle name="注释 2 8" xfId="12497"/>
    <cellStyle name="注释 2 8 2" xfId="55930"/>
    <cellStyle name="注释 2 9" xfId="55931"/>
    <cellStyle name="注释 2 9 2" xfId="55932"/>
    <cellStyle name="注释 3" xfId="12498"/>
    <cellStyle name="注释 3 2" xfId="12499"/>
    <cellStyle name="注释 3 3" xfId="12500"/>
    <cellStyle name="注释 4" xfId="15554"/>
    <cellStyle name="注释 4 2" xfId="15555"/>
    <cellStyle name="注释 5" xfId="55933"/>
    <cellStyle name="注释 5 2" xfId="55934"/>
    <cellStyle name="注释 6" xfId="55935"/>
    <cellStyle name="注释 6 2" xfId="55936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7"/>
    <cellStyle name="쉼표 [0] 2 2 2 2" xfId="55938"/>
    <cellStyle name="쉼표 [0] 2 2 3" xfId="55939"/>
    <cellStyle name="쉼표 [0] 2 2 3 2" xfId="55940"/>
    <cellStyle name="쉼표 [0] 2 2 4" xfId="55941"/>
    <cellStyle name="쉼표 [0] 2 2 4 2" xfId="55942"/>
    <cellStyle name="쉼표 [0] 2 2 5" xfId="55943"/>
    <cellStyle name="쉼표 [0] 2 2 5 2" xfId="55944"/>
    <cellStyle name="쉼표 [0] 2 2 6" xfId="55945"/>
    <cellStyle name="쉼표 [0] 2 2 6 2" xfId="55946"/>
    <cellStyle name="쉼표 [0] 2 2 7" xfId="55947"/>
    <cellStyle name="쉼표 [0] 2 3" xfId="12566"/>
    <cellStyle name="쉼표 [0] 2 3 2" xfId="55948"/>
    <cellStyle name="쉼표 [0] 2 3 2 2" xfId="55949"/>
    <cellStyle name="쉼표 [0] 2 3 3" xfId="55950"/>
    <cellStyle name="쉼표 [0] 2 3 3 2" xfId="55951"/>
    <cellStyle name="쉼표 [0] 2 3 4" xfId="55952"/>
    <cellStyle name="쉼표 [0] 2 3 4 2" xfId="55953"/>
    <cellStyle name="쉼표 [0] 2 3 5" xfId="55954"/>
    <cellStyle name="쉼표 [0] 2 4" xfId="55955"/>
    <cellStyle name="쉼표 [0] 2 4 2" xfId="55956"/>
    <cellStyle name="쉼표 [0] 2 4 3" xfId="55957"/>
    <cellStyle name="쉼표 [0] 2 4 3 2" xfId="55958"/>
    <cellStyle name="쉼표 [0] 2 4 4" xfId="55959"/>
    <cellStyle name="쉼표 [0] 2 5" xfId="55960"/>
    <cellStyle name="쉼표 [0] 2 5 2" xfId="55961"/>
    <cellStyle name="쉼표 [0] 2 6" xfId="55962"/>
    <cellStyle name="쉼표 [0] 2 6 2" xfId="55963"/>
    <cellStyle name="쉼표 [0] 2 7" xfId="55964"/>
    <cellStyle name="쉼표 [0] 2 7 2" xfId="55965"/>
    <cellStyle name="쉼표 [0] 2 8" xfId="55966"/>
    <cellStyle name="쉼표 [0] 3" xfId="55967"/>
    <cellStyle name="쉼표 [0] 3 2" xfId="55968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69"/>
    <cellStyle name="열어본 하이퍼링크 2 4" xfId="55970"/>
    <cellStyle name="열어본 하이퍼링크 2 5" xfId="55971"/>
    <cellStyle name="열어본 하이퍼링크 3" xfId="12614"/>
    <cellStyle name="열어본 하이퍼링크 3 2" xfId="12615"/>
    <cellStyle name="열어본 하이퍼링크 3 3" xfId="12616"/>
    <cellStyle name="열어본 하이퍼링크 3 4" xfId="55972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3"/>
    <cellStyle name="요약 2 2 2 10 2" xfId="55974"/>
    <cellStyle name="요약 2 2 2 10 3" xfId="55975"/>
    <cellStyle name="요약 2 2 2 11" xfId="55976"/>
    <cellStyle name="요약 2 2 2 11 2" xfId="55977"/>
    <cellStyle name="요약 2 2 2 11 3" xfId="55978"/>
    <cellStyle name="요약 2 2 2 12" xfId="55979"/>
    <cellStyle name="요약 2 2 2 12 2" xfId="55980"/>
    <cellStyle name="요약 2 2 2 12 3" xfId="55981"/>
    <cellStyle name="요약 2 2 2 13" xfId="55982"/>
    <cellStyle name="요약 2 2 2 14" xfId="55983"/>
    <cellStyle name="요약 2 2 2 2" xfId="12626"/>
    <cellStyle name="요약 2 2 2 2 10" xfId="55984"/>
    <cellStyle name="요약 2 2 2 2 10 2" xfId="55985"/>
    <cellStyle name="요약 2 2 2 2 10 3" xfId="55986"/>
    <cellStyle name="요약 2 2 2 2 11" xfId="55987"/>
    <cellStyle name="요약 2 2 2 2 12" xfId="55988"/>
    <cellStyle name="요약 2 2 2 2 2" xfId="55989"/>
    <cellStyle name="요약 2 2 2 2 2 10" xfId="55990"/>
    <cellStyle name="요약 2 2 2 2 2 11" xfId="55991"/>
    <cellStyle name="요약 2 2 2 2 2 2" xfId="55992"/>
    <cellStyle name="요약 2 2 2 2 2 2 2" xfId="55993"/>
    <cellStyle name="요약 2 2 2 2 2 2 3" xfId="55994"/>
    <cellStyle name="요약 2 2 2 2 2 3" xfId="55995"/>
    <cellStyle name="요약 2 2 2 2 2 3 2" xfId="55996"/>
    <cellStyle name="요약 2 2 2 2 2 3 3" xfId="55997"/>
    <cellStyle name="요약 2 2 2 2 2 4" xfId="55998"/>
    <cellStyle name="요약 2 2 2 2 2 4 2" xfId="55999"/>
    <cellStyle name="요약 2 2 2 2 2 4 3" xfId="56000"/>
    <cellStyle name="요약 2 2 2 2 2 5" xfId="56001"/>
    <cellStyle name="요약 2 2 2 2 2 5 2" xfId="56002"/>
    <cellStyle name="요약 2 2 2 2 2 5 3" xfId="56003"/>
    <cellStyle name="요약 2 2 2 2 2 6" xfId="56004"/>
    <cellStyle name="요약 2 2 2 2 2 6 2" xfId="56005"/>
    <cellStyle name="요약 2 2 2 2 2 6 3" xfId="56006"/>
    <cellStyle name="요약 2 2 2 2 2 7" xfId="56007"/>
    <cellStyle name="요약 2 2 2 2 2 7 2" xfId="56008"/>
    <cellStyle name="요약 2 2 2 2 2 7 3" xfId="56009"/>
    <cellStyle name="요약 2 2 2 2 2 8" xfId="56010"/>
    <cellStyle name="요약 2 2 2 2 2 8 2" xfId="56011"/>
    <cellStyle name="요약 2 2 2 2 2 8 3" xfId="56012"/>
    <cellStyle name="요약 2 2 2 2 2 9" xfId="56013"/>
    <cellStyle name="요약 2 2 2 2 2 9 2" xfId="56014"/>
    <cellStyle name="요약 2 2 2 2 2 9 3" xfId="56015"/>
    <cellStyle name="요약 2 2 2 2 3" xfId="56016"/>
    <cellStyle name="요약 2 2 2 2 3 2" xfId="56017"/>
    <cellStyle name="요약 2 2 2 2 3 3" xfId="56018"/>
    <cellStyle name="요약 2 2 2 2 4" xfId="56019"/>
    <cellStyle name="요약 2 2 2 2 4 2" xfId="56020"/>
    <cellStyle name="요약 2 2 2 2 4 3" xfId="56021"/>
    <cellStyle name="요약 2 2 2 2 5" xfId="56022"/>
    <cellStyle name="요약 2 2 2 2 5 2" xfId="56023"/>
    <cellStyle name="요약 2 2 2 2 5 3" xfId="56024"/>
    <cellStyle name="요약 2 2 2 2 6" xfId="56025"/>
    <cellStyle name="요약 2 2 2 2 6 2" xfId="56026"/>
    <cellStyle name="요약 2 2 2 2 6 3" xfId="56027"/>
    <cellStyle name="요약 2 2 2 2 7" xfId="56028"/>
    <cellStyle name="요약 2 2 2 2 7 2" xfId="56029"/>
    <cellStyle name="요약 2 2 2 2 7 3" xfId="56030"/>
    <cellStyle name="요약 2 2 2 2 8" xfId="56031"/>
    <cellStyle name="요약 2 2 2 2 8 2" xfId="56032"/>
    <cellStyle name="요약 2 2 2 2 8 3" xfId="56033"/>
    <cellStyle name="요약 2 2 2 2 9" xfId="56034"/>
    <cellStyle name="요약 2 2 2 2 9 2" xfId="56035"/>
    <cellStyle name="요약 2 2 2 2 9 3" xfId="56036"/>
    <cellStyle name="요약 2 2 2 3" xfId="12627"/>
    <cellStyle name="요약 2 2 2 4" xfId="56037"/>
    <cellStyle name="요약 2 2 2 4 10" xfId="56038"/>
    <cellStyle name="요약 2 2 2 4 11" xfId="56039"/>
    <cellStyle name="요약 2 2 2 4 2" xfId="56040"/>
    <cellStyle name="요약 2 2 2 4 2 2" xfId="56041"/>
    <cellStyle name="요약 2 2 2 4 2 3" xfId="56042"/>
    <cellStyle name="요약 2 2 2 4 3" xfId="56043"/>
    <cellStyle name="요약 2 2 2 4 3 2" xfId="56044"/>
    <cellStyle name="요약 2 2 2 4 3 3" xfId="56045"/>
    <cellStyle name="요약 2 2 2 4 4" xfId="56046"/>
    <cellStyle name="요약 2 2 2 4 4 2" xfId="56047"/>
    <cellStyle name="요약 2 2 2 4 4 3" xfId="56048"/>
    <cellStyle name="요약 2 2 2 4 5" xfId="56049"/>
    <cellStyle name="요약 2 2 2 4 5 2" xfId="56050"/>
    <cellStyle name="요약 2 2 2 4 5 3" xfId="56051"/>
    <cellStyle name="요약 2 2 2 4 6" xfId="56052"/>
    <cellStyle name="요약 2 2 2 4 6 2" xfId="56053"/>
    <cellStyle name="요약 2 2 2 4 6 3" xfId="56054"/>
    <cellStyle name="요약 2 2 2 4 7" xfId="56055"/>
    <cellStyle name="요약 2 2 2 4 7 2" xfId="56056"/>
    <cellStyle name="요약 2 2 2 4 7 3" xfId="56057"/>
    <cellStyle name="요약 2 2 2 4 8" xfId="56058"/>
    <cellStyle name="요약 2 2 2 4 8 2" xfId="56059"/>
    <cellStyle name="요약 2 2 2 4 8 3" xfId="56060"/>
    <cellStyle name="요약 2 2 2 4 9" xfId="56061"/>
    <cellStyle name="요약 2 2 2 4 9 2" xfId="56062"/>
    <cellStyle name="요약 2 2 2 4 9 3" xfId="56063"/>
    <cellStyle name="요약 2 2 2 5" xfId="56064"/>
    <cellStyle name="요약 2 2 2 5 2" xfId="56065"/>
    <cellStyle name="요약 2 2 2 5 3" xfId="56066"/>
    <cellStyle name="요약 2 2 2 6" xfId="56067"/>
    <cellStyle name="요약 2 2 2 6 2" xfId="56068"/>
    <cellStyle name="요약 2 2 2 6 3" xfId="56069"/>
    <cellStyle name="요약 2 2 2 7" xfId="56070"/>
    <cellStyle name="요약 2 2 2 7 2" xfId="56071"/>
    <cellStyle name="요약 2 2 2 7 3" xfId="56072"/>
    <cellStyle name="요약 2 2 2 8" xfId="56073"/>
    <cellStyle name="요약 2 2 2 8 2" xfId="56074"/>
    <cellStyle name="요약 2 2 2 8 3" xfId="56075"/>
    <cellStyle name="요약 2 2 2 9" xfId="56076"/>
    <cellStyle name="요약 2 2 2 9 2" xfId="56077"/>
    <cellStyle name="요약 2 2 2 9 3" xfId="56078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79"/>
    <cellStyle name="요약 2 3 10 2" xfId="56080"/>
    <cellStyle name="요약 2 3 10 3" xfId="56081"/>
    <cellStyle name="요약 2 3 11" xfId="56082"/>
    <cellStyle name="요약 2 3 11 2" xfId="56083"/>
    <cellStyle name="요약 2 3 11 3" xfId="56084"/>
    <cellStyle name="요약 2 3 12" xfId="56085"/>
    <cellStyle name="요약 2 3 12 2" xfId="56086"/>
    <cellStyle name="요약 2 3 12 3" xfId="56087"/>
    <cellStyle name="요약 2 3 13" xfId="56088"/>
    <cellStyle name="요약 2 3 14" xfId="56089"/>
    <cellStyle name="요약 2 3 2" xfId="12634"/>
    <cellStyle name="요약 2 3 2 10" xfId="56090"/>
    <cellStyle name="요약 2 3 2 10 2" xfId="56091"/>
    <cellStyle name="요약 2 3 2 10 3" xfId="56092"/>
    <cellStyle name="요약 2 3 2 11" xfId="56093"/>
    <cellStyle name="요약 2 3 2 12" xfId="56094"/>
    <cellStyle name="요약 2 3 2 2" xfId="56095"/>
    <cellStyle name="요약 2 3 2 2 10" xfId="56096"/>
    <cellStyle name="요약 2 3 2 2 11" xfId="56097"/>
    <cellStyle name="요약 2 3 2 2 2" xfId="56098"/>
    <cellStyle name="요약 2 3 2 2 2 2" xfId="56099"/>
    <cellStyle name="요약 2 3 2 2 2 3" xfId="56100"/>
    <cellStyle name="요약 2 3 2 2 3" xfId="56101"/>
    <cellStyle name="요약 2 3 2 2 3 2" xfId="56102"/>
    <cellStyle name="요약 2 3 2 2 3 3" xfId="56103"/>
    <cellStyle name="요약 2 3 2 2 4" xfId="56104"/>
    <cellStyle name="요약 2 3 2 2 4 2" xfId="56105"/>
    <cellStyle name="요약 2 3 2 2 4 3" xfId="56106"/>
    <cellStyle name="요약 2 3 2 2 5" xfId="56107"/>
    <cellStyle name="요약 2 3 2 2 5 2" xfId="56108"/>
    <cellStyle name="요약 2 3 2 2 5 3" xfId="56109"/>
    <cellStyle name="요약 2 3 2 2 6" xfId="56110"/>
    <cellStyle name="요약 2 3 2 2 6 2" xfId="56111"/>
    <cellStyle name="요약 2 3 2 2 6 3" xfId="56112"/>
    <cellStyle name="요약 2 3 2 2 7" xfId="56113"/>
    <cellStyle name="요약 2 3 2 2 7 2" xfId="56114"/>
    <cellStyle name="요약 2 3 2 2 7 3" xfId="56115"/>
    <cellStyle name="요약 2 3 2 2 8" xfId="56116"/>
    <cellStyle name="요약 2 3 2 2 8 2" xfId="56117"/>
    <cellStyle name="요약 2 3 2 2 8 3" xfId="56118"/>
    <cellStyle name="요약 2 3 2 2 9" xfId="56119"/>
    <cellStyle name="요약 2 3 2 2 9 2" xfId="56120"/>
    <cellStyle name="요약 2 3 2 2 9 3" xfId="56121"/>
    <cellStyle name="요약 2 3 2 3" xfId="56122"/>
    <cellStyle name="요약 2 3 2 3 2" xfId="56123"/>
    <cellStyle name="요약 2 3 2 3 3" xfId="56124"/>
    <cellStyle name="요약 2 3 2 4" xfId="56125"/>
    <cellStyle name="요약 2 3 2 4 2" xfId="56126"/>
    <cellStyle name="요약 2 3 2 4 3" xfId="56127"/>
    <cellStyle name="요약 2 3 2 5" xfId="56128"/>
    <cellStyle name="요약 2 3 2 5 2" xfId="56129"/>
    <cellStyle name="요약 2 3 2 5 3" xfId="56130"/>
    <cellStyle name="요약 2 3 2 6" xfId="56131"/>
    <cellStyle name="요약 2 3 2 6 2" xfId="56132"/>
    <cellStyle name="요약 2 3 2 6 3" xfId="56133"/>
    <cellStyle name="요약 2 3 2 7" xfId="56134"/>
    <cellStyle name="요약 2 3 2 7 2" xfId="56135"/>
    <cellStyle name="요약 2 3 2 7 3" xfId="56136"/>
    <cellStyle name="요약 2 3 2 8" xfId="56137"/>
    <cellStyle name="요약 2 3 2 8 2" xfId="56138"/>
    <cellStyle name="요약 2 3 2 8 3" xfId="56139"/>
    <cellStyle name="요약 2 3 2 9" xfId="56140"/>
    <cellStyle name="요약 2 3 2 9 2" xfId="56141"/>
    <cellStyle name="요약 2 3 2 9 3" xfId="56142"/>
    <cellStyle name="요약 2 3 3" xfId="12635"/>
    <cellStyle name="요약 2 3 4" xfId="56143"/>
    <cellStyle name="요약 2 3 4 10" xfId="56144"/>
    <cellStyle name="요약 2 3 4 11" xfId="56145"/>
    <cellStyle name="요약 2 3 4 2" xfId="56146"/>
    <cellStyle name="요약 2 3 4 2 2" xfId="56147"/>
    <cellStyle name="요약 2 3 4 2 3" xfId="56148"/>
    <cellStyle name="요약 2 3 4 3" xfId="56149"/>
    <cellStyle name="요약 2 3 4 3 2" xfId="56150"/>
    <cellStyle name="요약 2 3 4 3 3" xfId="56151"/>
    <cellStyle name="요약 2 3 4 4" xfId="56152"/>
    <cellStyle name="요약 2 3 4 4 2" xfId="56153"/>
    <cellStyle name="요약 2 3 4 4 3" xfId="56154"/>
    <cellStyle name="요약 2 3 4 5" xfId="56155"/>
    <cellStyle name="요약 2 3 4 5 2" xfId="56156"/>
    <cellStyle name="요약 2 3 4 5 3" xfId="56157"/>
    <cellStyle name="요약 2 3 4 6" xfId="56158"/>
    <cellStyle name="요약 2 3 4 6 2" xfId="56159"/>
    <cellStyle name="요약 2 3 4 6 3" xfId="56160"/>
    <cellStyle name="요약 2 3 4 7" xfId="56161"/>
    <cellStyle name="요약 2 3 4 7 2" xfId="56162"/>
    <cellStyle name="요약 2 3 4 7 3" xfId="56163"/>
    <cellStyle name="요약 2 3 4 8" xfId="56164"/>
    <cellStyle name="요약 2 3 4 8 2" xfId="56165"/>
    <cellStyle name="요약 2 3 4 8 3" xfId="56166"/>
    <cellStyle name="요약 2 3 4 9" xfId="56167"/>
    <cellStyle name="요약 2 3 4 9 2" xfId="56168"/>
    <cellStyle name="요약 2 3 4 9 3" xfId="56169"/>
    <cellStyle name="요약 2 3 5" xfId="56170"/>
    <cellStyle name="요약 2 3 5 2" xfId="56171"/>
    <cellStyle name="요약 2 3 5 3" xfId="56172"/>
    <cellStyle name="요약 2 3 6" xfId="56173"/>
    <cellStyle name="요약 2 3 6 2" xfId="56174"/>
    <cellStyle name="요약 2 3 6 3" xfId="56175"/>
    <cellStyle name="요약 2 3 7" xfId="56176"/>
    <cellStyle name="요약 2 3 7 2" xfId="56177"/>
    <cellStyle name="요약 2 3 7 3" xfId="56178"/>
    <cellStyle name="요약 2 3 8" xfId="56179"/>
    <cellStyle name="요약 2 3 8 2" xfId="56180"/>
    <cellStyle name="요약 2 3 8 3" xfId="56181"/>
    <cellStyle name="요약 2 3 9" xfId="56182"/>
    <cellStyle name="요약 2 3 9 2" xfId="56183"/>
    <cellStyle name="요약 2 3 9 3" xfId="56184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5"/>
    <cellStyle name="요약 3 10 2" xfId="56186"/>
    <cellStyle name="요약 3 10 3" xfId="56187"/>
    <cellStyle name="요약 3 11" xfId="56188"/>
    <cellStyle name="요약 3 11 2" xfId="56189"/>
    <cellStyle name="요약 3 11 3" xfId="56190"/>
    <cellStyle name="요약 3 12" xfId="56191"/>
    <cellStyle name="요약 3 12 2" xfId="56192"/>
    <cellStyle name="요약 3 12 3" xfId="56193"/>
    <cellStyle name="요약 3 13" xfId="56194"/>
    <cellStyle name="요약 3 14" xfId="56195"/>
    <cellStyle name="요약 3 2" xfId="12642"/>
    <cellStyle name="요약 3 2 10" xfId="56196"/>
    <cellStyle name="요약 3 2 10 2" xfId="56197"/>
    <cellStyle name="요약 3 2 10 3" xfId="56198"/>
    <cellStyle name="요약 3 2 11" xfId="56199"/>
    <cellStyle name="요약 3 2 12" xfId="56200"/>
    <cellStyle name="요약 3 2 2" xfId="56201"/>
    <cellStyle name="요약 3 2 2 10" xfId="56202"/>
    <cellStyle name="요약 3 2 2 11" xfId="56203"/>
    <cellStyle name="요약 3 2 2 2" xfId="56204"/>
    <cellStyle name="요약 3 2 2 2 2" xfId="56205"/>
    <cellStyle name="요약 3 2 2 2 3" xfId="56206"/>
    <cellStyle name="요약 3 2 2 3" xfId="56207"/>
    <cellStyle name="요약 3 2 2 3 2" xfId="56208"/>
    <cellStyle name="요약 3 2 2 3 3" xfId="56209"/>
    <cellStyle name="요약 3 2 2 4" xfId="56210"/>
    <cellStyle name="요약 3 2 2 4 2" xfId="56211"/>
    <cellStyle name="요약 3 2 2 4 3" xfId="56212"/>
    <cellStyle name="요약 3 2 2 5" xfId="56213"/>
    <cellStyle name="요약 3 2 2 5 2" xfId="56214"/>
    <cellStyle name="요약 3 2 2 5 3" xfId="56215"/>
    <cellStyle name="요약 3 2 2 6" xfId="56216"/>
    <cellStyle name="요약 3 2 2 6 2" xfId="56217"/>
    <cellStyle name="요약 3 2 2 6 3" xfId="56218"/>
    <cellStyle name="요약 3 2 2 7" xfId="56219"/>
    <cellStyle name="요약 3 2 2 7 2" xfId="56220"/>
    <cellStyle name="요약 3 2 2 7 3" xfId="56221"/>
    <cellStyle name="요약 3 2 2 8" xfId="56222"/>
    <cellStyle name="요약 3 2 2 8 2" xfId="56223"/>
    <cellStyle name="요약 3 2 2 8 3" xfId="56224"/>
    <cellStyle name="요약 3 2 2 9" xfId="56225"/>
    <cellStyle name="요약 3 2 2 9 2" xfId="56226"/>
    <cellStyle name="요약 3 2 2 9 3" xfId="56227"/>
    <cellStyle name="요약 3 2 3" xfId="56228"/>
    <cellStyle name="요약 3 2 3 2" xfId="56229"/>
    <cellStyle name="요약 3 2 3 3" xfId="56230"/>
    <cellStyle name="요약 3 2 4" xfId="56231"/>
    <cellStyle name="요약 3 2 4 2" xfId="56232"/>
    <cellStyle name="요약 3 2 4 3" xfId="56233"/>
    <cellStyle name="요약 3 2 5" xfId="56234"/>
    <cellStyle name="요약 3 2 5 2" xfId="56235"/>
    <cellStyle name="요약 3 2 5 3" xfId="56236"/>
    <cellStyle name="요약 3 2 6" xfId="56237"/>
    <cellStyle name="요약 3 2 6 2" xfId="56238"/>
    <cellStyle name="요약 3 2 6 3" xfId="56239"/>
    <cellStyle name="요약 3 2 7" xfId="56240"/>
    <cellStyle name="요약 3 2 7 2" xfId="56241"/>
    <cellStyle name="요약 3 2 7 3" xfId="56242"/>
    <cellStyle name="요약 3 2 8" xfId="56243"/>
    <cellStyle name="요약 3 2 8 2" xfId="56244"/>
    <cellStyle name="요약 3 2 8 3" xfId="56245"/>
    <cellStyle name="요약 3 2 9" xfId="56246"/>
    <cellStyle name="요약 3 2 9 2" xfId="56247"/>
    <cellStyle name="요약 3 2 9 3" xfId="56248"/>
    <cellStyle name="요약 3 3" xfId="12643"/>
    <cellStyle name="요약 3 4" xfId="56249"/>
    <cellStyle name="요약 3 4 10" xfId="56250"/>
    <cellStyle name="요약 3 4 11" xfId="56251"/>
    <cellStyle name="요약 3 4 2" xfId="56252"/>
    <cellStyle name="요약 3 4 2 2" xfId="56253"/>
    <cellStyle name="요약 3 4 2 3" xfId="56254"/>
    <cellStyle name="요약 3 4 3" xfId="56255"/>
    <cellStyle name="요약 3 4 3 2" xfId="56256"/>
    <cellStyle name="요약 3 4 3 3" xfId="56257"/>
    <cellStyle name="요약 3 4 4" xfId="56258"/>
    <cellStyle name="요약 3 4 4 2" xfId="56259"/>
    <cellStyle name="요약 3 4 4 3" xfId="56260"/>
    <cellStyle name="요약 3 4 5" xfId="56261"/>
    <cellStyle name="요약 3 4 5 2" xfId="56262"/>
    <cellStyle name="요약 3 4 5 3" xfId="56263"/>
    <cellStyle name="요약 3 4 6" xfId="56264"/>
    <cellStyle name="요약 3 4 6 2" xfId="56265"/>
    <cellStyle name="요약 3 4 6 3" xfId="56266"/>
    <cellStyle name="요약 3 4 7" xfId="56267"/>
    <cellStyle name="요약 3 4 7 2" xfId="56268"/>
    <cellStyle name="요약 3 4 7 3" xfId="56269"/>
    <cellStyle name="요약 3 4 8" xfId="56270"/>
    <cellStyle name="요약 3 4 8 2" xfId="56271"/>
    <cellStyle name="요약 3 4 8 3" xfId="56272"/>
    <cellStyle name="요약 3 4 9" xfId="56273"/>
    <cellStyle name="요약 3 4 9 2" xfId="56274"/>
    <cellStyle name="요약 3 4 9 3" xfId="56275"/>
    <cellStyle name="요약 3 5" xfId="56276"/>
    <cellStyle name="요약 3 5 2" xfId="56277"/>
    <cellStyle name="요약 3 5 3" xfId="56278"/>
    <cellStyle name="요약 3 6" xfId="56279"/>
    <cellStyle name="요약 3 6 2" xfId="56280"/>
    <cellStyle name="요약 3 6 3" xfId="56281"/>
    <cellStyle name="요약 3 7" xfId="56282"/>
    <cellStyle name="요약 3 7 2" xfId="56283"/>
    <cellStyle name="요약 3 7 3" xfId="56284"/>
    <cellStyle name="요약 3 8" xfId="56285"/>
    <cellStyle name="요약 3 8 2" xfId="56286"/>
    <cellStyle name="요약 3 8 3" xfId="56287"/>
    <cellStyle name="요약 3 9" xfId="56288"/>
    <cellStyle name="요약 3 9 2" xfId="56289"/>
    <cellStyle name="요약 3 9 3" xfId="56290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1"/>
    <cellStyle name="입력 2 2 2 10 2" xfId="56292"/>
    <cellStyle name="입력 2 2 2 11" xfId="56293"/>
    <cellStyle name="입력 2 2 2 11 2" xfId="56294"/>
    <cellStyle name="입력 2 2 2 12" xfId="56295"/>
    <cellStyle name="입력 2 2 2 12 2" xfId="56296"/>
    <cellStyle name="입력 2 2 2 13" xfId="56297"/>
    <cellStyle name="입력 2 2 2 2" xfId="12656"/>
    <cellStyle name="입력 2 2 2 2 10" xfId="56298"/>
    <cellStyle name="입력 2 2 2 2 10 2" xfId="56299"/>
    <cellStyle name="입력 2 2 2 2 11" xfId="56300"/>
    <cellStyle name="입력 2 2 2 2 2" xfId="56301"/>
    <cellStyle name="입력 2 2 2 2 2 10" xfId="56302"/>
    <cellStyle name="입력 2 2 2 2 2 2" xfId="56303"/>
    <cellStyle name="입력 2 2 2 2 2 2 2" xfId="56304"/>
    <cellStyle name="입력 2 2 2 2 2 3" xfId="56305"/>
    <cellStyle name="입력 2 2 2 2 2 3 2" xfId="56306"/>
    <cellStyle name="입력 2 2 2 2 2 4" xfId="56307"/>
    <cellStyle name="입력 2 2 2 2 2 4 2" xfId="56308"/>
    <cellStyle name="입력 2 2 2 2 2 5" xfId="56309"/>
    <cellStyle name="입력 2 2 2 2 2 5 2" xfId="56310"/>
    <cellStyle name="입력 2 2 2 2 2 6" xfId="56311"/>
    <cellStyle name="입력 2 2 2 2 2 6 2" xfId="56312"/>
    <cellStyle name="입력 2 2 2 2 2 7" xfId="56313"/>
    <cellStyle name="입력 2 2 2 2 2 7 2" xfId="56314"/>
    <cellStyle name="입력 2 2 2 2 2 8" xfId="56315"/>
    <cellStyle name="입력 2 2 2 2 2 8 2" xfId="56316"/>
    <cellStyle name="입력 2 2 2 2 2 9" xfId="56317"/>
    <cellStyle name="입력 2 2 2 2 2 9 2" xfId="56318"/>
    <cellStyle name="입력 2 2 2 2 3" xfId="56319"/>
    <cellStyle name="입력 2 2 2 2 3 2" xfId="56320"/>
    <cellStyle name="입력 2 2 2 2 4" xfId="56321"/>
    <cellStyle name="입력 2 2 2 2 4 2" xfId="56322"/>
    <cellStyle name="입력 2 2 2 2 5" xfId="56323"/>
    <cellStyle name="입력 2 2 2 2 5 2" xfId="56324"/>
    <cellStyle name="입력 2 2 2 2 6" xfId="56325"/>
    <cellStyle name="입력 2 2 2 2 6 2" xfId="56326"/>
    <cellStyle name="입력 2 2 2 2 7" xfId="56327"/>
    <cellStyle name="입력 2 2 2 2 7 2" xfId="56328"/>
    <cellStyle name="입력 2 2 2 2 8" xfId="56329"/>
    <cellStyle name="입력 2 2 2 2 8 2" xfId="56330"/>
    <cellStyle name="입력 2 2 2 2 9" xfId="56331"/>
    <cellStyle name="입력 2 2 2 2 9 2" xfId="56332"/>
    <cellStyle name="입력 2 2 2 3" xfId="12657"/>
    <cellStyle name="입력 2 2 2 4" xfId="56333"/>
    <cellStyle name="입력 2 2 2 4 10" xfId="56334"/>
    <cellStyle name="입력 2 2 2 4 2" xfId="56335"/>
    <cellStyle name="입력 2 2 2 4 2 2" xfId="56336"/>
    <cellStyle name="입력 2 2 2 4 3" xfId="56337"/>
    <cellStyle name="입력 2 2 2 4 3 2" xfId="56338"/>
    <cellStyle name="입력 2 2 2 4 4" xfId="56339"/>
    <cellStyle name="입력 2 2 2 4 4 2" xfId="56340"/>
    <cellStyle name="입력 2 2 2 4 5" xfId="56341"/>
    <cellStyle name="입력 2 2 2 4 5 2" xfId="56342"/>
    <cellStyle name="입력 2 2 2 4 6" xfId="56343"/>
    <cellStyle name="입력 2 2 2 4 6 2" xfId="56344"/>
    <cellStyle name="입력 2 2 2 4 7" xfId="56345"/>
    <cellStyle name="입력 2 2 2 4 7 2" xfId="56346"/>
    <cellStyle name="입력 2 2 2 4 8" xfId="56347"/>
    <cellStyle name="입력 2 2 2 4 8 2" xfId="56348"/>
    <cellStyle name="입력 2 2 2 4 9" xfId="56349"/>
    <cellStyle name="입력 2 2 2 4 9 2" xfId="56350"/>
    <cellStyle name="입력 2 2 2 5" xfId="56351"/>
    <cellStyle name="입력 2 2 2 5 2" xfId="56352"/>
    <cellStyle name="입력 2 2 2 6" xfId="56353"/>
    <cellStyle name="입력 2 2 2 6 2" xfId="56354"/>
    <cellStyle name="입력 2 2 2 7" xfId="56355"/>
    <cellStyle name="입력 2 2 2 7 2" xfId="56356"/>
    <cellStyle name="입력 2 2 2 8" xfId="56357"/>
    <cellStyle name="입력 2 2 2 8 2" xfId="56358"/>
    <cellStyle name="입력 2 2 2 9" xfId="56359"/>
    <cellStyle name="입력 2 2 2 9 2" xfId="56360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1"/>
    <cellStyle name="입력 2 3 10 2" xfId="56362"/>
    <cellStyle name="입력 2 3 11" xfId="56363"/>
    <cellStyle name="입력 2 3 11 2" xfId="56364"/>
    <cellStyle name="입력 2 3 12" xfId="56365"/>
    <cellStyle name="입력 2 3 12 2" xfId="56366"/>
    <cellStyle name="입력 2 3 13" xfId="56367"/>
    <cellStyle name="입력 2 3 2" xfId="12664"/>
    <cellStyle name="입력 2 3 2 10" xfId="56368"/>
    <cellStyle name="입력 2 3 2 10 2" xfId="56369"/>
    <cellStyle name="입력 2 3 2 11" xfId="56370"/>
    <cellStyle name="입력 2 3 2 2" xfId="56371"/>
    <cellStyle name="입력 2 3 2 2 10" xfId="56372"/>
    <cellStyle name="입력 2 3 2 2 2" xfId="56373"/>
    <cellStyle name="입력 2 3 2 2 2 2" xfId="56374"/>
    <cellStyle name="입력 2 3 2 2 3" xfId="56375"/>
    <cellStyle name="입력 2 3 2 2 3 2" xfId="56376"/>
    <cellStyle name="입력 2 3 2 2 4" xfId="56377"/>
    <cellStyle name="입력 2 3 2 2 4 2" xfId="56378"/>
    <cellStyle name="입력 2 3 2 2 5" xfId="56379"/>
    <cellStyle name="입력 2 3 2 2 5 2" xfId="56380"/>
    <cellStyle name="입력 2 3 2 2 6" xfId="56381"/>
    <cellStyle name="입력 2 3 2 2 6 2" xfId="56382"/>
    <cellStyle name="입력 2 3 2 2 7" xfId="56383"/>
    <cellStyle name="입력 2 3 2 2 7 2" xfId="56384"/>
    <cellStyle name="입력 2 3 2 2 8" xfId="56385"/>
    <cellStyle name="입력 2 3 2 2 8 2" xfId="56386"/>
    <cellStyle name="입력 2 3 2 2 9" xfId="56387"/>
    <cellStyle name="입력 2 3 2 2 9 2" xfId="56388"/>
    <cellStyle name="입력 2 3 2 3" xfId="56389"/>
    <cellStyle name="입력 2 3 2 3 2" xfId="56390"/>
    <cellStyle name="입력 2 3 2 4" xfId="56391"/>
    <cellStyle name="입력 2 3 2 4 2" xfId="56392"/>
    <cellStyle name="입력 2 3 2 5" xfId="56393"/>
    <cellStyle name="입력 2 3 2 5 2" xfId="56394"/>
    <cellStyle name="입력 2 3 2 6" xfId="56395"/>
    <cellStyle name="입력 2 3 2 6 2" xfId="56396"/>
    <cellStyle name="입력 2 3 2 7" xfId="56397"/>
    <cellStyle name="입력 2 3 2 7 2" xfId="56398"/>
    <cellStyle name="입력 2 3 2 8" xfId="56399"/>
    <cellStyle name="입력 2 3 2 8 2" xfId="56400"/>
    <cellStyle name="입력 2 3 2 9" xfId="56401"/>
    <cellStyle name="입력 2 3 2 9 2" xfId="56402"/>
    <cellStyle name="입력 2 3 3" xfId="12665"/>
    <cellStyle name="입력 2 3 4" xfId="56403"/>
    <cellStyle name="입력 2 3 4 10" xfId="56404"/>
    <cellStyle name="입력 2 3 4 2" xfId="56405"/>
    <cellStyle name="입력 2 3 4 2 2" xfId="56406"/>
    <cellStyle name="입력 2 3 4 3" xfId="56407"/>
    <cellStyle name="입력 2 3 4 3 2" xfId="56408"/>
    <cellStyle name="입력 2 3 4 4" xfId="56409"/>
    <cellStyle name="입력 2 3 4 4 2" xfId="56410"/>
    <cellStyle name="입력 2 3 4 5" xfId="56411"/>
    <cellStyle name="입력 2 3 4 5 2" xfId="56412"/>
    <cellStyle name="입력 2 3 4 6" xfId="56413"/>
    <cellStyle name="입력 2 3 4 6 2" xfId="56414"/>
    <cellStyle name="입력 2 3 4 7" xfId="56415"/>
    <cellStyle name="입력 2 3 4 7 2" xfId="56416"/>
    <cellStyle name="입력 2 3 4 8" xfId="56417"/>
    <cellStyle name="입력 2 3 4 8 2" xfId="56418"/>
    <cellStyle name="입력 2 3 4 9" xfId="56419"/>
    <cellStyle name="입력 2 3 4 9 2" xfId="56420"/>
    <cellStyle name="입력 2 3 5" xfId="56421"/>
    <cellStyle name="입력 2 3 5 2" xfId="56422"/>
    <cellStyle name="입력 2 3 6" xfId="56423"/>
    <cellStyle name="입력 2 3 6 2" xfId="56424"/>
    <cellStyle name="입력 2 3 7" xfId="56425"/>
    <cellStyle name="입력 2 3 7 2" xfId="56426"/>
    <cellStyle name="입력 2 3 8" xfId="56427"/>
    <cellStyle name="입력 2 3 8 2" xfId="56428"/>
    <cellStyle name="입력 2 3 9" xfId="56429"/>
    <cellStyle name="입력 2 3 9 2" xfId="56430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1"/>
    <cellStyle name="입력 3 10 2" xfId="56432"/>
    <cellStyle name="입력 3 11" xfId="56433"/>
    <cellStyle name="입력 3 11 2" xfId="56434"/>
    <cellStyle name="입력 3 12" xfId="56435"/>
    <cellStyle name="입력 3 12 2" xfId="56436"/>
    <cellStyle name="입력 3 13" xfId="56437"/>
    <cellStyle name="입력 3 2" xfId="12672"/>
    <cellStyle name="입력 3 2 10" xfId="56438"/>
    <cellStyle name="입력 3 2 10 2" xfId="56439"/>
    <cellStyle name="입력 3 2 11" xfId="56440"/>
    <cellStyle name="입력 3 2 2" xfId="56441"/>
    <cellStyle name="입력 3 2 2 10" xfId="56442"/>
    <cellStyle name="입력 3 2 2 2" xfId="56443"/>
    <cellStyle name="입력 3 2 2 2 2" xfId="56444"/>
    <cellStyle name="입력 3 2 2 3" xfId="56445"/>
    <cellStyle name="입력 3 2 2 3 2" xfId="56446"/>
    <cellStyle name="입력 3 2 2 4" xfId="56447"/>
    <cellStyle name="입력 3 2 2 4 2" xfId="56448"/>
    <cellStyle name="입력 3 2 2 5" xfId="56449"/>
    <cellStyle name="입력 3 2 2 5 2" xfId="56450"/>
    <cellStyle name="입력 3 2 2 6" xfId="56451"/>
    <cellStyle name="입력 3 2 2 6 2" xfId="56452"/>
    <cellStyle name="입력 3 2 2 7" xfId="56453"/>
    <cellStyle name="입력 3 2 2 7 2" xfId="56454"/>
    <cellStyle name="입력 3 2 2 8" xfId="56455"/>
    <cellStyle name="입력 3 2 2 8 2" xfId="56456"/>
    <cellStyle name="입력 3 2 2 9" xfId="56457"/>
    <cellStyle name="입력 3 2 2 9 2" xfId="56458"/>
    <cellStyle name="입력 3 2 3" xfId="56459"/>
    <cellStyle name="입력 3 2 3 2" xfId="56460"/>
    <cellStyle name="입력 3 2 4" xfId="56461"/>
    <cellStyle name="입력 3 2 4 2" xfId="56462"/>
    <cellStyle name="입력 3 2 5" xfId="56463"/>
    <cellStyle name="입력 3 2 5 2" xfId="56464"/>
    <cellStyle name="입력 3 2 6" xfId="56465"/>
    <cellStyle name="입력 3 2 6 2" xfId="56466"/>
    <cellStyle name="입력 3 2 7" xfId="56467"/>
    <cellStyle name="입력 3 2 7 2" xfId="56468"/>
    <cellStyle name="입력 3 2 8" xfId="56469"/>
    <cellStyle name="입력 3 2 8 2" xfId="56470"/>
    <cellStyle name="입력 3 2 9" xfId="56471"/>
    <cellStyle name="입력 3 2 9 2" xfId="56472"/>
    <cellStyle name="입력 3 3" xfId="12673"/>
    <cellStyle name="입력 3 4" xfId="56473"/>
    <cellStyle name="입력 3 4 10" xfId="56474"/>
    <cellStyle name="입력 3 4 2" xfId="56475"/>
    <cellStyle name="입력 3 4 2 2" xfId="56476"/>
    <cellStyle name="입력 3 4 3" xfId="56477"/>
    <cellStyle name="입력 3 4 3 2" xfId="56478"/>
    <cellStyle name="입력 3 4 4" xfId="56479"/>
    <cellStyle name="입력 3 4 4 2" xfId="56480"/>
    <cellStyle name="입력 3 4 5" xfId="56481"/>
    <cellStyle name="입력 3 4 5 2" xfId="56482"/>
    <cellStyle name="입력 3 4 6" xfId="56483"/>
    <cellStyle name="입력 3 4 6 2" xfId="56484"/>
    <cellStyle name="입력 3 4 7" xfId="56485"/>
    <cellStyle name="입력 3 4 7 2" xfId="56486"/>
    <cellStyle name="입력 3 4 8" xfId="56487"/>
    <cellStyle name="입력 3 4 8 2" xfId="56488"/>
    <cellStyle name="입력 3 4 9" xfId="56489"/>
    <cellStyle name="입력 3 4 9 2" xfId="56490"/>
    <cellStyle name="입력 3 5" xfId="56491"/>
    <cellStyle name="입력 3 5 2" xfId="56492"/>
    <cellStyle name="입력 3 6" xfId="56493"/>
    <cellStyle name="입력 3 6 2" xfId="56494"/>
    <cellStyle name="입력 3 7" xfId="56495"/>
    <cellStyle name="입력 3 7 2" xfId="56496"/>
    <cellStyle name="입력 3 8" xfId="56497"/>
    <cellStyle name="입력 3 8 2" xfId="56498"/>
    <cellStyle name="입력 3 9" xfId="56499"/>
    <cellStyle name="입력 3 9 2" xfId="56500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1"/>
    <cellStyle name="출력 2 2 2 10 2" xfId="56502"/>
    <cellStyle name="출력 2 2 2 10 3" xfId="56503"/>
    <cellStyle name="출력 2 2 2 11" xfId="56504"/>
    <cellStyle name="출력 2 2 2 11 2" xfId="56505"/>
    <cellStyle name="출력 2 2 2 11 3" xfId="56506"/>
    <cellStyle name="출력 2 2 2 12" xfId="56507"/>
    <cellStyle name="출력 2 2 2 13" xfId="56508"/>
    <cellStyle name="출력 2 2 2 2" xfId="12868"/>
    <cellStyle name="출력 2 2 2 2 10" xfId="56509"/>
    <cellStyle name="출력 2 2 2 2 11" xfId="56510"/>
    <cellStyle name="출력 2 2 2 2 2" xfId="56511"/>
    <cellStyle name="출력 2 2 2 2 2 10" xfId="56512"/>
    <cellStyle name="출력 2 2 2 2 2 11" xfId="56513"/>
    <cellStyle name="출력 2 2 2 2 2 2" xfId="56514"/>
    <cellStyle name="출력 2 2 2 2 2 2 2" xfId="56515"/>
    <cellStyle name="출력 2 2 2 2 2 2 3" xfId="56516"/>
    <cellStyle name="출력 2 2 2 2 2 3" xfId="56517"/>
    <cellStyle name="출력 2 2 2 2 2 3 2" xfId="56518"/>
    <cellStyle name="출력 2 2 2 2 2 3 3" xfId="56519"/>
    <cellStyle name="출력 2 2 2 2 2 4" xfId="56520"/>
    <cellStyle name="출력 2 2 2 2 2 4 2" xfId="56521"/>
    <cellStyle name="출력 2 2 2 2 2 4 3" xfId="56522"/>
    <cellStyle name="출력 2 2 2 2 2 5" xfId="56523"/>
    <cellStyle name="출력 2 2 2 2 2 5 2" xfId="56524"/>
    <cellStyle name="출력 2 2 2 2 2 5 3" xfId="56525"/>
    <cellStyle name="출력 2 2 2 2 2 6" xfId="56526"/>
    <cellStyle name="출력 2 2 2 2 2 6 2" xfId="56527"/>
    <cellStyle name="출력 2 2 2 2 2 6 3" xfId="56528"/>
    <cellStyle name="출력 2 2 2 2 2 7" xfId="56529"/>
    <cellStyle name="출력 2 2 2 2 2 7 2" xfId="56530"/>
    <cellStyle name="출력 2 2 2 2 2 7 3" xfId="56531"/>
    <cellStyle name="출력 2 2 2 2 2 8" xfId="56532"/>
    <cellStyle name="출력 2 2 2 2 2 8 2" xfId="56533"/>
    <cellStyle name="출력 2 2 2 2 2 8 3" xfId="56534"/>
    <cellStyle name="출력 2 2 2 2 2 9" xfId="56535"/>
    <cellStyle name="출력 2 2 2 2 2 9 2" xfId="56536"/>
    <cellStyle name="출력 2 2 2 2 2 9 3" xfId="56537"/>
    <cellStyle name="출력 2 2 2 2 3" xfId="56538"/>
    <cellStyle name="출력 2 2 2 2 3 2" xfId="56539"/>
    <cellStyle name="출력 2 2 2 2 3 3" xfId="56540"/>
    <cellStyle name="출력 2 2 2 2 4" xfId="56541"/>
    <cellStyle name="출력 2 2 2 2 4 2" xfId="56542"/>
    <cellStyle name="출력 2 2 2 2 4 3" xfId="56543"/>
    <cellStyle name="출력 2 2 2 2 5" xfId="56544"/>
    <cellStyle name="출력 2 2 2 2 5 2" xfId="56545"/>
    <cellStyle name="출력 2 2 2 2 5 3" xfId="56546"/>
    <cellStyle name="출력 2 2 2 2 6" xfId="56547"/>
    <cellStyle name="출력 2 2 2 2 6 2" xfId="56548"/>
    <cellStyle name="출력 2 2 2 2 6 3" xfId="56549"/>
    <cellStyle name="출력 2 2 2 2 7" xfId="56550"/>
    <cellStyle name="출력 2 2 2 2 7 2" xfId="56551"/>
    <cellStyle name="출력 2 2 2 2 7 3" xfId="56552"/>
    <cellStyle name="출력 2 2 2 2 8" xfId="56553"/>
    <cellStyle name="출력 2 2 2 2 8 2" xfId="56554"/>
    <cellStyle name="출력 2 2 2 2 8 3" xfId="56555"/>
    <cellStyle name="출력 2 2 2 2 9" xfId="56556"/>
    <cellStyle name="출력 2 2 2 2 9 2" xfId="56557"/>
    <cellStyle name="출력 2 2 2 2 9 3" xfId="56558"/>
    <cellStyle name="출력 2 2 2 3" xfId="12869"/>
    <cellStyle name="출력 2 2 2 4" xfId="56559"/>
    <cellStyle name="출력 2 2 2 4 10" xfId="56560"/>
    <cellStyle name="출력 2 2 2 4 11" xfId="56561"/>
    <cellStyle name="출력 2 2 2 4 2" xfId="56562"/>
    <cellStyle name="출력 2 2 2 4 2 2" xfId="56563"/>
    <cellStyle name="출력 2 2 2 4 2 3" xfId="56564"/>
    <cellStyle name="출력 2 2 2 4 3" xfId="56565"/>
    <cellStyle name="출력 2 2 2 4 3 2" xfId="56566"/>
    <cellStyle name="출력 2 2 2 4 3 3" xfId="56567"/>
    <cellStyle name="출력 2 2 2 4 4" xfId="56568"/>
    <cellStyle name="출력 2 2 2 4 4 2" xfId="56569"/>
    <cellStyle name="출력 2 2 2 4 4 3" xfId="56570"/>
    <cellStyle name="출력 2 2 2 4 5" xfId="56571"/>
    <cellStyle name="출력 2 2 2 4 5 2" xfId="56572"/>
    <cellStyle name="출력 2 2 2 4 5 3" xfId="56573"/>
    <cellStyle name="출력 2 2 2 4 6" xfId="56574"/>
    <cellStyle name="출력 2 2 2 4 6 2" xfId="56575"/>
    <cellStyle name="출력 2 2 2 4 6 3" xfId="56576"/>
    <cellStyle name="출력 2 2 2 4 7" xfId="56577"/>
    <cellStyle name="출력 2 2 2 4 7 2" xfId="56578"/>
    <cellStyle name="출력 2 2 2 4 7 3" xfId="56579"/>
    <cellStyle name="출력 2 2 2 4 8" xfId="56580"/>
    <cellStyle name="출력 2 2 2 4 8 2" xfId="56581"/>
    <cellStyle name="출력 2 2 2 4 8 3" xfId="56582"/>
    <cellStyle name="출력 2 2 2 4 9" xfId="56583"/>
    <cellStyle name="출력 2 2 2 4 9 2" xfId="56584"/>
    <cellStyle name="출력 2 2 2 4 9 3" xfId="56585"/>
    <cellStyle name="출력 2 2 2 5" xfId="56586"/>
    <cellStyle name="출력 2 2 2 5 2" xfId="56587"/>
    <cellStyle name="출력 2 2 2 5 3" xfId="56588"/>
    <cellStyle name="출력 2 2 2 6" xfId="56589"/>
    <cellStyle name="출력 2 2 2 6 2" xfId="56590"/>
    <cellStyle name="출력 2 2 2 6 3" xfId="56591"/>
    <cellStyle name="출력 2 2 2 7" xfId="56592"/>
    <cellStyle name="출력 2 2 2 7 2" xfId="56593"/>
    <cellStyle name="출력 2 2 2 7 3" xfId="56594"/>
    <cellStyle name="출력 2 2 2 8" xfId="56595"/>
    <cellStyle name="출력 2 2 2 8 2" xfId="56596"/>
    <cellStyle name="출력 2 2 2 8 3" xfId="56597"/>
    <cellStyle name="출력 2 2 2 9" xfId="56598"/>
    <cellStyle name="출력 2 2 2 9 2" xfId="56599"/>
    <cellStyle name="출력 2 2 2 9 3" xfId="56600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1"/>
    <cellStyle name="출력 2 3 10 2" xfId="56602"/>
    <cellStyle name="출력 2 3 10 3" xfId="56603"/>
    <cellStyle name="출력 2 3 11" xfId="56604"/>
    <cellStyle name="출력 2 3 11 2" xfId="56605"/>
    <cellStyle name="출력 2 3 11 3" xfId="56606"/>
    <cellStyle name="출력 2 3 12" xfId="56607"/>
    <cellStyle name="출력 2 3 13" xfId="56608"/>
    <cellStyle name="출력 2 3 2" xfId="12876"/>
    <cellStyle name="출력 2 3 2 10" xfId="56609"/>
    <cellStyle name="출력 2 3 2 11" xfId="56610"/>
    <cellStyle name="출력 2 3 2 2" xfId="56611"/>
    <cellStyle name="출력 2 3 2 2 10" xfId="56612"/>
    <cellStyle name="출력 2 3 2 2 11" xfId="56613"/>
    <cellStyle name="출력 2 3 2 2 2" xfId="56614"/>
    <cellStyle name="출력 2 3 2 2 2 2" xfId="56615"/>
    <cellStyle name="출력 2 3 2 2 2 3" xfId="56616"/>
    <cellStyle name="출력 2 3 2 2 3" xfId="56617"/>
    <cellStyle name="출력 2 3 2 2 3 2" xfId="56618"/>
    <cellStyle name="출력 2 3 2 2 3 3" xfId="56619"/>
    <cellStyle name="출력 2 3 2 2 4" xfId="56620"/>
    <cellStyle name="출력 2 3 2 2 4 2" xfId="56621"/>
    <cellStyle name="출력 2 3 2 2 4 3" xfId="56622"/>
    <cellStyle name="출력 2 3 2 2 5" xfId="56623"/>
    <cellStyle name="출력 2 3 2 2 5 2" xfId="56624"/>
    <cellStyle name="출력 2 3 2 2 5 3" xfId="56625"/>
    <cellStyle name="출력 2 3 2 2 6" xfId="56626"/>
    <cellStyle name="출력 2 3 2 2 6 2" xfId="56627"/>
    <cellStyle name="출력 2 3 2 2 6 3" xfId="56628"/>
    <cellStyle name="출력 2 3 2 2 7" xfId="56629"/>
    <cellStyle name="출력 2 3 2 2 7 2" xfId="56630"/>
    <cellStyle name="출력 2 3 2 2 7 3" xfId="56631"/>
    <cellStyle name="출력 2 3 2 2 8" xfId="56632"/>
    <cellStyle name="출력 2 3 2 2 8 2" xfId="56633"/>
    <cellStyle name="출력 2 3 2 2 8 3" xfId="56634"/>
    <cellStyle name="출력 2 3 2 2 9" xfId="56635"/>
    <cellStyle name="출력 2 3 2 2 9 2" xfId="56636"/>
    <cellStyle name="출력 2 3 2 2 9 3" xfId="56637"/>
    <cellStyle name="출력 2 3 2 3" xfId="56638"/>
    <cellStyle name="출력 2 3 2 3 2" xfId="56639"/>
    <cellStyle name="출력 2 3 2 3 3" xfId="56640"/>
    <cellStyle name="출력 2 3 2 4" xfId="56641"/>
    <cellStyle name="출력 2 3 2 4 2" xfId="56642"/>
    <cellStyle name="출력 2 3 2 4 3" xfId="56643"/>
    <cellStyle name="출력 2 3 2 5" xfId="56644"/>
    <cellStyle name="출력 2 3 2 5 2" xfId="56645"/>
    <cellStyle name="출력 2 3 2 5 3" xfId="56646"/>
    <cellStyle name="출력 2 3 2 6" xfId="56647"/>
    <cellStyle name="출력 2 3 2 6 2" xfId="56648"/>
    <cellStyle name="출력 2 3 2 6 3" xfId="56649"/>
    <cellStyle name="출력 2 3 2 7" xfId="56650"/>
    <cellStyle name="출력 2 3 2 7 2" xfId="56651"/>
    <cellStyle name="출력 2 3 2 7 3" xfId="56652"/>
    <cellStyle name="출력 2 3 2 8" xfId="56653"/>
    <cellStyle name="출력 2 3 2 8 2" xfId="56654"/>
    <cellStyle name="출력 2 3 2 8 3" xfId="56655"/>
    <cellStyle name="출력 2 3 2 9" xfId="56656"/>
    <cellStyle name="출력 2 3 2 9 2" xfId="56657"/>
    <cellStyle name="출력 2 3 2 9 3" xfId="56658"/>
    <cellStyle name="출력 2 3 3" xfId="12877"/>
    <cellStyle name="출력 2 3 4" xfId="56659"/>
    <cellStyle name="출력 2 3 4 10" xfId="56660"/>
    <cellStyle name="출력 2 3 4 11" xfId="56661"/>
    <cellStyle name="출력 2 3 4 2" xfId="56662"/>
    <cellStyle name="출력 2 3 4 2 2" xfId="56663"/>
    <cellStyle name="출력 2 3 4 2 3" xfId="56664"/>
    <cellStyle name="출력 2 3 4 3" xfId="56665"/>
    <cellStyle name="출력 2 3 4 3 2" xfId="56666"/>
    <cellStyle name="출력 2 3 4 3 3" xfId="56667"/>
    <cellStyle name="출력 2 3 4 4" xfId="56668"/>
    <cellStyle name="출력 2 3 4 4 2" xfId="56669"/>
    <cellStyle name="출력 2 3 4 4 3" xfId="56670"/>
    <cellStyle name="출력 2 3 4 5" xfId="56671"/>
    <cellStyle name="출력 2 3 4 5 2" xfId="56672"/>
    <cellStyle name="출력 2 3 4 5 3" xfId="56673"/>
    <cellStyle name="출력 2 3 4 6" xfId="56674"/>
    <cellStyle name="출력 2 3 4 6 2" xfId="56675"/>
    <cellStyle name="출력 2 3 4 6 3" xfId="56676"/>
    <cellStyle name="출력 2 3 4 7" xfId="56677"/>
    <cellStyle name="출력 2 3 4 7 2" xfId="56678"/>
    <cellStyle name="출력 2 3 4 7 3" xfId="56679"/>
    <cellStyle name="출력 2 3 4 8" xfId="56680"/>
    <cellStyle name="출력 2 3 4 8 2" xfId="56681"/>
    <cellStyle name="출력 2 3 4 8 3" xfId="56682"/>
    <cellStyle name="출력 2 3 4 9" xfId="56683"/>
    <cellStyle name="출력 2 3 4 9 2" xfId="56684"/>
    <cellStyle name="출력 2 3 4 9 3" xfId="56685"/>
    <cellStyle name="출력 2 3 5" xfId="56686"/>
    <cellStyle name="출력 2 3 5 2" xfId="56687"/>
    <cellStyle name="출력 2 3 5 3" xfId="56688"/>
    <cellStyle name="출력 2 3 6" xfId="56689"/>
    <cellStyle name="출력 2 3 6 2" xfId="56690"/>
    <cellStyle name="출력 2 3 6 3" xfId="56691"/>
    <cellStyle name="출력 2 3 7" xfId="56692"/>
    <cellStyle name="출력 2 3 7 2" xfId="56693"/>
    <cellStyle name="출력 2 3 7 3" xfId="56694"/>
    <cellStyle name="출력 2 3 8" xfId="56695"/>
    <cellStyle name="출력 2 3 8 2" xfId="56696"/>
    <cellStyle name="출력 2 3 8 3" xfId="56697"/>
    <cellStyle name="출력 2 3 9" xfId="56698"/>
    <cellStyle name="출력 2 3 9 2" xfId="56699"/>
    <cellStyle name="출력 2 3 9 3" xfId="56700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1"/>
    <cellStyle name="출력 3 10 2" xfId="56702"/>
    <cellStyle name="출력 3 10 3" xfId="56703"/>
    <cellStyle name="출력 3 11" xfId="56704"/>
    <cellStyle name="출력 3 11 2" xfId="56705"/>
    <cellStyle name="출력 3 11 3" xfId="56706"/>
    <cellStyle name="출력 3 12" xfId="56707"/>
    <cellStyle name="출력 3 13" xfId="56708"/>
    <cellStyle name="출력 3 2" xfId="12884"/>
    <cellStyle name="출력 3 2 10" xfId="56709"/>
    <cellStyle name="출력 3 2 11" xfId="56710"/>
    <cellStyle name="출력 3 2 2" xfId="56711"/>
    <cellStyle name="출력 3 2 2 10" xfId="56712"/>
    <cellStyle name="출력 3 2 2 11" xfId="56713"/>
    <cellStyle name="출력 3 2 2 2" xfId="56714"/>
    <cellStyle name="출력 3 2 2 2 2" xfId="56715"/>
    <cellStyle name="출력 3 2 2 2 3" xfId="56716"/>
    <cellStyle name="출력 3 2 2 3" xfId="56717"/>
    <cellStyle name="출력 3 2 2 3 2" xfId="56718"/>
    <cellStyle name="출력 3 2 2 3 3" xfId="56719"/>
    <cellStyle name="출력 3 2 2 4" xfId="56720"/>
    <cellStyle name="출력 3 2 2 4 2" xfId="56721"/>
    <cellStyle name="출력 3 2 2 4 3" xfId="56722"/>
    <cellStyle name="출력 3 2 2 5" xfId="56723"/>
    <cellStyle name="출력 3 2 2 5 2" xfId="56724"/>
    <cellStyle name="출력 3 2 2 5 3" xfId="56725"/>
    <cellStyle name="출력 3 2 2 6" xfId="56726"/>
    <cellStyle name="출력 3 2 2 6 2" xfId="56727"/>
    <cellStyle name="출력 3 2 2 6 3" xfId="56728"/>
    <cellStyle name="출력 3 2 2 7" xfId="56729"/>
    <cellStyle name="출력 3 2 2 7 2" xfId="56730"/>
    <cellStyle name="출력 3 2 2 7 3" xfId="56731"/>
    <cellStyle name="출력 3 2 2 8" xfId="56732"/>
    <cellStyle name="출력 3 2 2 8 2" xfId="56733"/>
    <cellStyle name="출력 3 2 2 8 3" xfId="56734"/>
    <cellStyle name="출력 3 2 2 9" xfId="56735"/>
    <cellStyle name="출력 3 2 2 9 2" xfId="56736"/>
    <cellStyle name="출력 3 2 2 9 3" xfId="56737"/>
    <cellStyle name="출력 3 2 3" xfId="56738"/>
    <cellStyle name="출력 3 2 3 2" xfId="56739"/>
    <cellStyle name="출력 3 2 3 3" xfId="56740"/>
    <cellStyle name="출력 3 2 4" xfId="56741"/>
    <cellStyle name="출력 3 2 4 2" xfId="56742"/>
    <cellStyle name="출력 3 2 4 3" xfId="56743"/>
    <cellStyle name="출력 3 2 5" xfId="56744"/>
    <cellStyle name="출력 3 2 5 2" xfId="56745"/>
    <cellStyle name="출력 3 2 5 3" xfId="56746"/>
    <cellStyle name="출력 3 2 6" xfId="56747"/>
    <cellStyle name="출력 3 2 6 2" xfId="56748"/>
    <cellStyle name="출력 3 2 6 3" xfId="56749"/>
    <cellStyle name="출력 3 2 7" xfId="56750"/>
    <cellStyle name="출력 3 2 7 2" xfId="56751"/>
    <cellStyle name="출력 3 2 7 3" xfId="56752"/>
    <cellStyle name="출력 3 2 8" xfId="56753"/>
    <cellStyle name="출력 3 2 8 2" xfId="56754"/>
    <cellStyle name="출력 3 2 8 3" xfId="56755"/>
    <cellStyle name="출력 3 2 9" xfId="56756"/>
    <cellStyle name="출력 3 2 9 2" xfId="56757"/>
    <cellStyle name="출력 3 2 9 3" xfId="56758"/>
    <cellStyle name="출력 3 3" xfId="12885"/>
    <cellStyle name="출력 3 4" xfId="56759"/>
    <cellStyle name="출력 3 4 10" xfId="56760"/>
    <cellStyle name="출력 3 4 11" xfId="56761"/>
    <cellStyle name="출력 3 4 2" xfId="56762"/>
    <cellStyle name="출력 3 4 2 2" xfId="56763"/>
    <cellStyle name="출력 3 4 2 3" xfId="56764"/>
    <cellStyle name="출력 3 4 3" xfId="56765"/>
    <cellStyle name="출력 3 4 3 2" xfId="56766"/>
    <cellStyle name="출력 3 4 3 3" xfId="56767"/>
    <cellStyle name="출력 3 4 4" xfId="56768"/>
    <cellStyle name="출력 3 4 4 2" xfId="56769"/>
    <cellStyle name="출력 3 4 4 3" xfId="56770"/>
    <cellStyle name="출력 3 4 5" xfId="56771"/>
    <cellStyle name="출력 3 4 5 2" xfId="56772"/>
    <cellStyle name="출력 3 4 5 3" xfId="56773"/>
    <cellStyle name="출력 3 4 6" xfId="56774"/>
    <cellStyle name="출력 3 4 6 2" xfId="56775"/>
    <cellStyle name="출력 3 4 6 3" xfId="56776"/>
    <cellStyle name="출력 3 4 7" xfId="56777"/>
    <cellStyle name="출력 3 4 7 2" xfId="56778"/>
    <cellStyle name="출력 3 4 7 3" xfId="56779"/>
    <cellStyle name="출력 3 4 8" xfId="56780"/>
    <cellStyle name="출력 3 4 8 2" xfId="56781"/>
    <cellStyle name="출력 3 4 8 3" xfId="56782"/>
    <cellStyle name="출력 3 4 9" xfId="56783"/>
    <cellStyle name="출력 3 4 9 2" xfId="56784"/>
    <cellStyle name="출력 3 4 9 3" xfId="56785"/>
    <cellStyle name="출력 3 5" xfId="56786"/>
    <cellStyle name="출력 3 5 2" xfId="56787"/>
    <cellStyle name="출력 3 5 3" xfId="56788"/>
    <cellStyle name="출력 3 6" xfId="56789"/>
    <cellStyle name="출력 3 6 2" xfId="56790"/>
    <cellStyle name="출력 3 6 3" xfId="56791"/>
    <cellStyle name="출력 3 7" xfId="56792"/>
    <cellStyle name="출력 3 7 2" xfId="56793"/>
    <cellStyle name="출력 3 7 3" xfId="56794"/>
    <cellStyle name="출력 3 8" xfId="56795"/>
    <cellStyle name="출력 3 8 2" xfId="56796"/>
    <cellStyle name="출력 3 8 3" xfId="56797"/>
    <cellStyle name="출력 3 9" xfId="56798"/>
    <cellStyle name="출력 3 9 2" xfId="56799"/>
    <cellStyle name="출력 3 9 3" xfId="56800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1"/>
    <cellStyle name="표준 10 2 2 4" xfId="56802"/>
    <cellStyle name="표준 10 2 2 4 2" xfId="56803"/>
    <cellStyle name="표준 16 4" xfId="56804"/>
    <cellStyle name="표준 16 4 2" xfId="56805"/>
    <cellStyle name="표준 2" xfId="12901"/>
    <cellStyle name="표준 2 2" xfId="12902"/>
    <cellStyle name="표준 2 2 2" xfId="12903"/>
    <cellStyle name="표준 2 2 2 2" xfId="56806"/>
    <cellStyle name="표준 2 2 2 2 2" xfId="56807"/>
    <cellStyle name="표준 2 2 2 3" xfId="56808"/>
    <cellStyle name="표준 2 2 2 4" xfId="56809"/>
    <cellStyle name="표준 2 2 2 5" xfId="56810"/>
    <cellStyle name="표준 2 2 2 6" xfId="56811"/>
    <cellStyle name="표준 2 2 3" xfId="12904"/>
    <cellStyle name="표준 2 2 3 2" xfId="56812"/>
    <cellStyle name="표준 2 2 3 3" xfId="56813"/>
    <cellStyle name="표준 2 2 4" xfId="56814"/>
    <cellStyle name="표준 2 2 4 2" xfId="56815"/>
    <cellStyle name="표준 2 2 5" xfId="56816"/>
    <cellStyle name="표준 2 2 6" xfId="56817"/>
    <cellStyle name="표준 2 2 7" xfId="56818"/>
    <cellStyle name="표준 2 3" xfId="12905"/>
    <cellStyle name="표준 2 3 2" xfId="12906"/>
    <cellStyle name="표준 2 3 2 2" xfId="56819"/>
    <cellStyle name="표준 2 3 3" xfId="12907"/>
    <cellStyle name="표준 2 3 4" xfId="56820"/>
    <cellStyle name="표준 2 3 5" xfId="56821"/>
    <cellStyle name="표준 2 3 6" xfId="56822"/>
    <cellStyle name="표준 2 4" xfId="12908"/>
    <cellStyle name="표준 2 4 2" xfId="12909"/>
    <cellStyle name="표준 2 4 2 2" xfId="56823"/>
    <cellStyle name="표준 2 4 3" xfId="12910"/>
    <cellStyle name="표준 2 5" xfId="12911"/>
    <cellStyle name="표준 2 5 2" xfId="56824"/>
    <cellStyle name="표준 2 6" xfId="12912"/>
    <cellStyle name="표준 2 7" xfId="56825"/>
    <cellStyle name="표준 2 8" xfId="56826"/>
    <cellStyle name="표준 2_TSL Contact list" xfId="56827"/>
    <cellStyle name="표준 3" xfId="56828"/>
    <cellStyle name="표준 3 2" xfId="56829"/>
    <cellStyle name="표준 3 2 2" xfId="56830"/>
    <cellStyle name="표준 3 2 3" xfId="56831"/>
    <cellStyle name="표준 3 3" xfId="56832"/>
    <cellStyle name="표준 3 3 2" xfId="56833"/>
    <cellStyle name="표준 3 4" xfId="56834"/>
    <cellStyle name="표준 3 5" xfId="56835"/>
    <cellStyle name="표준 3 6" xfId="56836"/>
    <cellStyle name="표준 3 6 2" xfId="56837"/>
    <cellStyle name="표준 4" xfId="56838"/>
    <cellStyle name="표준 4 2" xfId="56839"/>
    <cellStyle name="표준 4 2 2" xfId="56840"/>
    <cellStyle name="표준 4 3" xfId="56841"/>
    <cellStyle name="표준 4 4" xfId="56842"/>
    <cellStyle name="표준 5" xfId="56843"/>
    <cellStyle name="표준 5 2" xfId="56844"/>
    <cellStyle name="표준 5 3" xfId="56845"/>
    <cellStyle name="표준 6" xfId="56846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7"/>
    <cellStyle name="하이퍼링크 10 2 2 4 2" xfId="56848"/>
    <cellStyle name="하이퍼링크 17 4" xfId="56849"/>
    <cellStyle name="하이퍼링크 17 4 2" xfId="56850"/>
    <cellStyle name="하이퍼링크 2" xfId="12917"/>
    <cellStyle name="하이퍼링크 2 2" xfId="12918"/>
    <cellStyle name="하이퍼링크 2 2 2" xfId="56851"/>
    <cellStyle name="하이퍼링크 2 2 3" xfId="56852"/>
    <cellStyle name="하이퍼링크 2 3" xfId="12919"/>
    <cellStyle name="하이퍼링크 2 3 2" xfId="56853"/>
    <cellStyle name="하이퍼링크 2 4" xfId="56854"/>
    <cellStyle name="하이퍼링크 2 5" xfId="56855"/>
    <cellStyle name="하이퍼링크 2 6" xfId="56856"/>
    <cellStyle name="하이퍼링크 2 7" xfId="56857"/>
    <cellStyle name="하이퍼링크 2 8" xfId="56858"/>
    <cellStyle name="하이퍼링크 21" xfId="56859"/>
    <cellStyle name="하이퍼링크 21 2" xfId="56860"/>
    <cellStyle name="하이퍼링크 3" xfId="12920"/>
    <cellStyle name="하이퍼링크 3 2" xfId="12921"/>
    <cellStyle name="하이퍼링크 3 3" xfId="12922"/>
    <cellStyle name="하이퍼링크 3 4" xfId="56861"/>
    <cellStyle name="하이퍼링크 3 5" xfId="56862"/>
    <cellStyle name="하이퍼링크 3 6" xfId="56863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4"/>
    <cellStyle name="하이퍼링크 8" xfId="56865"/>
    <cellStyle name="하이퍼링크_AES_Contact30apr02" xfId="56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653</xdr:row>
      <xdr:rowOff>0</xdr:rowOff>
    </xdr:from>
    <xdr:to>
      <xdr:col>7</xdr:col>
      <xdr:colOff>276225</xdr:colOff>
      <xdr:row>654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817667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653</xdr:row>
      <xdr:rowOff>0</xdr:rowOff>
    </xdr:from>
    <xdr:to>
      <xdr:col>7</xdr:col>
      <xdr:colOff>304800</xdr:colOff>
      <xdr:row>654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18176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729</xdr:row>
      <xdr:rowOff>0</xdr:rowOff>
    </xdr:from>
    <xdr:to>
      <xdr:col>7</xdr:col>
      <xdr:colOff>276225</xdr:colOff>
      <xdr:row>730</xdr:row>
      <xdr:rowOff>38100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1930775"/>
          <a:ext cx="276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47625</xdr:rowOff>
    </xdr:from>
    <xdr:to>
      <xdr:col>7</xdr:col>
      <xdr:colOff>304800</xdr:colOff>
      <xdr:row>720</xdr:row>
      <xdr:rowOff>180975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01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printerSettings" Target="../printerSettings/printerSettings3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tabSelected="1" topLeftCell="B1" workbookViewId="0">
      <selection activeCell="H10" sqref="H10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45" t="s">
        <v>247</v>
      </c>
      <c r="B1" s="345"/>
      <c r="C1" s="345"/>
      <c r="D1" s="345"/>
      <c r="E1" s="345"/>
      <c r="F1" s="345"/>
      <c r="G1" s="345"/>
    </row>
    <row r="2" spans="1:7" s="2" customFormat="1" ht="33.75" customHeight="1">
      <c r="A2" s="346" t="s">
        <v>20</v>
      </c>
      <c r="B2" s="346"/>
      <c r="C2" s="3"/>
      <c r="D2" s="10"/>
      <c r="E2" s="3"/>
      <c r="F2" s="3"/>
      <c r="G2" s="4" t="s">
        <v>639</v>
      </c>
    </row>
    <row r="3" spans="1:7" s="6" customFormat="1" ht="22.5" customHeight="1">
      <c r="A3" s="347" t="s">
        <v>251</v>
      </c>
      <c r="B3" s="347"/>
      <c r="C3" s="347"/>
      <c r="D3" s="347"/>
      <c r="E3" s="347"/>
      <c r="F3" s="347"/>
      <c r="G3" s="347"/>
    </row>
    <row r="4" spans="1:7" s="5" customFormat="1" ht="15.75" customHeight="1">
      <c r="A4" s="339" t="s">
        <v>254</v>
      </c>
      <c r="B4" s="339"/>
      <c r="C4" s="11"/>
      <c r="D4" s="197"/>
      <c r="E4" s="12"/>
      <c r="F4" s="12"/>
      <c r="G4" s="13"/>
    </row>
    <row r="5" spans="1:7" s="5" customFormat="1" ht="15.75" customHeight="1">
      <c r="A5" s="14"/>
      <c r="B5" s="273" t="s">
        <v>23</v>
      </c>
      <c r="C5" s="273" t="s">
        <v>24</v>
      </c>
      <c r="D5" s="292" t="s">
        <v>25</v>
      </c>
      <c r="E5" s="15" t="s">
        <v>255</v>
      </c>
      <c r="F5" s="15" t="s">
        <v>26</v>
      </c>
      <c r="G5" s="15" t="s">
        <v>22</v>
      </c>
    </row>
    <row r="6" spans="1:7" s="5" customFormat="1" ht="15.75" customHeight="1">
      <c r="A6" s="14"/>
      <c r="B6" s="274"/>
      <c r="C6" s="274"/>
      <c r="D6" s="293"/>
      <c r="E6" s="16" t="s">
        <v>17</v>
      </c>
      <c r="F6" s="15" t="s">
        <v>27</v>
      </c>
      <c r="G6" s="15" t="s">
        <v>28</v>
      </c>
    </row>
    <row r="7" spans="1:7" s="5" customFormat="1" ht="15.75" customHeight="1">
      <c r="A7" s="17"/>
      <c r="B7" s="18" t="s">
        <v>797</v>
      </c>
      <c r="C7" s="19" t="s">
        <v>166</v>
      </c>
      <c r="D7" s="344" t="s">
        <v>256</v>
      </c>
      <c r="E7" s="20">
        <v>44651</v>
      </c>
      <c r="F7" s="20">
        <f>E7+5</f>
        <v>44656</v>
      </c>
      <c r="G7" s="21">
        <f>F7+32</f>
        <v>44688</v>
      </c>
    </row>
    <row r="8" spans="1:7" s="5" customFormat="1" ht="15.75" customHeight="1">
      <c r="A8" s="17"/>
      <c r="B8" s="18" t="s">
        <v>798</v>
      </c>
      <c r="C8" s="18" t="s">
        <v>218</v>
      </c>
      <c r="D8" s="300"/>
      <c r="E8" s="22">
        <f>E7+7</f>
        <v>44658</v>
      </c>
      <c r="F8" s="20">
        <f t="shared" ref="E8:G11" si="0">F7+7</f>
        <v>44663</v>
      </c>
      <c r="G8" s="21">
        <f t="shared" si="0"/>
        <v>44695</v>
      </c>
    </row>
    <row r="9" spans="1:7" s="5" customFormat="1" ht="15.75" customHeight="1">
      <c r="A9" s="17"/>
      <c r="B9" s="18" t="s">
        <v>799</v>
      </c>
      <c r="C9" s="23" t="s">
        <v>166</v>
      </c>
      <c r="D9" s="300"/>
      <c r="E9" s="22">
        <f t="shared" si="0"/>
        <v>44665</v>
      </c>
      <c r="F9" s="20">
        <f t="shared" si="0"/>
        <v>44670</v>
      </c>
      <c r="G9" s="21">
        <f t="shared" si="0"/>
        <v>44702</v>
      </c>
    </row>
    <row r="10" spans="1:7" s="5" customFormat="1" ht="15.75" customHeight="1">
      <c r="A10" s="17"/>
      <c r="B10" s="18" t="s">
        <v>800</v>
      </c>
      <c r="C10" s="23" t="s">
        <v>65</v>
      </c>
      <c r="D10" s="300"/>
      <c r="E10" s="22">
        <f t="shared" si="0"/>
        <v>44672</v>
      </c>
      <c r="F10" s="20">
        <f t="shared" si="0"/>
        <v>44677</v>
      </c>
      <c r="G10" s="21">
        <f t="shared" si="0"/>
        <v>44709</v>
      </c>
    </row>
    <row r="11" spans="1:7" s="5" customFormat="1" ht="15.75" customHeight="1">
      <c r="A11" s="24"/>
      <c r="B11" s="18" t="s">
        <v>801</v>
      </c>
      <c r="C11" s="23" t="s">
        <v>166</v>
      </c>
      <c r="D11" s="312"/>
      <c r="E11" s="22">
        <f t="shared" si="0"/>
        <v>44679</v>
      </c>
      <c r="F11" s="20">
        <f t="shared" si="0"/>
        <v>44684</v>
      </c>
      <c r="G11" s="21">
        <f t="shared" si="0"/>
        <v>44716</v>
      </c>
    </row>
    <row r="12" spans="1:7" s="5" customFormat="1" ht="15.75" customHeight="1">
      <c r="A12" s="24"/>
      <c r="B12" s="348"/>
      <c r="C12" s="348"/>
      <c r="D12" s="348"/>
      <c r="E12" s="348"/>
      <c r="F12" s="348"/>
      <c r="G12" s="348"/>
    </row>
    <row r="13" spans="1:7" s="5" customFormat="1" ht="15.75" customHeight="1">
      <c r="A13" s="24"/>
      <c r="B13" s="349"/>
      <c r="C13" s="349"/>
      <c r="D13" s="349"/>
      <c r="E13" s="349"/>
      <c r="F13" s="349"/>
      <c r="G13" s="349"/>
    </row>
    <row r="14" spans="1:7" s="5" customFormat="1" ht="15.75" customHeight="1">
      <c r="A14" s="24"/>
      <c r="B14" s="284" t="s">
        <v>23</v>
      </c>
      <c r="C14" s="284" t="s">
        <v>24</v>
      </c>
      <c r="D14" s="313" t="s">
        <v>257</v>
      </c>
      <c r="E14" s="15" t="s">
        <v>258</v>
      </c>
      <c r="F14" s="15" t="s">
        <v>26</v>
      </c>
      <c r="G14" s="15" t="s">
        <v>22</v>
      </c>
    </row>
    <row r="15" spans="1:7" s="5" customFormat="1" ht="15.75" customHeight="1">
      <c r="A15" s="24"/>
      <c r="B15" s="285"/>
      <c r="C15" s="285"/>
      <c r="D15" s="314"/>
      <c r="E15" s="16" t="s">
        <v>17</v>
      </c>
      <c r="F15" s="15" t="s">
        <v>27</v>
      </c>
      <c r="G15" s="15" t="s">
        <v>28</v>
      </c>
    </row>
    <row r="16" spans="1:7" s="5" customFormat="1" ht="15.75" customHeight="1">
      <c r="A16" s="24"/>
      <c r="B16" s="18" t="s">
        <v>598</v>
      </c>
      <c r="C16" s="19" t="s">
        <v>599</v>
      </c>
      <c r="D16" s="301" t="s">
        <v>640</v>
      </c>
      <c r="E16" s="20">
        <v>44648</v>
      </c>
      <c r="F16" s="20">
        <f>E16+4</f>
        <v>44652</v>
      </c>
      <c r="G16" s="20">
        <f>F16+26</f>
        <v>44678</v>
      </c>
    </row>
    <row r="17" spans="1:7" s="5" customFormat="1" ht="15.75" customHeight="1">
      <c r="A17" s="24"/>
      <c r="B17" s="18" t="s">
        <v>789</v>
      </c>
      <c r="C17" s="18" t="s">
        <v>793</v>
      </c>
      <c r="D17" s="278"/>
      <c r="E17" s="25">
        <f t="shared" ref="E17:G20" si="1">E16+7</f>
        <v>44655</v>
      </c>
      <c r="F17" s="20">
        <f t="shared" si="1"/>
        <v>44659</v>
      </c>
      <c r="G17" s="21">
        <f t="shared" si="1"/>
        <v>44685</v>
      </c>
    </row>
    <row r="18" spans="1:7" s="5" customFormat="1" ht="15.75" customHeight="1">
      <c r="A18" s="24"/>
      <c r="B18" s="26" t="s">
        <v>790</v>
      </c>
      <c r="C18" s="23" t="s">
        <v>794</v>
      </c>
      <c r="D18" s="278"/>
      <c r="E18" s="25">
        <f t="shared" si="1"/>
        <v>44662</v>
      </c>
      <c r="F18" s="20">
        <f t="shared" si="1"/>
        <v>44666</v>
      </c>
      <c r="G18" s="21">
        <f t="shared" si="1"/>
        <v>44692</v>
      </c>
    </row>
    <row r="19" spans="1:7" s="5" customFormat="1" ht="15.75" customHeight="1">
      <c r="A19" s="24"/>
      <c r="B19" s="23" t="s">
        <v>791</v>
      </c>
      <c r="C19" s="23" t="s">
        <v>795</v>
      </c>
      <c r="D19" s="278"/>
      <c r="E19" s="25">
        <f t="shared" si="1"/>
        <v>44669</v>
      </c>
      <c r="F19" s="20">
        <f t="shared" si="1"/>
        <v>44673</v>
      </c>
      <c r="G19" s="21">
        <f t="shared" si="1"/>
        <v>44699</v>
      </c>
    </row>
    <row r="20" spans="1:7" s="5" customFormat="1" ht="15.75" customHeight="1">
      <c r="A20" s="24"/>
      <c r="B20" s="23" t="s">
        <v>792</v>
      </c>
      <c r="C20" s="23" t="s">
        <v>796</v>
      </c>
      <c r="D20" s="331"/>
      <c r="E20" s="25">
        <f t="shared" si="1"/>
        <v>44676</v>
      </c>
      <c r="F20" s="20">
        <f t="shared" si="1"/>
        <v>44680</v>
      </c>
      <c r="G20" s="21">
        <f t="shared" si="1"/>
        <v>44706</v>
      </c>
    </row>
    <row r="21" spans="1:7" s="5" customFormat="1" ht="15.75" customHeight="1">
      <c r="A21" s="24"/>
      <c r="B21" s="27"/>
      <c r="C21" s="27"/>
      <c r="D21" s="198"/>
      <c r="E21" s="29"/>
      <c r="F21" s="30"/>
      <c r="G21" s="30"/>
    </row>
    <row r="22" spans="1:7" s="5" customFormat="1" ht="15.75" customHeight="1">
      <c r="A22" s="24"/>
      <c r="B22" s="31"/>
      <c r="C22" s="31"/>
      <c r="D22" s="199"/>
      <c r="E22" s="31"/>
      <c r="F22" s="30"/>
      <c r="G22" s="30"/>
    </row>
    <row r="23" spans="1:7" s="5" customFormat="1" ht="15.75" customHeight="1">
      <c r="A23" s="24"/>
      <c r="B23" s="273" t="s">
        <v>23</v>
      </c>
      <c r="C23" s="273" t="s">
        <v>24</v>
      </c>
      <c r="D23" s="292" t="s">
        <v>25</v>
      </c>
      <c r="E23" s="15" t="s">
        <v>258</v>
      </c>
      <c r="F23" s="15" t="s">
        <v>26</v>
      </c>
      <c r="G23" s="15" t="s">
        <v>22</v>
      </c>
    </row>
    <row r="24" spans="1:7" s="5" customFormat="1" ht="15.75" customHeight="1">
      <c r="A24" s="24"/>
      <c r="B24" s="274"/>
      <c r="C24" s="274"/>
      <c r="D24" s="293"/>
      <c r="E24" s="16" t="s">
        <v>17</v>
      </c>
      <c r="F24" s="15" t="s">
        <v>27</v>
      </c>
      <c r="G24" s="15" t="s">
        <v>28</v>
      </c>
    </row>
    <row r="25" spans="1:7" s="5" customFormat="1" ht="15.75" customHeight="1">
      <c r="A25" s="24"/>
      <c r="B25" s="32" t="s">
        <v>802</v>
      </c>
      <c r="C25" s="33" t="s">
        <v>806</v>
      </c>
      <c r="D25" s="294" t="s">
        <v>259</v>
      </c>
      <c r="E25" s="20">
        <v>44653</v>
      </c>
      <c r="F25" s="20">
        <f>E25+4</f>
        <v>44657</v>
      </c>
      <c r="G25" s="20">
        <f>F25+30</f>
        <v>44687</v>
      </c>
    </row>
    <row r="26" spans="1:7" s="5" customFormat="1" ht="15.75" customHeight="1">
      <c r="A26" s="24"/>
      <c r="B26" s="32" t="s">
        <v>600</v>
      </c>
      <c r="C26" s="33" t="s">
        <v>807</v>
      </c>
      <c r="D26" s="300"/>
      <c r="E26" s="25">
        <f t="shared" ref="E26:G29" si="2">E25+7</f>
        <v>44660</v>
      </c>
      <c r="F26" s="20">
        <f t="shared" si="2"/>
        <v>44664</v>
      </c>
      <c r="G26" s="21">
        <f t="shared" si="2"/>
        <v>44694</v>
      </c>
    </row>
    <row r="27" spans="1:7" s="5" customFormat="1" ht="15.75" customHeight="1">
      <c r="A27" s="24"/>
      <c r="B27" s="32" t="s">
        <v>803</v>
      </c>
      <c r="C27" s="33" t="s">
        <v>808</v>
      </c>
      <c r="D27" s="300"/>
      <c r="E27" s="25">
        <f t="shared" si="2"/>
        <v>44667</v>
      </c>
      <c r="F27" s="20">
        <f t="shared" si="2"/>
        <v>44671</v>
      </c>
      <c r="G27" s="21">
        <f t="shared" si="2"/>
        <v>44701</v>
      </c>
    </row>
    <row r="28" spans="1:7" s="5" customFormat="1" ht="15.75" customHeight="1">
      <c r="A28" s="24"/>
      <c r="B28" s="32" t="s">
        <v>804</v>
      </c>
      <c r="C28" s="33" t="s">
        <v>809</v>
      </c>
      <c r="D28" s="300"/>
      <c r="E28" s="25">
        <f t="shared" si="2"/>
        <v>44674</v>
      </c>
      <c r="F28" s="20">
        <f t="shared" si="2"/>
        <v>44678</v>
      </c>
      <c r="G28" s="21">
        <f t="shared" si="2"/>
        <v>44708</v>
      </c>
    </row>
    <row r="29" spans="1:7" s="5" customFormat="1" ht="15.75" customHeight="1">
      <c r="A29" s="24"/>
      <c r="B29" s="32" t="s">
        <v>805</v>
      </c>
      <c r="C29" s="33" t="s">
        <v>809</v>
      </c>
      <c r="D29" s="312"/>
      <c r="E29" s="25">
        <f t="shared" si="2"/>
        <v>44681</v>
      </c>
      <c r="F29" s="20">
        <f t="shared" si="2"/>
        <v>44685</v>
      </c>
      <c r="G29" s="21">
        <f t="shared" si="2"/>
        <v>44715</v>
      </c>
    </row>
    <row r="30" spans="1:7" s="5" customFormat="1" ht="15.75" customHeight="1">
      <c r="A30" s="24"/>
      <c r="B30" s="34"/>
      <c r="C30" s="34"/>
      <c r="D30" s="200"/>
      <c r="E30" s="29"/>
      <c r="F30" s="36"/>
      <c r="G30" s="30"/>
    </row>
    <row r="31" spans="1:7" s="5" customFormat="1" ht="15.75" customHeight="1">
      <c r="A31" s="24"/>
      <c r="B31" s="31"/>
      <c r="C31" s="31"/>
      <c r="D31" s="199"/>
      <c r="E31" s="31"/>
      <c r="F31" s="30"/>
      <c r="G31" s="30"/>
    </row>
    <row r="32" spans="1:7" s="5" customFormat="1" ht="15.75" customHeight="1">
      <c r="A32" s="24"/>
      <c r="B32" s="31"/>
      <c r="C32" s="31"/>
      <c r="D32" s="199"/>
      <c r="E32" s="31"/>
      <c r="F32" s="30"/>
      <c r="G32" s="30"/>
    </row>
    <row r="33" spans="1:7" s="5" customFormat="1" ht="15.75" customHeight="1">
      <c r="A33" s="334"/>
      <c r="B33" s="334"/>
      <c r="C33" s="37"/>
      <c r="D33" s="201"/>
      <c r="E33" s="38"/>
      <c r="F33" s="39"/>
      <c r="G33" s="39"/>
    </row>
    <row r="34" spans="1:7" s="5" customFormat="1" ht="15.75" customHeight="1">
      <c r="A34" s="40" t="s">
        <v>260</v>
      </c>
      <c r="B34" s="273" t="s">
        <v>261</v>
      </c>
      <c r="C34" s="273" t="s">
        <v>24</v>
      </c>
      <c r="D34" s="292" t="s">
        <v>25</v>
      </c>
      <c r="E34" s="15" t="s">
        <v>258</v>
      </c>
      <c r="F34" s="15" t="s">
        <v>26</v>
      </c>
      <c r="G34" s="41" t="s">
        <v>505</v>
      </c>
    </row>
    <row r="35" spans="1:7" s="5" customFormat="1" ht="15.75" customHeight="1">
      <c r="A35" s="40"/>
      <c r="B35" s="274"/>
      <c r="C35" s="274"/>
      <c r="D35" s="293"/>
      <c r="E35" s="16" t="s">
        <v>17</v>
      </c>
      <c r="F35" s="42" t="s">
        <v>27</v>
      </c>
      <c r="G35" s="15" t="s">
        <v>28</v>
      </c>
    </row>
    <row r="36" spans="1:7" s="5" customFormat="1" ht="15.75" customHeight="1">
      <c r="A36" s="40"/>
      <c r="B36" s="220" t="s">
        <v>623</v>
      </c>
      <c r="C36" s="44" t="s">
        <v>624</v>
      </c>
      <c r="D36" s="287" t="s">
        <v>572</v>
      </c>
      <c r="E36" s="20">
        <v>44649</v>
      </c>
      <c r="F36" s="20">
        <f>E36+4</f>
        <v>44653</v>
      </c>
      <c r="G36" s="20">
        <f>F36+26</f>
        <v>44679</v>
      </c>
    </row>
    <row r="37" spans="1:7" s="5" customFormat="1" ht="15.75" customHeight="1">
      <c r="A37" s="40"/>
      <c r="B37" s="43" t="s">
        <v>1011</v>
      </c>
      <c r="C37" s="44" t="s">
        <v>1013</v>
      </c>
      <c r="D37" s="300"/>
      <c r="E37" s="25">
        <f t="shared" ref="E37:G40" si="3">E36+7</f>
        <v>44656</v>
      </c>
      <c r="F37" s="20">
        <f t="shared" si="3"/>
        <v>44660</v>
      </c>
      <c r="G37" s="21">
        <f t="shared" si="3"/>
        <v>44686</v>
      </c>
    </row>
    <row r="38" spans="1:7" s="5" customFormat="1" ht="15.75" customHeight="1">
      <c r="A38" s="40"/>
      <c r="B38" s="43" t="s">
        <v>1012</v>
      </c>
      <c r="C38" s="44" t="s">
        <v>1014</v>
      </c>
      <c r="D38" s="300"/>
      <c r="E38" s="25">
        <f t="shared" si="3"/>
        <v>44663</v>
      </c>
      <c r="F38" s="20">
        <f t="shared" si="3"/>
        <v>44667</v>
      </c>
      <c r="G38" s="21">
        <f t="shared" si="3"/>
        <v>44693</v>
      </c>
    </row>
    <row r="39" spans="1:7" s="5" customFormat="1" ht="15.75" customHeight="1">
      <c r="A39" s="40"/>
      <c r="B39" s="271" t="s">
        <v>1012</v>
      </c>
      <c r="C39" s="271" t="s">
        <v>1015</v>
      </c>
      <c r="D39" s="300"/>
      <c r="E39" s="25">
        <f t="shared" si="3"/>
        <v>44670</v>
      </c>
      <c r="F39" s="20">
        <f t="shared" si="3"/>
        <v>44674</v>
      </c>
      <c r="G39" s="21">
        <f t="shared" si="3"/>
        <v>44700</v>
      </c>
    </row>
    <row r="40" spans="1:7" s="5" customFormat="1" ht="15.75" customHeight="1">
      <c r="A40" s="40"/>
      <c r="B40" s="272"/>
      <c r="C40" s="272"/>
      <c r="D40" s="288"/>
      <c r="E40" s="25">
        <f t="shared" si="3"/>
        <v>44677</v>
      </c>
      <c r="F40" s="20">
        <f t="shared" si="3"/>
        <v>44681</v>
      </c>
      <c r="G40" s="21">
        <f t="shared" si="3"/>
        <v>44707</v>
      </c>
    </row>
    <row r="41" spans="1:7" s="5" customFormat="1" ht="15.75" customHeight="1">
      <c r="A41" s="334"/>
      <c r="B41" s="334"/>
      <c r="C41" s="37"/>
      <c r="D41" s="201"/>
      <c r="E41" s="38"/>
      <c r="F41" s="39"/>
      <c r="G41" s="39"/>
    </row>
    <row r="42" spans="1:7" s="5" customFormat="1" ht="15.75" customHeight="1">
      <c r="A42" s="40" t="s">
        <v>262</v>
      </c>
      <c r="B42" s="273" t="s">
        <v>23</v>
      </c>
      <c r="C42" s="273" t="s">
        <v>24</v>
      </c>
      <c r="D42" s="292" t="s">
        <v>25</v>
      </c>
      <c r="E42" s="15" t="s">
        <v>255</v>
      </c>
      <c r="F42" s="15" t="s">
        <v>26</v>
      </c>
      <c r="G42" s="41" t="s">
        <v>35</v>
      </c>
    </row>
    <row r="43" spans="1:7" s="5" customFormat="1" ht="15.75" customHeight="1">
      <c r="A43" s="40"/>
      <c r="B43" s="274"/>
      <c r="C43" s="274"/>
      <c r="D43" s="293"/>
      <c r="E43" s="16" t="s">
        <v>17</v>
      </c>
      <c r="F43" s="46" t="s">
        <v>27</v>
      </c>
      <c r="G43" s="41" t="s">
        <v>28</v>
      </c>
    </row>
    <row r="44" spans="1:7" s="5" customFormat="1" ht="15.75" customHeight="1">
      <c r="A44" s="40"/>
      <c r="B44" s="18" t="s">
        <v>797</v>
      </c>
      <c r="C44" s="19" t="s">
        <v>166</v>
      </c>
      <c r="D44" s="294" t="s">
        <v>256</v>
      </c>
      <c r="E44" s="20">
        <v>44651</v>
      </c>
      <c r="F44" s="20">
        <f>E44+5</f>
        <v>44656</v>
      </c>
      <c r="G44" s="21">
        <f>F44+33</f>
        <v>44689</v>
      </c>
    </row>
    <row r="45" spans="1:7" s="5" customFormat="1" ht="15.75" customHeight="1">
      <c r="A45" s="40"/>
      <c r="B45" s="18" t="s">
        <v>798</v>
      </c>
      <c r="C45" s="18" t="s">
        <v>218</v>
      </c>
      <c r="D45" s="300"/>
      <c r="E45" s="22">
        <f t="shared" ref="E45:G48" si="4">E44+7</f>
        <v>44658</v>
      </c>
      <c r="F45" s="20">
        <f t="shared" si="4"/>
        <v>44663</v>
      </c>
      <c r="G45" s="21">
        <f t="shared" si="4"/>
        <v>44696</v>
      </c>
    </row>
    <row r="46" spans="1:7" s="5" customFormat="1" ht="15.75" customHeight="1">
      <c r="A46" s="40"/>
      <c r="B46" s="18" t="s">
        <v>799</v>
      </c>
      <c r="C46" s="23" t="s">
        <v>166</v>
      </c>
      <c r="D46" s="300"/>
      <c r="E46" s="22">
        <f t="shared" si="4"/>
        <v>44665</v>
      </c>
      <c r="F46" s="20">
        <f t="shared" si="4"/>
        <v>44670</v>
      </c>
      <c r="G46" s="21">
        <f t="shared" si="4"/>
        <v>44703</v>
      </c>
    </row>
    <row r="47" spans="1:7" s="5" customFormat="1" ht="15.75" customHeight="1">
      <c r="A47" s="40"/>
      <c r="B47" s="18" t="s">
        <v>800</v>
      </c>
      <c r="C47" s="23" t="s">
        <v>65</v>
      </c>
      <c r="D47" s="300"/>
      <c r="E47" s="22">
        <f t="shared" si="4"/>
        <v>44672</v>
      </c>
      <c r="F47" s="20">
        <f t="shared" si="4"/>
        <v>44677</v>
      </c>
      <c r="G47" s="21">
        <f t="shared" si="4"/>
        <v>44710</v>
      </c>
    </row>
    <row r="48" spans="1:7" s="5" customFormat="1" ht="15.75" customHeight="1">
      <c r="A48" s="40"/>
      <c r="B48" s="18" t="s">
        <v>801</v>
      </c>
      <c r="C48" s="23" t="s">
        <v>166</v>
      </c>
      <c r="D48" s="312"/>
      <c r="E48" s="22">
        <f t="shared" si="4"/>
        <v>44679</v>
      </c>
      <c r="F48" s="20">
        <f t="shared" si="4"/>
        <v>44684</v>
      </c>
      <c r="G48" s="21">
        <f t="shared" si="4"/>
        <v>44717</v>
      </c>
    </row>
    <row r="49" spans="1:7" s="5" customFormat="1" ht="15.75" customHeight="1">
      <c r="A49" s="40"/>
      <c r="B49" s="37"/>
      <c r="C49" s="37"/>
      <c r="D49" s="201"/>
      <c r="E49" s="38"/>
      <c r="F49" s="39"/>
      <c r="G49" s="39"/>
    </row>
    <row r="50" spans="1:7" s="5" customFormat="1" ht="15.75" customHeight="1">
      <c r="A50" s="334"/>
      <c r="B50" s="334"/>
      <c r="C50" s="37"/>
      <c r="D50" s="201"/>
      <c r="E50" s="38"/>
      <c r="F50" s="39"/>
      <c r="G50" s="39"/>
    </row>
    <row r="51" spans="1:7" s="5" customFormat="1" ht="15.75" customHeight="1">
      <c r="A51" s="40" t="s">
        <v>263</v>
      </c>
      <c r="B51" s="273" t="s">
        <v>23</v>
      </c>
      <c r="C51" s="273" t="s">
        <v>24</v>
      </c>
      <c r="D51" s="292" t="s">
        <v>25</v>
      </c>
      <c r="E51" s="15" t="s">
        <v>258</v>
      </c>
      <c r="F51" s="15" t="s">
        <v>26</v>
      </c>
      <c r="G51" s="41" t="s">
        <v>36</v>
      </c>
    </row>
    <row r="52" spans="1:7" s="5" customFormat="1" ht="15.75" customHeight="1">
      <c r="A52" s="40"/>
      <c r="B52" s="274"/>
      <c r="C52" s="274"/>
      <c r="D52" s="293"/>
      <c r="E52" s="16" t="s">
        <v>17</v>
      </c>
      <c r="F52" s="46" t="s">
        <v>27</v>
      </c>
      <c r="G52" s="41" t="s">
        <v>28</v>
      </c>
    </row>
    <row r="53" spans="1:7" s="5" customFormat="1" ht="15.75" customHeight="1">
      <c r="A53" s="40"/>
      <c r="B53" s="18" t="s">
        <v>797</v>
      </c>
      <c r="C53" s="19" t="s">
        <v>166</v>
      </c>
      <c r="D53" s="294" t="s">
        <v>256</v>
      </c>
      <c r="E53" s="20">
        <v>44651</v>
      </c>
      <c r="F53" s="20">
        <f>E53+5</f>
        <v>44656</v>
      </c>
      <c r="G53" s="21">
        <f>F53+29</f>
        <v>44685</v>
      </c>
    </row>
    <row r="54" spans="1:7" s="5" customFormat="1" ht="15.75" customHeight="1">
      <c r="A54" s="40"/>
      <c r="B54" s="18" t="s">
        <v>798</v>
      </c>
      <c r="C54" s="18" t="s">
        <v>218</v>
      </c>
      <c r="D54" s="300"/>
      <c r="E54" s="22">
        <f t="shared" ref="E54:G57" si="5">E53+7</f>
        <v>44658</v>
      </c>
      <c r="F54" s="20">
        <f t="shared" si="5"/>
        <v>44663</v>
      </c>
      <c r="G54" s="21">
        <f t="shared" si="5"/>
        <v>44692</v>
      </c>
    </row>
    <row r="55" spans="1:7" s="5" customFormat="1" ht="15.75" customHeight="1">
      <c r="A55" s="40"/>
      <c r="B55" s="18" t="s">
        <v>799</v>
      </c>
      <c r="C55" s="23" t="s">
        <v>166</v>
      </c>
      <c r="D55" s="300"/>
      <c r="E55" s="22">
        <f t="shared" si="5"/>
        <v>44665</v>
      </c>
      <c r="F55" s="20">
        <f t="shared" si="5"/>
        <v>44670</v>
      </c>
      <c r="G55" s="21">
        <f t="shared" si="5"/>
        <v>44699</v>
      </c>
    </row>
    <row r="56" spans="1:7" s="5" customFormat="1" ht="15.75" customHeight="1">
      <c r="A56" s="40"/>
      <c r="B56" s="18" t="s">
        <v>800</v>
      </c>
      <c r="C56" s="23" t="s">
        <v>65</v>
      </c>
      <c r="D56" s="300"/>
      <c r="E56" s="22">
        <f t="shared" si="5"/>
        <v>44672</v>
      </c>
      <c r="F56" s="20">
        <f t="shared" si="5"/>
        <v>44677</v>
      </c>
      <c r="G56" s="21">
        <f t="shared" si="5"/>
        <v>44706</v>
      </c>
    </row>
    <row r="57" spans="1:7" s="5" customFormat="1" ht="15.75" customHeight="1">
      <c r="A57" s="40"/>
      <c r="B57" s="18" t="s">
        <v>801</v>
      </c>
      <c r="C57" s="23" t="s">
        <v>166</v>
      </c>
      <c r="D57" s="312"/>
      <c r="E57" s="22">
        <f t="shared" si="5"/>
        <v>44679</v>
      </c>
      <c r="F57" s="20">
        <f t="shared" si="5"/>
        <v>44684</v>
      </c>
      <c r="G57" s="21">
        <f t="shared" si="5"/>
        <v>44713</v>
      </c>
    </row>
    <row r="58" spans="1:7" s="5" customFormat="1" ht="15.75" customHeight="1">
      <c r="A58" s="40"/>
      <c r="B58" s="31"/>
      <c r="C58" s="31"/>
      <c r="D58" s="200"/>
      <c r="E58" s="47"/>
      <c r="F58" s="36"/>
      <c r="G58" s="30"/>
    </row>
    <row r="59" spans="1:7" s="5" customFormat="1" ht="15.75" customHeight="1">
      <c r="A59" s="40"/>
      <c r="B59" s="37"/>
      <c r="C59" s="37"/>
      <c r="D59" s="201"/>
      <c r="E59" s="38"/>
      <c r="F59" s="39"/>
      <c r="G59" s="39"/>
    </row>
    <row r="60" spans="1:7" s="5" customFormat="1" ht="15.75" customHeight="1">
      <c r="A60" s="40"/>
      <c r="B60" s="273" t="s">
        <v>23</v>
      </c>
      <c r="C60" s="273" t="s">
        <v>24</v>
      </c>
      <c r="D60" s="292" t="s">
        <v>25</v>
      </c>
      <c r="E60" s="15" t="s">
        <v>258</v>
      </c>
      <c r="F60" s="15" t="s">
        <v>26</v>
      </c>
      <c r="G60" s="41" t="s">
        <v>36</v>
      </c>
    </row>
    <row r="61" spans="1:7" s="5" customFormat="1" ht="15.75" customHeight="1">
      <c r="A61" s="40"/>
      <c r="B61" s="274"/>
      <c r="C61" s="274"/>
      <c r="D61" s="293"/>
      <c r="E61" s="16" t="s">
        <v>17</v>
      </c>
      <c r="F61" s="42" t="s">
        <v>27</v>
      </c>
      <c r="G61" s="15" t="s">
        <v>28</v>
      </c>
    </row>
    <row r="62" spans="1:7" s="5" customFormat="1" ht="15.75" customHeight="1">
      <c r="A62" s="40"/>
      <c r="B62" s="32" t="s">
        <v>802</v>
      </c>
      <c r="C62" s="33" t="s">
        <v>806</v>
      </c>
      <c r="D62" s="294" t="s">
        <v>259</v>
      </c>
      <c r="E62" s="21">
        <v>44653</v>
      </c>
      <c r="F62" s="21">
        <f>E62+4</f>
        <v>44657</v>
      </c>
      <c r="G62" s="21">
        <f>F62+30</f>
        <v>44687</v>
      </c>
    </row>
    <row r="63" spans="1:7" s="5" customFormat="1" ht="15.75" customHeight="1">
      <c r="A63" s="40"/>
      <c r="B63" s="32" t="s">
        <v>600</v>
      </c>
      <c r="C63" s="33" t="s">
        <v>807</v>
      </c>
      <c r="D63" s="300"/>
      <c r="E63" s="25">
        <f t="shared" ref="E63:G66" si="6">E62+7</f>
        <v>44660</v>
      </c>
      <c r="F63" s="21">
        <f t="shared" si="6"/>
        <v>44664</v>
      </c>
      <c r="G63" s="21">
        <f t="shared" si="6"/>
        <v>44694</v>
      </c>
    </row>
    <row r="64" spans="1:7" s="5" customFormat="1" ht="15.75" customHeight="1">
      <c r="A64" s="40"/>
      <c r="B64" s="32" t="s">
        <v>803</v>
      </c>
      <c r="C64" s="33" t="s">
        <v>808</v>
      </c>
      <c r="D64" s="300"/>
      <c r="E64" s="25">
        <f t="shared" si="6"/>
        <v>44667</v>
      </c>
      <c r="F64" s="21">
        <f t="shared" si="6"/>
        <v>44671</v>
      </c>
      <c r="G64" s="21">
        <f t="shared" si="6"/>
        <v>44701</v>
      </c>
    </row>
    <row r="65" spans="1:7" s="5" customFormat="1" ht="15.75" customHeight="1">
      <c r="A65" s="40"/>
      <c r="B65" s="32" t="s">
        <v>804</v>
      </c>
      <c r="C65" s="33" t="s">
        <v>809</v>
      </c>
      <c r="D65" s="300"/>
      <c r="E65" s="25">
        <f t="shared" si="6"/>
        <v>44674</v>
      </c>
      <c r="F65" s="21">
        <f t="shared" si="6"/>
        <v>44678</v>
      </c>
      <c r="G65" s="21">
        <f t="shared" si="6"/>
        <v>44708</v>
      </c>
    </row>
    <row r="66" spans="1:7" s="5" customFormat="1" ht="15.75" customHeight="1">
      <c r="A66" s="40"/>
      <c r="B66" s="32" t="s">
        <v>805</v>
      </c>
      <c r="C66" s="33" t="s">
        <v>809</v>
      </c>
      <c r="D66" s="312"/>
      <c r="E66" s="25">
        <f t="shared" si="6"/>
        <v>44681</v>
      </c>
      <c r="F66" s="21">
        <f t="shared" si="6"/>
        <v>44685</v>
      </c>
      <c r="G66" s="21">
        <f t="shared" si="6"/>
        <v>44715</v>
      </c>
    </row>
    <row r="67" spans="1:7" s="5" customFormat="1" ht="15.75" customHeight="1">
      <c r="A67" s="40"/>
      <c r="B67" s="27"/>
      <c r="C67" s="27"/>
      <c r="D67" s="261"/>
      <c r="E67" s="29"/>
      <c r="F67" s="30"/>
      <c r="G67" s="30"/>
    </row>
    <row r="68" spans="1:7" s="5" customFormat="1" ht="15.75" customHeight="1">
      <c r="A68" s="40"/>
      <c r="B68" s="37"/>
      <c r="C68" s="37"/>
      <c r="D68" s="260"/>
      <c r="E68" s="38"/>
      <c r="F68" s="39"/>
      <c r="G68" s="39"/>
    </row>
    <row r="69" spans="1:7" s="5" customFormat="1" ht="15.75" customHeight="1">
      <c r="A69" s="334"/>
      <c r="B69" s="334"/>
      <c r="C69" s="37"/>
      <c r="D69" s="260"/>
      <c r="E69" s="38"/>
      <c r="F69" s="39"/>
      <c r="G69" s="39"/>
    </row>
    <row r="70" spans="1:7" s="5" customFormat="1" ht="15.75" customHeight="1">
      <c r="A70" s="40" t="s">
        <v>264</v>
      </c>
      <c r="B70" s="273" t="s">
        <v>23</v>
      </c>
      <c r="C70" s="273" t="s">
        <v>24</v>
      </c>
      <c r="D70" s="292" t="s">
        <v>25</v>
      </c>
      <c r="E70" s="15" t="s">
        <v>255</v>
      </c>
      <c r="F70" s="15" t="s">
        <v>26</v>
      </c>
      <c r="G70" s="41" t="s">
        <v>37</v>
      </c>
    </row>
    <row r="71" spans="1:7" s="5" customFormat="1" ht="15.75" customHeight="1">
      <c r="A71" s="40"/>
      <c r="B71" s="274"/>
      <c r="C71" s="274"/>
      <c r="D71" s="293"/>
      <c r="E71" s="16" t="s">
        <v>17</v>
      </c>
      <c r="F71" s="42" t="s">
        <v>27</v>
      </c>
      <c r="G71" s="15" t="s">
        <v>28</v>
      </c>
    </row>
    <row r="72" spans="1:7" s="5" customFormat="1" ht="15.75" customHeight="1">
      <c r="A72" s="40"/>
      <c r="B72" s="32" t="s">
        <v>802</v>
      </c>
      <c r="C72" s="33" t="s">
        <v>806</v>
      </c>
      <c r="D72" s="294" t="s">
        <v>259</v>
      </c>
      <c r="E72" s="21">
        <v>44653</v>
      </c>
      <c r="F72" s="20">
        <f>E72+4</f>
        <v>44657</v>
      </c>
      <c r="G72" s="20">
        <f>F72+31</f>
        <v>44688</v>
      </c>
    </row>
    <row r="73" spans="1:7" s="5" customFormat="1" ht="15.75" customHeight="1">
      <c r="A73" s="40"/>
      <c r="B73" s="32" t="s">
        <v>600</v>
      </c>
      <c r="C73" s="33" t="s">
        <v>807</v>
      </c>
      <c r="D73" s="300"/>
      <c r="E73" s="25">
        <f t="shared" ref="E73:G76" si="7">E72+7</f>
        <v>44660</v>
      </c>
      <c r="F73" s="20">
        <f t="shared" si="7"/>
        <v>44664</v>
      </c>
      <c r="G73" s="21">
        <f t="shared" si="7"/>
        <v>44695</v>
      </c>
    </row>
    <row r="74" spans="1:7" s="5" customFormat="1" ht="15.75" customHeight="1">
      <c r="A74" s="40"/>
      <c r="B74" s="32" t="s">
        <v>803</v>
      </c>
      <c r="C74" s="33" t="s">
        <v>808</v>
      </c>
      <c r="D74" s="300"/>
      <c r="E74" s="25">
        <f t="shared" si="7"/>
        <v>44667</v>
      </c>
      <c r="F74" s="20">
        <f t="shared" si="7"/>
        <v>44671</v>
      </c>
      <c r="G74" s="21">
        <f t="shared" si="7"/>
        <v>44702</v>
      </c>
    </row>
    <row r="75" spans="1:7" s="5" customFormat="1" ht="15.75" customHeight="1">
      <c r="A75" s="40"/>
      <c r="B75" s="32" t="s">
        <v>804</v>
      </c>
      <c r="C75" s="33" t="s">
        <v>809</v>
      </c>
      <c r="D75" s="300"/>
      <c r="E75" s="25">
        <f t="shared" si="7"/>
        <v>44674</v>
      </c>
      <c r="F75" s="20">
        <f t="shared" si="7"/>
        <v>44678</v>
      </c>
      <c r="G75" s="21">
        <f t="shared" si="7"/>
        <v>44709</v>
      </c>
    </row>
    <row r="76" spans="1:7" s="5" customFormat="1" ht="15.75" customHeight="1">
      <c r="A76" s="40"/>
      <c r="B76" s="32" t="s">
        <v>805</v>
      </c>
      <c r="C76" s="33" t="s">
        <v>809</v>
      </c>
      <c r="D76" s="312"/>
      <c r="E76" s="25">
        <f t="shared" si="7"/>
        <v>44681</v>
      </c>
      <c r="F76" s="20">
        <f t="shared" si="7"/>
        <v>44685</v>
      </c>
      <c r="G76" s="21">
        <f t="shared" si="7"/>
        <v>44716</v>
      </c>
    </row>
    <row r="77" spans="1:7" s="5" customFormat="1" ht="15.75" customHeight="1">
      <c r="A77" s="40"/>
      <c r="B77" s="39"/>
      <c r="C77" s="37"/>
      <c r="D77" s="201"/>
      <c r="E77" s="38"/>
      <c r="F77" s="39"/>
      <c r="G77" s="39"/>
    </row>
    <row r="78" spans="1:7" s="5" customFormat="1" ht="15.75" customHeight="1">
      <c r="A78" s="40"/>
      <c r="B78" s="39"/>
      <c r="C78" s="37"/>
      <c r="D78" s="260"/>
      <c r="E78" s="38"/>
      <c r="F78" s="39"/>
      <c r="G78" s="39"/>
    </row>
    <row r="79" spans="1:7" s="5" customFormat="1" ht="15.75" customHeight="1">
      <c r="A79" s="40"/>
      <c r="B79" s="273" t="s">
        <v>23</v>
      </c>
      <c r="C79" s="273" t="s">
        <v>24</v>
      </c>
      <c r="D79" s="292" t="s">
        <v>25</v>
      </c>
      <c r="E79" s="15" t="s">
        <v>258</v>
      </c>
      <c r="F79" s="15" t="s">
        <v>26</v>
      </c>
      <c r="G79" s="41" t="s">
        <v>37</v>
      </c>
    </row>
    <row r="80" spans="1:7" s="5" customFormat="1" ht="15.75" customHeight="1">
      <c r="A80" s="40"/>
      <c r="B80" s="274"/>
      <c r="C80" s="274"/>
      <c r="D80" s="293"/>
      <c r="E80" s="16" t="s">
        <v>17</v>
      </c>
      <c r="F80" s="42" t="s">
        <v>27</v>
      </c>
      <c r="G80" s="15" t="s">
        <v>28</v>
      </c>
    </row>
    <row r="81" spans="1:7" s="5" customFormat="1" ht="15.75" customHeight="1">
      <c r="A81" s="40"/>
      <c r="B81" s="43" t="s">
        <v>594</v>
      </c>
      <c r="C81" s="48" t="s">
        <v>784</v>
      </c>
      <c r="D81" s="344" t="s">
        <v>265</v>
      </c>
      <c r="E81" s="20">
        <v>44653</v>
      </c>
      <c r="F81" s="20">
        <f>E81+4</f>
        <v>44657</v>
      </c>
      <c r="G81" s="20">
        <f>F81+30</f>
        <v>44687</v>
      </c>
    </row>
    <row r="82" spans="1:7" s="5" customFormat="1" ht="15.75" customHeight="1">
      <c r="A82" s="40"/>
      <c r="B82" s="43" t="s">
        <v>595</v>
      </c>
      <c r="C82" s="48" t="s">
        <v>785</v>
      </c>
      <c r="D82" s="300"/>
      <c r="E82" s="25">
        <f t="shared" ref="E82:G85" si="8">E81+7</f>
        <v>44660</v>
      </c>
      <c r="F82" s="20">
        <f t="shared" si="8"/>
        <v>44664</v>
      </c>
      <c r="G82" s="21">
        <f t="shared" si="8"/>
        <v>44694</v>
      </c>
    </row>
    <row r="83" spans="1:7" s="5" customFormat="1" ht="15.75" customHeight="1">
      <c r="A83" s="40"/>
      <c r="B83" s="43" t="s">
        <v>781</v>
      </c>
      <c r="C83" s="48" t="s">
        <v>786</v>
      </c>
      <c r="D83" s="300"/>
      <c r="E83" s="25">
        <f t="shared" si="8"/>
        <v>44667</v>
      </c>
      <c r="F83" s="20">
        <f t="shared" si="8"/>
        <v>44671</v>
      </c>
      <c r="G83" s="21">
        <f t="shared" si="8"/>
        <v>44701</v>
      </c>
    </row>
    <row r="84" spans="1:7" s="5" customFormat="1" ht="15.75" customHeight="1">
      <c r="A84" s="40"/>
      <c r="B84" s="43" t="s">
        <v>782</v>
      </c>
      <c r="C84" s="48" t="s">
        <v>787</v>
      </c>
      <c r="D84" s="300"/>
      <c r="E84" s="25">
        <f t="shared" si="8"/>
        <v>44674</v>
      </c>
      <c r="F84" s="20">
        <f t="shared" si="8"/>
        <v>44678</v>
      </c>
      <c r="G84" s="21">
        <f t="shared" si="8"/>
        <v>44708</v>
      </c>
    </row>
    <row r="85" spans="1:7" s="5" customFormat="1" ht="15.75" customHeight="1">
      <c r="A85" s="40"/>
      <c r="B85" s="43" t="s">
        <v>783</v>
      </c>
      <c r="C85" s="48" t="s">
        <v>788</v>
      </c>
      <c r="D85" s="312"/>
      <c r="E85" s="25">
        <f t="shared" si="8"/>
        <v>44681</v>
      </c>
      <c r="F85" s="20">
        <f t="shared" si="8"/>
        <v>44685</v>
      </c>
      <c r="G85" s="21">
        <f t="shared" si="8"/>
        <v>44715</v>
      </c>
    </row>
    <row r="86" spans="1:7" s="5" customFormat="1" ht="15.75" customHeight="1">
      <c r="A86" s="334"/>
      <c r="B86" s="334"/>
      <c r="C86" s="37"/>
      <c r="D86" s="201"/>
      <c r="E86" s="38"/>
      <c r="F86" s="39"/>
      <c r="G86" s="39"/>
    </row>
    <row r="87" spans="1:7" s="5" customFormat="1" ht="15.75" customHeight="1">
      <c r="A87" s="40" t="s">
        <v>266</v>
      </c>
      <c r="B87" s="273" t="s">
        <v>23</v>
      </c>
      <c r="C87" s="273" t="s">
        <v>24</v>
      </c>
      <c r="D87" s="292" t="s">
        <v>25</v>
      </c>
      <c r="E87" s="15" t="s">
        <v>255</v>
      </c>
      <c r="F87" s="15" t="s">
        <v>26</v>
      </c>
      <c r="G87" s="41" t="s">
        <v>38</v>
      </c>
    </row>
    <row r="88" spans="1:7" s="5" customFormat="1" ht="15.75" customHeight="1">
      <c r="A88" s="40"/>
      <c r="B88" s="274"/>
      <c r="C88" s="274"/>
      <c r="D88" s="293"/>
      <c r="E88" s="16" t="s">
        <v>17</v>
      </c>
      <c r="F88" s="42" t="s">
        <v>27</v>
      </c>
      <c r="G88" s="15" t="s">
        <v>28</v>
      </c>
    </row>
    <row r="89" spans="1:7" s="5" customFormat="1" ht="15.75" customHeight="1">
      <c r="A89" s="40"/>
      <c r="B89" s="49" t="s">
        <v>810</v>
      </c>
      <c r="C89" s="49" t="s">
        <v>815</v>
      </c>
      <c r="D89" s="320" t="s">
        <v>267</v>
      </c>
      <c r="E89" s="50">
        <v>44654</v>
      </c>
      <c r="F89" s="50">
        <f>E89+4</f>
        <v>44658</v>
      </c>
      <c r="G89" s="50">
        <f>F89+26</f>
        <v>44684</v>
      </c>
    </row>
    <row r="90" spans="1:7" s="5" customFormat="1" ht="15.75" customHeight="1">
      <c r="A90" s="40"/>
      <c r="B90" s="51" t="s">
        <v>811</v>
      </c>
      <c r="C90" s="51" t="s">
        <v>816</v>
      </c>
      <c r="D90" s="320"/>
      <c r="E90" s="52">
        <f t="shared" ref="E90:G93" si="9">E89+7</f>
        <v>44661</v>
      </c>
      <c r="F90" s="50">
        <f t="shared" si="9"/>
        <v>44665</v>
      </c>
      <c r="G90" s="53">
        <f t="shared" si="9"/>
        <v>44691</v>
      </c>
    </row>
    <row r="91" spans="1:7" s="5" customFormat="1" ht="15.75" customHeight="1">
      <c r="A91" s="40"/>
      <c r="B91" s="51" t="s">
        <v>812</v>
      </c>
      <c r="C91" s="51" t="s">
        <v>817</v>
      </c>
      <c r="D91" s="320"/>
      <c r="E91" s="52">
        <f t="shared" si="9"/>
        <v>44668</v>
      </c>
      <c r="F91" s="50">
        <f t="shared" si="9"/>
        <v>44672</v>
      </c>
      <c r="G91" s="53">
        <f t="shared" si="9"/>
        <v>44698</v>
      </c>
    </row>
    <row r="92" spans="1:7" s="5" customFormat="1" ht="15.75" customHeight="1">
      <c r="A92" s="40"/>
      <c r="B92" s="54" t="s">
        <v>813</v>
      </c>
      <c r="C92" s="55" t="s">
        <v>818</v>
      </c>
      <c r="D92" s="320"/>
      <c r="E92" s="52">
        <f t="shared" si="9"/>
        <v>44675</v>
      </c>
      <c r="F92" s="50">
        <f t="shared" si="9"/>
        <v>44679</v>
      </c>
      <c r="G92" s="53">
        <f t="shared" si="9"/>
        <v>44705</v>
      </c>
    </row>
    <row r="93" spans="1:7" s="5" customFormat="1" ht="15.75" customHeight="1">
      <c r="A93" s="40"/>
      <c r="B93" s="55" t="s">
        <v>814</v>
      </c>
      <c r="C93" s="55" t="s">
        <v>819</v>
      </c>
      <c r="D93" s="320"/>
      <c r="E93" s="52">
        <f t="shared" si="9"/>
        <v>44682</v>
      </c>
      <c r="F93" s="50">
        <f t="shared" si="9"/>
        <v>44686</v>
      </c>
      <c r="G93" s="53">
        <f t="shared" si="9"/>
        <v>44712</v>
      </c>
    </row>
    <row r="94" spans="1:7" s="5" customFormat="1" ht="15.75" customHeight="1">
      <c r="A94" s="334"/>
      <c r="B94" s="334"/>
      <c r="C94" s="37"/>
      <c r="D94" s="201"/>
      <c r="E94" s="38"/>
      <c r="F94" s="39"/>
      <c r="G94" s="39"/>
    </row>
    <row r="95" spans="1:7" s="5" customFormat="1" ht="15.75" customHeight="1">
      <c r="A95" s="40" t="s">
        <v>268</v>
      </c>
      <c r="B95" s="273" t="s">
        <v>23</v>
      </c>
      <c r="C95" s="273" t="s">
        <v>24</v>
      </c>
      <c r="D95" s="292" t="s">
        <v>25</v>
      </c>
      <c r="E95" s="15" t="s">
        <v>258</v>
      </c>
      <c r="F95" s="15" t="s">
        <v>26</v>
      </c>
      <c r="G95" s="41" t="s">
        <v>269</v>
      </c>
    </row>
    <row r="96" spans="1:7" s="5" customFormat="1" ht="15.75" customHeight="1">
      <c r="A96" s="40"/>
      <c r="B96" s="274"/>
      <c r="C96" s="274"/>
      <c r="D96" s="293"/>
      <c r="E96" s="16" t="s">
        <v>17</v>
      </c>
      <c r="F96" s="46" t="s">
        <v>27</v>
      </c>
      <c r="G96" s="15" t="s">
        <v>28</v>
      </c>
    </row>
    <row r="97" spans="1:7" s="5" customFormat="1" ht="15.75" customHeight="1">
      <c r="A97" s="40"/>
      <c r="B97" s="43" t="s">
        <v>594</v>
      </c>
      <c r="C97" s="48" t="s">
        <v>784</v>
      </c>
      <c r="D97" s="294" t="s">
        <v>270</v>
      </c>
      <c r="E97" s="20">
        <v>44652</v>
      </c>
      <c r="F97" s="20">
        <f>E97+5</f>
        <v>44657</v>
      </c>
      <c r="G97" s="21">
        <f>F97+32</f>
        <v>44689</v>
      </c>
    </row>
    <row r="98" spans="1:7" s="5" customFormat="1" ht="15.75" customHeight="1">
      <c r="A98" s="40"/>
      <c r="B98" s="43" t="s">
        <v>595</v>
      </c>
      <c r="C98" s="48" t="s">
        <v>785</v>
      </c>
      <c r="D98" s="300"/>
      <c r="E98" s="22">
        <f>E97+7</f>
        <v>44659</v>
      </c>
      <c r="F98" s="20">
        <f t="shared" ref="E98:G99" si="10">F97+7</f>
        <v>44664</v>
      </c>
      <c r="G98" s="21">
        <f t="shared" si="10"/>
        <v>44696</v>
      </c>
    </row>
    <row r="99" spans="1:7" s="5" customFormat="1" ht="15.75" customHeight="1">
      <c r="A99" s="40"/>
      <c r="B99" s="43" t="s">
        <v>781</v>
      </c>
      <c r="C99" s="48" t="s">
        <v>786</v>
      </c>
      <c r="D99" s="300"/>
      <c r="E99" s="22">
        <f t="shared" si="10"/>
        <v>44666</v>
      </c>
      <c r="F99" s="20">
        <f t="shared" si="10"/>
        <v>44671</v>
      </c>
      <c r="G99" s="21">
        <f t="shared" si="10"/>
        <v>44703</v>
      </c>
    </row>
    <row r="100" spans="1:7" s="5" customFormat="1" ht="15.75" customHeight="1">
      <c r="A100" s="40"/>
      <c r="B100" s="43" t="s">
        <v>782</v>
      </c>
      <c r="C100" s="48" t="s">
        <v>787</v>
      </c>
      <c r="D100" s="300"/>
      <c r="E100" s="22">
        <f>E99+8</f>
        <v>44674</v>
      </c>
      <c r="F100" s="20">
        <f>F99+7</f>
        <v>44678</v>
      </c>
      <c r="G100" s="21">
        <f>G99+7</f>
        <v>44710</v>
      </c>
    </row>
    <row r="101" spans="1:7" s="5" customFormat="1" ht="15.75" customHeight="1">
      <c r="A101" s="40"/>
      <c r="B101" s="43" t="s">
        <v>783</v>
      </c>
      <c r="C101" s="48" t="s">
        <v>788</v>
      </c>
      <c r="D101" s="312"/>
      <c r="E101" s="22">
        <f>E100+7</f>
        <v>44681</v>
      </c>
      <c r="F101" s="20">
        <f>F100+7</f>
        <v>44685</v>
      </c>
      <c r="G101" s="21">
        <f>G100+7</f>
        <v>44717</v>
      </c>
    </row>
    <row r="102" spans="1:7" s="5" customFormat="1" ht="15.75" customHeight="1">
      <c r="A102" s="40"/>
      <c r="B102" s="31"/>
      <c r="C102" s="31"/>
      <c r="D102" s="200"/>
      <c r="E102" s="35"/>
      <c r="F102" s="30"/>
      <c r="G102" s="30"/>
    </row>
    <row r="103" spans="1:7" s="5" customFormat="1" ht="15.75" customHeight="1">
      <c r="A103" s="334"/>
      <c r="B103" s="334"/>
      <c r="C103" s="37"/>
      <c r="D103" s="201"/>
      <c r="E103" s="38"/>
      <c r="F103" s="39"/>
      <c r="G103" s="39"/>
    </row>
    <row r="104" spans="1:7" s="5" customFormat="1" ht="15.75" customHeight="1">
      <c r="A104" s="40" t="s">
        <v>271</v>
      </c>
      <c r="B104" s="343" t="s">
        <v>272</v>
      </c>
      <c r="C104" s="343" t="s">
        <v>24</v>
      </c>
      <c r="D104" s="342" t="s">
        <v>25</v>
      </c>
      <c r="E104" s="15" t="s">
        <v>258</v>
      </c>
      <c r="F104" s="15" t="s">
        <v>26</v>
      </c>
      <c r="G104" s="15" t="s">
        <v>273</v>
      </c>
    </row>
    <row r="105" spans="1:7" s="5" customFormat="1" ht="15.75" customHeight="1">
      <c r="A105" s="40"/>
      <c r="B105" s="343"/>
      <c r="C105" s="343"/>
      <c r="D105" s="342"/>
      <c r="E105" s="15" t="s">
        <v>17</v>
      </c>
      <c r="F105" s="15" t="s">
        <v>27</v>
      </c>
      <c r="G105" s="15" t="s">
        <v>28</v>
      </c>
    </row>
    <row r="106" spans="1:7" s="5" customFormat="1" ht="15.75" customHeight="1">
      <c r="A106" s="40"/>
      <c r="B106" s="56" t="s">
        <v>658</v>
      </c>
      <c r="C106" s="56" t="s">
        <v>575</v>
      </c>
      <c r="D106" s="318" t="s">
        <v>274</v>
      </c>
      <c r="E106" s="20">
        <v>44650</v>
      </c>
      <c r="F106" s="20">
        <f>E106+5</f>
        <v>44655</v>
      </c>
      <c r="G106" s="21">
        <f>F106+34</f>
        <v>44689</v>
      </c>
    </row>
    <row r="107" spans="1:7" s="5" customFormat="1" ht="15.75" customHeight="1">
      <c r="A107" s="40"/>
      <c r="B107" s="57" t="s">
        <v>659</v>
      </c>
      <c r="C107" s="19" t="s">
        <v>661</v>
      </c>
      <c r="D107" s="318"/>
      <c r="E107" s="22">
        <f t="shared" ref="E107:G110" si="11">E106+7</f>
        <v>44657</v>
      </c>
      <c r="F107" s="20">
        <f t="shared" si="11"/>
        <v>44662</v>
      </c>
      <c r="G107" s="21">
        <f t="shared" si="11"/>
        <v>44696</v>
      </c>
    </row>
    <row r="108" spans="1:7" s="5" customFormat="1" ht="15.75" customHeight="1">
      <c r="A108" s="40"/>
      <c r="B108" s="58" t="s">
        <v>660</v>
      </c>
      <c r="C108" s="56" t="s">
        <v>596</v>
      </c>
      <c r="D108" s="318"/>
      <c r="E108" s="22">
        <f t="shared" si="11"/>
        <v>44664</v>
      </c>
      <c r="F108" s="20">
        <f t="shared" si="11"/>
        <v>44669</v>
      </c>
      <c r="G108" s="21">
        <f t="shared" si="11"/>
        <v>44703</v>
      </c>
    </row>
    <row r="109" spans="1:7" s="5" customFormat="1" ht="15.75" customHeight="1">
      <c r="A109" s="40"/>
      <c r="B109" s="57" t="s">
        <v>662</v>
      </c>
      <c r="C109" s="56" t="s">
        <v>574</v>
      </c>
      <c r="D109" s="318"/>
      <c r="E109" s="22">
        <f t="shared" si="11"/>
        <v>44671</v>
      </c>
      <c r="F109" s="20">
        <f t="shared" si="11"/>
        <v>44676</v>
      </c>
      <c r="G109" s="21">
        <f t="shared" si="11"/>
        <v>44710</v>
      </c>
    </row>
    <row r="110" spans="1:7" s="5" customFormat="1" ht="15.75" customHeight="1">
      <c r="A110" s="40"/>
      <c r="B110" s="59" t="s">
        <v>663</v>
      </c>
      <c r="C110" s="56" t="s">
        <v>597</v>
      </c>
      <c r="D110" s="318"/>
      <c r="E110" s="22">
        <f t="shared" si="11"/>
        <v>44678</v>
      </c>
      <c r="F110" s="20">
        <f t="shared" si="11"/>
        <v>44683</v>
      </c>
      <c r="G110" s="21">
        <f t="shared" si="11"/>
        <v>44717</v>
      </c>
    </row>
    <row r="111" spans="1:7" s="5" customFormat="1" ht="15.75" customHeight="1">
      <c r="A111" s="334"/>
      <c r="B111" s="334"/>
      <c r="C111" s="37"/>
      <c r="D111" s="201"/>
      <c r="E111" s="38"/>
      <c r="F111" s="39"/>
      <c r="G111" s="39"/>
    </row>
    <row r="112" spans="1:7" s="5" customFormat="1" ht="15.75" customHeight="1">
      <c r="A112" s="334"/>
      <c r="B112" s="334"/>
      <c r="C112" s="37"/>
      <c r="D112" s="201"/>
      <c r="E112" s="38"/>
      <c r="F112" s="39"/>
      <c r="G112" s="39"/>
    </row>
    <row r="113" spans="1:7" s="5" customFormat="1" ht="15.75" customHeight="1">
      <c r="A113" s="40" t="s">
        <v>275</v>
      </c>
      <c r="B113" s="284" t="s">
        <v>23</v>
      </c>
      <c r="C113" s="284" t="s">
        <v>24</v>
      </c>
      <c r="D113" s="313" t="s">
        <v>25</v>
      </c>
      <c r="E113" s="15" t="s">
        <v>255</v>
      </c>
      <c r="F113" s="15" t="s">
        <v>26</v>
      </c>
      <c r="G113" s="15" t="s">
        <v>276</v>
      </c>
    </row>
    <row r="114" spans="1:7" s="5" customFormat="1" ht="15.75" customHeight="1">
      <c r="A114" s="40"/>
      <c r="B114" s="285"/>
      <c r="C114" s="285"/>
      <c r="D114" s="314"/>
      <c r="E114" s="15" t="s">
        <v>17</v>
      </c>
      <c r="F114" s="15" t="s">
        <v>27</v>
      </c>
      <c r="G114" s="15" t="s">
        <v>28</v>
      </c>
    </row>
    <row r="115" spans="1:7" s="5" customFormat="1" ht="15.75" customHeight="1">
      <c r="A115" s="40"/>
      <c r="B115" s="60" t="s">
        <v>756</v>
      </c>
      <c r="C115" s="60"/>
      <c r="D115" s="320" t="s">
        <v>277</v>
      </c>
      <c r="E115" s="21">
        <v>44649</v>
      </c>
      <c r="F115" s="21">
        <f>E115+4</f>
        <v>44653</v>
      </c>
      <c r="G115" s="21">
        <f>F115+31</f>
        <v>44684</v>
      </c>
    </row>
    <row r="116" spans="1:7" s="5" customFormat="1" ht="15.75" customHeight="1">
      <c r="A116" s="40"/>
      <c r="B116" s="60" t="s">
        <v>29</v>
      </c>
      <c r="C116" s="60" t="s">
        <v>559</v>
      </c>
      <c r="D116" s="320"/>
      <c r="E116" s="25">
        <f t="shared" ref="E116:G119" si="12">E115+7</f>
        <v>44656</v>
      </c>
      <c r="F116" s="21">
        <f t="shared" si="12"/>
        <v>44660</v>
      </c>
      <c r="G116" s="21">
        <f t="shared" si="12"/>
        <v>44691</v>
      </c>
    </row>
    <row r="117" spans="1:7" s="5" customFormat="1" ht="15.75" customHeight="1">
      <c r="A117" s="40"/>
      <c r="B117" s="60" t="s">
        <v>757</v>
      </c>
      <c r="C117" s="60" t="s">
        <v>67</v>
      </c>
      <c r="D117" s="320"/>
      <c r="E117" s="25">
        <f t="shared" si="12"/>
        <v>44663</v>
      </c>
      <c r="F117" s="21">
        <f t="shared" si="12"/>
        <v>44667</v>
      </c>
      <c r="G117" s="21">
        <f t="shared" si="12"/>
        <v>44698</v>
      </c>
    </row>
    <row r="118" spans="1:7" s="5" customFormat="1" ht="15.75" customHeight="1">
      <c r="A118" s="40"/>
      <c r="B118" s="60" t="s">
        <v>592</v>
      </c>
      <c r="C118" s="60" t="s">
        <v>593</v>
      </c>
      <c r="D118" s="320"/>
      <c r="E118" s="25">
        <f t="shared" si="12"/>
        <v>44670</v>
      </c>
      <c r="F118" s="21">
        <f t="shared" si="12"/>
        <v>44674</v>
      </c>
      <c r="G118" s="21">
        <f t="shared" si="12"/>
        <v>44705</v>
      </c>
    </row>
    <row r="119" spans="1:7" s="5" customFormat="1" ht="15.75" customHeight="1">
      <c r="A119" s="40"/>
      <c r="B119" s="60" t="s">
        <v>758</v>
      </c>
      <c r="C119" s="60" t="s">
        <v>31</v>
      </c>
      <c r="D119" s="320"/>
      <c r="E119" s="25">
        <f t="shared" si="12"/>
        <v>44677</v>
      </c>
      <c r="F119" s="21">
        <f t="shared" si="12"/>
        <v>44681</v>
      </c>
      <c r="G119" s="21">
        <f t="shared" si="12"/>
        <v>44712</v>
      </c>
    </row>
    <row r="120" spans="1:7" s="5" customFormat="1" ht="15.75" customHeight="1">
      <c r="A120" s="40"/>
      <c r="B120" s="37"/>
      <c r="C120" s="37"/>
      <c r="D120" s="201"/>
      <c r="E120" s="38"/>
      <c r="F120" s="39"/>
      <c r="G120" s="39"/>
    </row>
    <row r="121" spans="1:7" s="5" customFormat="1" ht="15.75" customHeight="1">
      <c r="A121" s="334"/>
      <c r="B121" s="334"/>
      <c r="C121" s="37"/>
      <c r="D121" s="201"/>
      <c r="E121" s="38"/>
      <c r="F121" s="39"/>
      <c r="G121" s="39"/>
    </row>
    <row r="122" spans="1:7" s="5" customFormat="1" ht="15.75" customHeight="1">
      <c r="A122" s="40" t="s">
        <v>278</v>
      </c>
      <c r="B122" s="273" t="s">
        <v>23</v>
      </c>
      <c r="C122" s="273" t="s">
        <v>24</v>
      </c>
      <c r="D122" s="292" t="s">
        <v>25</v>
      </c>
      <c r="E122" s="15" t="s">
        <v>258</v>
      </c>
      <c r="F122" s="15" t="s">
        <v>26</v>
      </c>
      <c r="G122" s="41" t="s">
        <v>41</v>
      </c>
    </row>
    <row r="123" spans="1:7" s="5" customFormat="1" ht="15.75" customHeight="1">
      <c r="A123" s="40"/>
      <c r="B123" s="274"/>
      <c r="C123" s="274"/>
      <c r="D123" s="293"/>
      <c r="E123" s="16" t="s">
        <v>17</v>
      </c>
      <c r="F123" s="42" t="s">
        <v>27</v>
      </c>
      <c r="G123" s="15" t="s">
        <v>28</v>
      </c>
    </row>
    <row r="124" spans="1:7" s="5" customFormat="1" ht="15.75" customHeight="1">
      <c r="A124" s="40"/>
      <c r="B124" s="60" t="s">
        <v>771</v>
      </c>
      <c r="C124" s="60"/>
      <c r="D124" s="350" t="s">
        <v>279</v>
      </c>
      <c r="E124" s="21">
        <v>44648</v>
      </c>
      <c r="F124" s="21">
        <f>E124+4</f>
        <v>44652</v>
      </c>
      <c r="G124" s="21">
        <f>F124+31</f>
        <v>44683</v>
      </c>
    </row>
    <row r="125" spans="1:7" s="5" customFormat="1" ht="15.75" customHeight="1">
      <c r="A125" s="40"/>
      <c r="B125" s="60" t="s">
        <v>768</v>
      </c>
      <c r="C125" s="60" t="s">
        <v>217</v>
      </c>
      <c r="D125" s="350"/>
      <c r="E125" s="25">
        <f t="shared" ref="E125:G128" si="13">E124+7</f>
        <v>44655</v>
      </c>
      <c r="F125" s="21">
        <f t="shared" si="13"/>
        <v>44659</v>
      </c>
      <c r="G125" s="21">
        <f t="shared" si="13"/>
        <v>44690</v>
      </c>
    </row>
    <row r="126" spans="1:7" s="5" customFormat="1" ht="15.75" customHeight="1">
      <c r="A126" s="40"/>
      <c r="B126" s="60" t="s">
        <v>772</v>
      </c>
      <c r="C126" s="60"/>
      <c r="D126" s="350"/>
      <c r="E126" s="25">
        <f t="shared" si="13"/>
        <v>44662</v>
      </c>
      <c r="F126" s="21">
        <f t="shared" si="13"/>
        <v>44666</v>
      </c>
      <c r="G126" s="21">
        <f t="shared" si="13"/>
        <v>44697</v>
      </c>
    </row>
    <row r="127" spans="1:7" s="5" customFormat="1" ht="15.75" customHeight="1">
      <c r="A127" s="40"/>
      <c r="B127" s="60" t="s">
        <v>769</v>
      </c>
      <c r="C127" s="60" t="s">
        <v>770</v>
      </c>
      <c r="D127" s="350"/>
      <c r="E127" s="25">
        <f t="shared" si="13"/>
        <v>44669</v>
      </c>
      <c r="F127" s="21">
        <f t="shared" si="13"/>
        <v>44673</v>
      </c>
      <c r="G127" s="21">
        <f t="shared" si="13"/>
        <v>44704</v>
      </c>
    </row>
    <row r="128" spans="1:7" s="5" customFormat="1" ht="15.75" customHeight="1">
      <c r="A128" s="40"/>
      <c r="B128" s="61" t="s">
        <v>756</v>
      </c>
      <c r="C128" s="61"/>
      <c r="D128" s="350"/>
      <c r="E128" s="25">
        <f t="shared" si="13"/>
        <v>44676</v>
      </c>
      <c r="F128" s="21">
        <f t="shared" si="13"/>
        <v>44680</v>
      </c>
      <c r="G128" s="21">
        <f t="shared" si="13"/>
        <v>44711</v>
      </c>
    </row>
    <row r="129" spans="1:7" s="5" customFormat="1" ht="15.75" customHeight="1">
      <c r="A129" s="40"/>
      <c r="B129" s="37"/>
      <c r="C129" s="37"/>
      <c r="D129" s="201"/>
      <c r="E129" s="38"/>
      <c r="F129" s="39"/>
      <c r="G129" s="39"/>
    </row>
    <row r="130" spans="1:7" s="5" customFormat="1" ht="15.75" customHeight="1">
      <c r="A130" s="334"/>
      <c r="B130" s="334"/>
      <c r="C130" s="37"/>
      <c r="D130" s="201"/>
      <c r="E130" s="38"/>
      <c r="F130" s="39"/>
      <c r="G130" s="39"/>
    </row>
    <row r="131" spans="1:7" s="5" customFormat="1" ht="15.75" customHeight="1">
      <c r="A131" s="40" t="s">
        <v>280</v>
      </c>
      <c r="B131" s="284" t="s">
        <v>23</v>
      </c>
      <c r="C131" s="284" t="s">
        <v>24</v>
      </c>
      <c r="D131" s="313" t="s">
        <v>25</v>
      </c>
      <c r="E131" s="15" t="s">
        <v>258</v>
      </c>
      <c r="F131" s="15" t="s">
        <v>26</v>
      </c>
      <c r="G131" s="15" t="s">
        <v>43</v>
      </c>
    </row>
    <row r="132" spans="1:7" s="5" customFormat="1" ht="15.75" customHeight="1">
      <c r="A132" s="40"/>
      <c r="B132" s="285"/>
      <c r="C132" s="285"/>
      <c r="D132" s="314"/>
      <c r="E132" s="15" t="s">
        <v>17</v>
      </c>
      <c r="F132" s="15" t="s">
        <v>27</v>
      </c>
      <c r="G132" s="15" t="s">
        <v>28</v>
      </c>
    </row>
    <row r="133" spans="1:7" s="5" customFormat="1" ht="15.75" customHeight="1">
      <c r="A133" s="40"/>
      <c r="B133" s="57" t="s">
        <v>756</v>
      </c>
      <c r="C133" s="56"/>
      <c r="D133" s="287" t="s">
        <v>281</v>
      </c>
      <c r="E133" s="21">
        <v>44654</v>
      </c>
      <c r="F133" s="21">
        <f>E133+4</f>
        <v>44658</v>
      </c>
      <c r="G133" s="21">
        <f>F133+31</f>
        <v>44689</v>
      </c>
    </row>
    <row r="134" spans="1:7" s="5" customFormat="1" ht="15.75" customHeight="1">
      <c r="A134" s="40"/>
      <c r="B134" s="58" t="s">
        <v>777</v>
      </c>
      <c r="C134" s="56" t="s">
        <v>778</v>
      </c>
      <c r="D134" s="300"/>
      <c r="E134" s="25">
        <f t="shared" ref="E134:G137" si="14">E133+7</f>
        <v>44661</v>
      </c>
      <c r="F134" s="21">
        <f t="shared" si="14"/>
        <v>44665</v>
      </c>
      <c r="G134" s="21">
        <f t="shared" si="14"/>
        <v>44696</v>
      </c>
    </row>
    <row r="135" spans="1:7" s="5" customFormat="1" ht="15.75" customHeight="1">
      <c r="A135" s="40"/>
      <c r="B135" s="58" t="s">
        <v>780</v>
      </c>
      <c r="C135" s="56" t="s">
        <v>774</v>
      </c>
      <c r="D135" s="300"/>
      <c r="E135" s="25">
        <f t="shared" si="14"/>
        <v>44668</v>
      </c>
      <c r="F135" s="21">
        <f t="shared" si="14"/>
        <v>44672</v>
      </c>
      <c r="G135" s="21">
        <f t="shared" si="14"/>
        <v>44703</v>
      </c>
    </row>
    <row r="136" spans="1:7" s="5" customFormat="1" ht="15.75" customHeight="1">
      <c r="A136" s="40"/>
      <c r="B136" s="58" t="s">
        <v>779</v>
      </c>
      <c r="C136" s="56" t="s">
        <v>775</v>
      </c>
      <c r="D136" s="300"/>
      <c r="E136" s="25">
        <f t="shared" si="14"/>
        <v>44675</v>
      </c>
      <c r="F136" s="21">
        <f t="shared" si="14"/>
        <v>44679</v>
      </c>
      <c r="G136" s="21">
        <f t="shared" si="14"/>
        <v>44710</v>
      </c>
    </row>
    <row r="137" spans="1:7" s="5" customFormat="1" ht="15.75" customHeight="1">
      <c r="A137" s="40"/>
      <c r="B137" s="59" t="s">
        <v>773</v>
      </c>
      <c r="C137" s="56" t="s">
        <v>776</v>
      </c>
      <c r="D137" s="288"/>
      <c r="E137" s="25">
        <f t="shared" si="14"/>
        <v>44682</v>
      </c>
      <c r="F137" s="21">
        <f t="shared" si="14"/>
        <v>44686</v>
      </c>
      <c r="G137" s="21">
        <f t="shared" si="14"/>
        <v>44717</v>
      </c>
    </row>
    <row r="138" spans="1:7" s="5" customFormat="1" ht="15.75" customHeight="1">
      <c r="A138" s="40"/>
      <c r="B138" s="62"/>
      <c r="C138" s="62"/>
      <c r="D138" s="201"/>
      <c r="E138" s="29"/>
      <c r="F138" s="30"/>
      <c r="G138" s="30"/>
    </row>
    <row r="139" spans="1:7" s="5" customFormat="1" ht="15.75" customHeight="1">
      <c r="A139" s="334"/>
      <c r="B139" s="334"/>
      <c r="C139" s="37"/>
      <c r="D139" s="201"/>
      <c r="E139" s="38"/>
      <c r="F139" s="39"/>
      <c r="G139" s="39"/>
    </row>
    <row r="140" spans="1:7" s="5" customFormat="1" ht="15.75" customHeight="1">
      <c r="A140" s="40" t="s">
        <v>282</v>
      </c>
      <c r="B140" s="284" t="s">
        <v>23</v>
      </c>
      <c r="C140" s="284" t="s">
        <v>24</v>
      </c>
      <c r="D140" s="313" t="s">
        <v>25</v>
      </c>
      <c r="E140" s="15" t="s">
        <v>258</v>
      </c>
      <c r="F140" s="15" t="s">
        <v>26</v>
      </c>
      <c r="G140" s="15" t="s">
        <v>282</v>
      </c>
    </row>
    <row r="141" spans="1:7" s="5" customFormat="1" ht="15.75" customHeight="1">
      <c r="A141" s="40"/>
      <c r="B141" s="285"/>
      <c r="C141" s="285"/>
      <c r="D141" s="314"/>
      <c r="E141" s="15" t="s">
        <v>17</v>
      </c>
      <c r="F141" s="15" t="s">
        <v>27</v>
      </c>
      <c r="G141" s="15" t="s">
        <v>28</v>
      </c>
    </row>
    <row r="142" spans="1:7" s="5" customFormat="1" ht="15.75" customHeight="1">
      <c r="A142" s="40"/>
      <c r="B142" s="57" t="s">
        <v>756</v>
      </c>
      <c r="C142" s="56"/>
      <c r="D142" s="318" t="s">
        <v>281</v>
      </c>
      <c r="E142" s="21">
        <v>44654</v>
      </c>
      <c r="F142" s="21">
        <f>E142+4</f>
        <v>44658</v>
      </c>
      <c r="G142" s="21">
        <f>F142+31</f>
        <v>44689</v>
      </c>
    </row>
    <row r="143" spans="1:7" s="5" customFormat="1" ht="15.75" customHeight="1">
      <c r="A143" s="40"/>
      <c r="B143" s="58" t="s">
        <v>777</v>
      </c>
      <c r="C143" s="56" t="s">
        <v>778</v>
      </c>
      <c r="D143" s="318"/>
      <c r="E143" s="25">
        <f t="shared" ref="E143:G146" si="15">E142+7</f>
        <v>44661</v>
      </c>
      <c r="F143" s="21">
        <f t="shared" si="15"/>
        <v>44665</v>
      </c>
      <c r="G143" s="21">
        <f t="shared" si="15"/>
        <v>44696</v>
      </c>
    </row>
    <row r="144" spans="1:7" s="5" customFormat="1" ht="15.75" customHeight="1">
      <c r="A144" s="40"/>
      <c r="B144" s="58" t="s">
        <v>780</v>
      </c>
      <c r="C144" s="56" t="s">
        <v>774</v>
      </c>
      <c r="D144" s="318"/>
      <c r="E144" s="25">
        <f t="shared" si="15"/>
        <v>44668</v>
      </c>
      <c r="F144" s="21">
        <f t="shared" si="15"/>
        <v>44672</v>
      </c>
      <c r="G144" s="21">
        <f t="shared" si="15"/>
        <v>44703</v>
      </c>
    </row>
    <row r="145" spans="1:7" s="5" customFormat="1" ht="15.75" customHeight="1">
      <c r="A145" s="40"/>
      <c r="B145" s="58" t="s">
        <v>779</v>
      </c>
      <c r="C145" s="56" t="s">
        <v>775</v>
      </c>
      <c r="D145" s="318"/>
      <c r="E145" s="25">
        <f t="shared" si="15"/>
        <v>44675</v>
      </c>
      <c r="F145" s="63">
        <f t="shared" si="15"/>
        <v>44679</v>
      </c>
      <c r="G145" s="21">
        <f t="shared" si="15"/>
        <v>44710</v>
      </c>
    </row>
    <row r="146" spans="1:7" s="5" customFormat="1" ht="15.75" customHeight="1">
      <c r="A146" s="40"/>
      <c r="B146" s="59" t="s">
        <v>773</v>
      </c>
      <c r="C146" s="56" t="s">
        <v>776</v>
      </c>
      <c r="D146" s="318"/>
      <c r="E146" s="25">
        <f t="shared" si="15"/>
        <v>44682</v>
      </c>
      <c r="F146" s="21">
        <f t="shared" si="15"/>
        <v>44686</v>
      </c>
      <c r="G146" s="21">
        <f t="shared" si="15"/>
        <v>44717</v>
      </c>
    </row>
    <row r="147" spans="1:7" s="5" customFormat="1" ht="15.75" customHeight="1">
      <c r="A147" s="40"/>
      <c r="B147" s="37"/>
      <c r="C147" s="64"/>
      <c r="D147" s="202"/>
      <c r="E147" s="29"/>
      <c r="F147" s="30"/>
      <c r="G147" s="30"/>
    </row>
    <row r="148" spans="1:7" s="5" customFormat="1" ht="15.75" customHeight="1">
      <c r="A148" s="334"/>
      <c r="B148" s="334"/>
      <c r="C148" s="37"/>
      <c r="D148" s="201"/>
      <c r="E148" s="38"/>
      <c r="F148" s="39"/>
      <c r="G148" s="39"/>
    </row>
    <row r="149" spans="1:7" s="5" customFormat="1" ht="15.75" customHeight="1">
      <c r="A149" s="14" t="s">
        <v>283</v>
      </c>
      <c r="B149" s="343" t="s">
        <v>272</v>
      </c>
      <c r="C149" s="343" t="s">
        <v>24</v>
      </c>
      <c r="D149" s="342" t="s">
        <v>25</v>
      </c>
      <c r="E149" s="15" t="s">
        <v>258</v>
      </c>
      <c r="F149" s="15" t="s">
        <v>26</v>
      </c>
      <c r="G149" s="15" t="s">
        <v>284</v>
      </c>
    </row>
    <row r="150" spans="1:7" s="5" customFormat="1" ht="15.75" customHeight="1">
      <c r="A150" s="14"/>
      <c r="B150" s="343"/>
      <c r="C150" s="343"/>
      <c r="D150" s="342"/>
      <c r="E150" s="15" t="s">
        <v>285</v>
      </c>
      <c r="F150" s="15" t="s">
        <v>27</v>
      </c>
      <c r="G150" s="15" t="s">
        <v>28</v>
      </c>
    </row>
    <row r="151" spans="1:7" s="5" customFormat="1" ht="15.75" customHeight="1">
      <c r="A151" s="14"/>
      <c r="B151" s="56" t="s">
        <v>658</v>
      </c>
      <c r="C151" s="56" t="s">
        <v>575</v>
      </c>
      <c r="D151" s="318" t="s">
        <v>274</v>
      </c>
      <c r="E151" s="20">
        <v>44650</v>
      </c>
      <c r="F151" s="20">
        <f>E151+5</f>
        <v>44655</v>
      </c>
      <c r="G151" s="21">
        <f>F151+32</f>
        <v>44687</v>
      </c>
    </row>
    <row r="152" spans="1:7" s="5" customFormat="1" ht="15.75" customHeight="1">
      <c r="A152" s="14"/>
      <c r="B152" s="57" t="s">
        <v>659</v>
      </c>
      <c r="C152" s="19" t="s">
        <v>661</v>
      </c>
      <c r="D152" s="318"/>
      <c r="E152" s="22">
        <f t="shared" ref="E152:G155" si="16">E151+7</f>
        <v>44657</v>
      </c>
      <c r="F152" s="20">
        <f t="shared" si="16"/>
        <v>44662</v>
      </c>
      <c r="G152" s="21">
        <f t="shared" si="16"/>
        <v>44694</v>
      </c>
    </row>
    <row r="153" spans="1:7" s="5" customFormat="1" ht="15.75" customHeight="1">
      <c r="A153" s="14"/>
      <c r="B153" s="58" t="s">
        <v>660</v>
      </c>
      <c r="C153" s="56" t="s">
        <v>596</v>
      </c>
      <c r="D153" s="318"/>
      <c r="E153" s="22">
        <f t="shared" si="16"/>
        <v>44664</v>
      </c>
      <c r="F153" s="20">
        <f t="shared" si="16"/>
        <v>44669</v>
      </c>
      <c r="G153" s="21">
        <f t="shared" si="16"/>
        <v>44701</v>
      </c>
    </row>
    <row r="154" spans="1:7" s="5" customFormat="1" ht="15.75" customHeight="1">
      <c r="A154" s="14"/>
      <c r="B154" s="57" t="s">
        <v>662</v>
      </c>
      <c r="C154" s="56" t="s">
        <v>574</v>
      </c>
      <c r="D154" s="318"/>
      <c r="E154" s="22">
        <f t="shared" si="16"/>
        <v>44671</v>
      </c>
      <c r="F154" s="20">
        <f t="shared" si="16"/>
        <v>44676</v>
      </c>
      <c r="G154" s="21">
        <f t="shared" si="16"/>
        <v>44708</v>
      </c>
    </row>
    <row r="155" spans="1:7" s="5" customFormat="1" ht="15.75" customHeight="1">
      <c r="A155" s="14"/>
      <c r="B155" s="59" t="s">
        <v>663</v>
      </c>
      <c r="C155" s="56" t="s">
        <v>597</v>
      </c>
      <c r="D155" s="318"/>
      <c r="E155" s="22">
        <f t="shared" si="16"/>
        <v>44678</v>
      </c>
      <c r="F155" s="20">
        <f t="shared" si="16"/>
        <v>44683</v>
      </c>
      <c r="G155" s="21">
        <f t="shared" si="16"/>
        <v>44715</v>
      </c>
    </row>
    <row r="156" spans="1:7" s="5" customFormat="1" ht="15.75" customHeight="1">
      <c r="A156" s="14"/>
      <c r="B156" s="31"/>
      <c r="C156" s="31"/>
      <c r="D156" s="203"/>
      <c r="E156" s="62"/>
      <c r="F156" s="62"/>
      <c r="G156" s="62"/>
    </row>
    <row r="157" spans="1:7" s="5" customFormat="1" ht="15.75" customHeight="1">
      <c r="A157" s="334"/>
      <c r="B157" s="334"/>
      <c r="C157" s="37"/>
      <c r="D157" s="201"/>
      <c r="E157" s="38"/>
      <c r="F157" s="39"/>
      <c r="G157" s="39"/>
    </row>
    <row r="158" spans="1:7" s="5" customFormat="1" ht="15.75" customHeight="1">
      <c r="A158" s="40" t="s">
        <v>286</v>
      </c>
      <c r="B158" s="273" t="s">
        <v>23</v>
      </c>
      <c r="C158" s="273" t="s">
        <v>24</v>
      </c>
      <c r="D158" s="292" t="s">
        <v>25</v>
      </c>
      <c r="E158" s="15" t="s">
        <v>258</v>
      </c>
      <c r="F158" s="15" t="s">
        <v>26</v>
      </c>
      <c r="G158" s="15" t="s">
        <v>287</v>
      </c>
    </row>
    <row r="159" spans="1:7" s="5" customFormat="1" ht="15.75" customHeight="1">
      <c r="A159" s="40"/>
      <c r="B159" s="274"/>
      <c r="C159" s="274"/>
      <c r="D159" s="293"/>
      <c r="E159" s="15" t="s">
        <v>17</v>
      </c>
      <c r="F159" s="15" t="s">
        <v>27</v>
      </c>
      <c r="G159" s="15" t="s">
        <v>28</v>
      </c>
    </row>
    <row r="160" spans="1:7" s="5" customFormat="1" ht="15.75" customHeight="1">
      <c r="A160" s="40"/>
      <c r="B160" s="18" t="s">
        <v>797</v>
      </c>
      <c r="C160" s="19" t="s">
        <v>166</v>
      </c>
      <c r="D160" s="294" t="s">
        <v>256</v>
      </c>
      <c r="E160" s="20">
        <v>44651</v>
      </c>
      <c r="F160" s="20">
        <f>E160+5</f>
        <v>44656</v>
      </c>
      <c r="G160" s="21">
        <f>F160+34</f>
        <v>44690</v>
      </c>
    </row>
    <row r="161" spans="1:7" s="5" customFormat="1" ht="15.75" customHeight="1">
      <c r="A161" s="40"/>
      <c r="B161" s="18" t="s">
        <v>798</v>
      </c>
      <c r="C161" s="18" t="s">
        <v>218</v>
      </c>
      <c r="D161" s="300"/>
      <c r="E161" s="22">
        <f t="shared" ref="E161:G164" si="17">E160+7</f>
        <v>44658</v>
      </c>
      <c r="F161" s="20">
        <f t="shared" si="17"/>
        <v>44663</v>
      </c>
      <c r="G161" s="21">
        <f t="shared" si="17"/>
        <v>44697</v>
      </c>
    </row>
    <row r="162" spans="1:7" s="5" customFormat="1" ht="15.75" customHeight="1">
      <c r="A162" s="40"/>
      <c r="B162" s="18" t="s">
        <v>799</v>
      </c>
      <c r="C162" s="23" t="s">
        <v>166</v>
      </c>
      <c r="D162" s="300"/>
      <c r="E162" s="22">
        <f t="shared" si="17"/>
        <v>44665</v>
      </c>
      <c r="F162" s="20">
        <f t="shared" si="17"/>
        <v>44670</v>
      </c>
      <c r="G162" s="21">
        <f t="shared" si="17"/>
        <v>44704</v>
      </c>
    </row>
    <row r="163" spans="1:7" s="5" customFormat="1" ht="15.75" customHeight="1">
      <c r="A163" s="40"/>
      <c r="B163" s="18" t="s">
        <v>800</v>
      </c>
      <c r="C163" s="23" t="s">
        <v>65</v>
      </c>
      <c r="D163" s="300"/>
      <c r="E163" s="22">
        <f t="shared" si="17"/>
        <v>44672</v>
      </c>
      <c r="F163" s="20">
        <f t="shared" si="17"/>
        <v>44677</v>
      </c>
      <c r="G163" s="21">
        <f t="shared" si="17"/>
        <v>44711</v>
      </c>
    </row>
    <row r="164" spans="1:7" s="5" customFormat="1" ht="15.75" customHeight="1">
      <c r="A164" s="40"/>
      <c r="B164" s="18" t="s">
        <v>801</v>
      </c>
      <c r="C164" s="23" t="s">
        <v>166</v>
      </c>
      <c r="D164" s="312"/>
      <c r="E164" s="22">
        <f t="shared" si="17"/>
        <v>44679</v>
      </c>
      <c r="F164" s="20">
        <f t="shared" si="17"/>
        <v>44684</v>
      </c>
      <c r="G164" s="21">
        <f t="shared" si="17"/>
        <v>44718</v>
      </c>
    </row>
    <row r="165" spans="1:7" s="5" customFormat="1" ht="15.75" customHeight="1">
      <c r="A165" s="40"/>
      <c r="B165" s="37"/>
      <c r="C165" s="37"/>
      <c r="D165" s="201"/>
      <c r="E165" s="38"/>
      <c r="F165" s="39"/>
      <c r="G165" s="39"/>
    </row>
    <row r="166" spans="1:7" s="5" customFormat="1" ht="15.75" customHeight="1">
      <c r="A166" s="319" t="s">
        <v>288</v>
      </c>
      <c r="B166" s="319"/>
      <c r="C166" s="319"/>
      <c r="D166" s="319"/>
      <c r="E166" s="319"/>
      <c r="F166" s="319"/>
      <c r="G166" s="319"/>
    </row>
    <row r="167" spans="1:7" s="5" customFormat="1" ht="15.75" customHeight="1">
      <c r="A167" s="351"/>
      <c r="B167" s="351"/>
      <c r="C167" s="66"/>
      <c r="D167" s="204"/>
      <c r="E167" s="11"/>
      <c r="F167" s="12"/>
      <c r="G167" s="12"/>
    </row>
    <row r="168" spans="1:7" s="5" customFormat="1" ht="15.75" customHeight="1">
      <c r="A168" s="40" t="s">
        <v>289</v>
      </c>
      <c r="B168" s="273" t="s">
        <v>290</v>
      </c>
      <c r="C168" s="273" t="s">
        <v>24</v>
      </c>
      <c r="D168" s="292" t="s">
        <v>25</v>
      </c>
      <c r="E168" s="15" t="s">
        <v>255</v>
      </c>
      <c r="F168" s="15" t="s">
        <v>26</v>
      </c>
      <c r="G168" s="41" t="s">
        <v>291</v>
      </c>
    </row>
    <row r="169" spans="1:7" s="5" customFormat="1" ht="15.75" customHeight="1">
      <c r="A169" s="40"/>
      <c r="B169" s="274"/>
      <c r="C169" s="274"/>
      <c r="D169" s="293"/>
      <c r="E169" s="16" t="s">
        <v>17</v>
      </c>
      <c r="F169" s="46" t="s">
        <v>27</v>
      </c>
      <c r="G169" s="15" t="s">
        <v>28</v>
      </c>
    </row>
    <row r="170" spans="1:7" s="5" customFormat="1" ht="15.75" customHeight="1">
      <c r="A170" s="40"/>
      <c r="B170" s="18" t="s">
        <v>797</v>
      </c>
      <c r="C170" s="19" t="s">
        <v>166</v>
      </c>
      <c r="D170" s="294" t="s">
        <v>256</v>
      </c>
      <c r="E170" s="20">
        <v>44651</v>
      </c>
      <c r="F170" s="20">
        <f>E170+5</f>
        <v>44656</v>
      </c>
      <c r="G170" s="21">
        <f>F170+38</f>
        <v>44694</v>
      </c>
    </row>
    <row r="171" spans="1:7" s="5" customFormat="1" ht="15.75" customHeight="1">
      <c r="A171" s="40"/>
      <c r="B171" s="18" t="s">
        <v>798</v>
      </c>
      <c r="C171" s="18" t="s">
        <v>218</v>
      </c>
      <c r="D171" s="300"/>
      <c r="E171" s="22">
        <f t="shared" ref="E171:G174" si="18">E170+7</f>
        <v>44658</v>
      </c>
      <c r="F171" s="20">
        <f t="shared" si="18"/>
        <v>44663</v>
      </c>
      <c r="G171" s="21">
        <f t="shared" si="18"/>
        <v>44701</v>
      </c>
    </row>
    <row r="172" spans="1:7" s="5" customFormat="1" ht="15.75" customHeight="1">
      <c r="A172" s="40"/>
      <c r="B172" s="18" t="s">
        <v>799</v>
      </c>
      <c r="C172" s="23" t="s">
        <v>166</v>
      </c>
      <c r="D172" s="300"/>
      <c r="E172" s="22">
        <f t="shared" si="18"/>
        <v>44665</v>
      </c>
      <c r="F172" s="20">
        <f t="shared" si="18"/>
        <v>44670</v>
      </c>
      <c r="G172" s="21">
        <f t="shared" si="18"/>
        <v>44708</v>
      </c>
    </row>
    <row r="173" spans="1:7" s="5" customFormat="1" ht="15.75" customHeight="1">
      <c r="A173" s="40"/>
      <c r="B173" s="18" t="s">
        <v>800</v>
      </c>
      <c r="C173" s="23" t="s">
        <v>65</v>
      </c>
      <c r="D173" s="300"/>
      <c r="E173" s="22">
        <f t="shared" si="18"/>
        <v>44672</v>
      </c>
      <c r="F173" s="20">
        <f t="shared" si="18"/>
        <v>44677</v>
      </c>
      <c r="G173" s="21">
        <f t="shared" si="18"/>
        <v>44715</v>
      </c>
    </row>
    <row r="174" spans="1:7" s="5" customFormat="1" ht="15.75" customHeight="1">
      <c r="A174" s="40"/>
      <c r="B174" s="18" t="s">
        <v>801</v>
      </c>
      <c r="C174" s="23" t="s">
        <v>166</v>
      </c>
      <c r="D174" s="312"/>
      <c r="E174" s="22">
        <f t="shared" si="18"/>
        <v>44679</v>
      </c>
      <c r="F174" s="20">
        <f t="shared" si="18"/>
        <v>44684</v>
      </c>
      <c r="G174" s="21">
        <f t="shared" si="18"/>
        <v>44722</v>
      </c>
    </row>
    <row r="175" spans="1:7" s="5" customFormat="1" ht="15.75" customHeight="1">
      <c r="A175" s="40"/>
      <c r="B175" s="37"/>
      <c r="C175" s="37"/>
      <c r="D175" s="260"/>
      <c r="E175" s="38"/>
      <c r="F175" s="39"/>
      <c r="G175" s="39"/>
    </row>
    <row r="176" spans="1:7" s="5" customFormat="1" ht="15.75" customHeight="1">
      <c r="A176" s="334"/>
      <c r="B176" s="334"/>
      <c r="C176" s="37"/>
      <c r="D176" s="260"/>
      <c r="E176" s="38"/>
      <c r="F176" s="39"/>
      <c r="G176" s="39"/>
    </row>
    <row r="177" spans="1:7" s="5" customFormat="1" ht="15.75" customHeight="1">
      <c r="A177" s="40" t="s">
        <v>292</v>
      </c>
      <c r="B177" s="273" t="s">
        <v>261</v>
      </c>
      <c r="C177" s="273" t="s">
        <v>24</v>
      </c>
      <c r="D177" s="292" t="s">
        <v>25</v>
      </c>
      <c r="E177" s="15" t="s">
        <v>258</v>
      </c>
      <c r="F177" s="15" t="s">
        <v>26</v>
      </c>
      <c r="G177" s="41" t="s">
        <v>273</v>
      </c>
    </row>
    <row r="178" spans="1:7" s="5" customFormat="1" ht="15.75" customHeight="1">
      <c r="A178" s="40"/>
      <c r="B178" s="274"/>
      <c r="C178" s="274"/>
      <c r="D178" s="293"/>
      <c r="E178" s="16" t="s">
        <v>17</v>
      </c>
      <c r="F178" s="46" t="s">
        <v>27</v>
      </c>
      <c r="G178" s="15" t="s">
        <v>28</v>
      </c>
    </row>
    <row r="179" spans="1:7" s="5" customFormat="1" ht="15.75" customHeight="1">
      <c r="A179" s="40"/>
      <c r="B179" s="18" t="s">
        <v>797</v>
      </c>
      <c r="C179" s="19" t="s">
        <v>166</v>
      </c>
      <c r="D179" s="294" t="s">
        <v>256</v>
      </c>
      <c r="E179" s="20">
        <v>44651</v>
      </c>
      <c r="F179" s="20">
        <f>E179+5</f>
        <v>44656</v>
      </c>
      <c r="G179" s="21">
        <f>F179+37</f>
        <v>44693</v>
      </c>
    </row>
    <row r="180" spans="1:7" s="5" customFormat="1" ht="15.75" customHeight="1">
      <c r="A180" s="40"/>
      <c r="B180" s="18" t="s">
        <v>798</v>
      </c>
      <c r="C180" s="18" t="s">
        <v>218</v>
      </c>
      <c r="D180" s="300"/>
      <c r="E180" s="22">
        <f t="shared" ref="E180:G183" si="19">E179+7</f>
        <v>44658</v>
      </c>
      <c r="F180" s="20">
        <f t="shared" si="19"/>
        <v>44663</v>
      </c>
      <c r="G180" s="21">
        <f t="shared" si="19"/>
        <v>44700</v>
      </c>
    </row>
    <row r="181" spans="1:7" s="5" customFormat="1" ht="15.75" customHeight="1">
      <c r="A181" s="40"/>
      <c r="B181" s="18" t="s">
        <v>799</v>
      </c>
      <c r="C181" s="23" t="s">
        <v>166</v>
      </c>
      <c r="D181" s="300"/>
      <c r="E181" s="22">
        <f t="shared" si="19"/>
        <v>44665</v>
      </c>
      <c r="F181" s="20">
        <f t="shared" si="19"/>
        <v>44670</v>
      </c>
      <c r="G181" s="21">
        <f t="shared" si="19"/>
        <v>44707</v>
      </c>
    </row>
    <row r="182" spans="1:7" s="5" customFormat="1" ht="15.75" customHeight="1">
      <c r="A182" s="40"/>
      <c r="B182" s="18" t="s">
        <v>800</v>
      </c>
      <c r="C182" s="23" t="s">
        <v>65</v>
      </c>
      <c r="D182" s="300"/>
      <c r="E182" s="22">
        <f t="shared" si="19"/>
        <v>44672</v>
      </c>
      <c r="F182" s="20">
        <f t="shared" si="19"/>
        <v>44677</v>
      </c>
      <c r="G182" s="21">
        <f t="shared" si="19"/>
        <v>44714</v>
      </c>
    </row>
    <row r="183" spans="1:7" s="5" customFormat="1" ht="15.75" customHeight="1">
      <c r="A183" s="40"/>
      <c r="B183" s="18" t="s">
        <v>801</v>
      </c>
      <c r="C183" s="23" t="s">
        <v>166</v>
      </c>
      <c r="D183" s="312"/>
      <c r="E183" s="22">
        <f t="shared" si="19"/>
        <v>44679</v>
      </c>
      <c r="F183" s="20">
        <f t="shared" si="19"/>
        <v>44684</v>
      </c>
      <c r="G183" s="21">
        <f t="shared" si="19"/>
        <v>44721</v>
      </c>
    </row>
    <row r="184" spans="1:7" s="5" customFormat="1" ht="15.75" customHeight="1">
      <c r="A184" s="40"/>
      <c r="B184" s="31"/>
      <c r="C184" s="31"/>
      <c r="D184" s="200"/>
      <c r="E184" s="47"/>
      <c r="F184" s="36"/>
      <c r="G184" s="30"/>
    </row>
    <row r="185" spans="1:7" s="5" customFormat="1" ht="15.75" customHeight="1">
      <c r="A185" s="334"/>
      <c r="B185" s="334"/>
      <c r="C185" s="37"/>
      <c r="D185" s="201"/>
      <c r="E185" s="38"/>
      <c r="F185" s="39"/>
      <c r="G185" s="39"/>
    </row>
    <row r="186" spans="1:7" s="5" customFormat="1" ht="15.75" customHeight="1">
      <c r="A186" s="40" t="s">
        <v>293</v>
      </c>
      <c r="B186" s="273" t="s">
        <v>261</v>
      </c>
      <c r="C186" s="273" t="s">
        <v>24</v>
      </c>
      <c r="D186" s="292" t="s">
        <v>25</v>
      </c>
      <c r="E186" s="15" t="s">
        <v>258</v>
      </c>
      <c r="F186" s="15" t="s">
        <v>26</v>
      </c>
      <c r="G186" s="41" t="s">
        <v>284</v>
      </c>
    </row>
    <row r="187" spans="1:7" s="5" customFormat="1" ht="15.75" customHeight="1">
      <c r="A187" s="40"/>
      <c r="B187" s="274"/>
      <c r="C187" s="274"/>
      <c r="D187" s="293"/>
      <c r="E187" s="16" t="s">
        <v>17</v>
      </c>
      <c r="F187" s="42" t="s">
        <v>27</v>
      </c>
      <c r="G187" s="15" t="s">
        <v>28</v>
      </c>
    </row>
    <row r="188" spans="1:7" s="5" customFormat="1" ht="15.75" customHeight="1">
      <c r="A188" s="40"/>
      <c r="B188" s="18" t="s">
        <v>797</v>
      </c>
      <c r="C188" s="19" t="s">
        <v>166</v>
      </c>
      <c r="D188" s="294" t="s">
        <v>294</v>
      </c>
      <c r="E188" s="20">
        <v>44651</v>
      </c>
      <c r="F188" s="20">
        <f>E188+5</f>
        <v>44656</v>
      </c>
      <c r="G188" s="21">
        <f>F188+34</f>
        <v>44690</v>
      </c>
    </row>
    <row r="189" spans="1:7" s="5" customFormat="1" ht="15.75" customHeight="1">
      <c r="A189" s="40"/>
      <c r="B189" s="18" t="s">
        <v>798</v>
      </c>
      <c r="C189" s="18" t="s">
        <v>218</v>
      </c>
      <c r="D189" s="300"/>
      <c r="E189" s="22">
        <f t="shared" ref="E189:G192" si="20">E188+7</f>
        <v>44658</v>
      </c>
      <c r="F189" s="20">
        <f t="shared" si="20"/>
        <v>44663</v>
      </c>
      <c r="G189" s="21">
        <f t="shared" si="20"/>
        <v>44697</v>
      </c>
    </row>
    <row r="190" spans="1:7" s="5" customFormat="1" ht="15.75" customHeight="1">
      <c r="A190" s="40"/>
      <c r="B190" s="18" t="s">
        <v>799</v>
      </c>
      <c r="C190" s="23" t="s">
        <v>166</v>
      </c>
      <c r="D190" s="300"/>
      <c r="E190" s="22">
        <f t="shared" si="20"/>
        <v>44665</v>
      </c>
      <c r="F190" s="20">
        <f t="shared" si="20"/>
        <v>44670</v>
      </c>
      <c r="G190" s="21">
        <f t="shared" si="20"/>
        <v>44704</v>
      </c>
    </row>
    <row r="191" spans="1:7" s="5" customFormat="1" ht="15.75" customHeight="1">
      <c r="A191" s="40"/>
      <c r="B191" s="18" t="s">
        <v>800</v>
      </c>
      <c r="C191" s="23" t="s">
        <v>65</v>
      </c>
      <c r="D191" s="300"/>
      <c r="E191" s="22">
        <f t="shared" si="20"/>
        <v>44672</v>
      </c>
      <c r="F191" s="20">
        <f t="shared" si="20"/>
        <v>44677</v>
      </c>
      <c r="G191" s="21">
        <f t="shared" si="20"/>
        <v>44711</v>
      </c>
    </row>
    <row r="192" spans="1:7" s="5" customFormat="1" ht="15.75" customHeight="1">
      <c r="A192" s="40"/>
      <c r="B192" s="18" t="s">
        <v>801</v>
      </c>
      <c r="C192" s="23" t="s">
        <v>166</v>
      </c>
      <c r="D192" s="312"/>
      <c r="E192" s="22">
        <f t="shared" si="20"/>
        <v>44679</v>
      </c>
      <c r="F192" s="20">
        <f t="shared" si="20"/>
        <v>44684</v>
      </c>
      <c r="G192" s="21">
        <f t="shared" si="20"/>
        <v>44718</v>
      </c>
    </row>
    <row r="193" spans="1:7" s="5" customFormat="1" ht="15.75" customHeight="1">
      <c r="A193" s="40"/>
      <c r="B193" s="67"/>
      <c r="C193" s="67"/>
      <c r="D193" s="259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60"/>
      <c r="E194" s="38"/>
      <c r="F194" s="39"/>
      <c r="G194" s="39"/>
    </row>
    <row r="195" spans="1:7" s="5" customFormat="1" ht="15.75" customHeight="1">
      <c r="A195" s="334"/>
      <c r="B195" s="334"/>
      <c r="C195" s="37"/>
      <c r="D195" s="260"/>
      <c r="E195" s="38"/>
      <c r="F195" s="39"/>
      <c r="G195" s="39"/>
    </row>
    <row r="196" spans="1:7" s="5" customFormat="1" ht="15.75" customHeight="1">
      <c r="A196" s="40" t="s">
        <v>295</v>
      </c>
      <c r="B196" s="273" t="s">
        <v>261</v>
      </c>
      <c r="C196" s="273" t="s">
        <v>24</v>
      </c>
      <c r="D196" s="292" t="s">
        <v>25</v>
      </c>
      <c r="E196" s="15" t="s">
        <v>258</v>
      </c>
      <c r="F196" s="15" t="s">
        <v>26</v>
      </c>
      <c r="G196" s="41" t="s">
        <v>284</v>
      </c>
    </row>
    <row r="197" spans="1:7" s="5" customFormat="1" ht="15.75" customHeight="1">
      <c r="A197" s="40"/>
      <c r="B197" s="274"/>
      <c r="C197" s="274"/>
      <c r="D197" s="293"/>
      <c r="E197" s="16" t="s">
        <v>17</v>
      </c>
      <c r="F197" s="42" t="s">
        <v>27</v>
      </c>
      <c r="G197" s="15" t="s">
        <v>28</v>
      </c>
    </row>
    <row r="198" spans="1:7" s="5" customFormat="1" ht="15.75" customHeight="1">
      <c r="A198" s="40"/>
      <c r="B198" s="18" t="s">
        <v>797</v>
      </c>
      <c r="C198" s="19" t="s">
        <v>166</v>
      </c>
      <c r="D198" s="294" t="s">
        <v>256</v>
      </c>
      <c r="E198" s="20">
        <v>44651</v>
      </c>
      <c r="F198" s="20">
        <f>E198+5</f>
        <v>44656</v>
      </c>
      <c r="G198" s="21">
        <f>F198+35</f>
        <v>44691</v>
      </c>
    </row>
    <row r="199" spans="1:7" s="5" customFormat="1" ht="15.75" customHeight="1">
      <c r="A199" s="40"/>
      <c r="B199" s="18" t="s">
        <v>798</v>
      </c>
      <c r="C199" s="18" t="s">
        <v>218</v>
      </c>
      <c r="D199" s="300"/>
      <c r="E199" s="22">
        <f t="shared" ref="E199:G202" si="21">E198+7</f>
        <v>44658</v>
      </c>
      <c r="F199" s="20">
        <f t="shared" si="21"/>
        <v>44663</v>
      </c>
      <c r="G199" s="21">
        <f t="shared" si="21"/>
        <v>44698</v>
      </c>
    </row>
    <row r="200" spans="1:7" s="5" customFormat="1" ht="15.75" customHeight="1">
      <c r="A200" s="40"/>
      <c r="B200" s="18" t="s">
        <v>799</v>
      </c>
      <c r="C200" s="23" t="s">
        <v>166</v>
      </c>
      <c r="D200" s="300"/>
      <c r="E200" s="22">
        <f t="shared" si="21"/>
        <v>44665</v>
      </c>
      <c r="F200" s="20">
        <f t="shared" si="21"/>
        <v>44670</v>
      </c>
      <c r="G200" s="21">
        <f t="shared" si="21"/>
        <v>44705</v>
      </c>
    </row>
    <row r="201" spans="1:7" s="5" customFormat="1" ht="15.75" customHeight="1">
      <c r="A201" s="40"/>
      <c r="B201" s="18" t="s">
        <v>800</v>
      </c>
      <c r="C201" s="23" t="s">
        <v>65</v>
      </c>
      <c r="D201" s="300"/>
      <c r="E201" s="22">
        <f t="shared" si="21"/>
        <v>44672</v>
      </c>
      <c r="F201" s="20">
        <f t="shared" si="21"/>
        <v>44677</v>
      </c>
      <c r="G201" s="21">
        <f t="shared" si="21"/>
        <v>44712</v>
      </c>
    </row>
    <row r="202" spans="1:7" s="5" customFormat="1" ht="15.75" customHeight="1">
      <c r="A202" s="40"/>
      <c r="B202" s="18" t="s">
        <v>801</v>
      </c>
      <c r="C202" s="23" t="s">
        <v>166</v>
      </c>
      <c r="D202" s="312"/>
      <c r="E202" s="22">
        <f t="shared" si="21"/>
        <v>44679</v>
      </c>
      <c r="F202" s="20">
        <f t="shared" si="21"/>
        <v>44684</v>
      </c>
      <c r="G202" s="21">
        <f t="shared" si="21"/>
        <v>44719</v>
      </c>
    </row>
    <row r="203" spans="1:7" s="5" customFormat="1" ht="15.75" customHeight="1">
      <c r="A203" s="68"/>
      <c r="B203" s="66"/>
      <c r="C203" s="66"/>
      <c r="D203" s="204"/>
      <c r="E203" s="11"/>
      <c r="F203" s="12"/>
      <c r="G203" s="12"/>
    </row>
    <row r="204" spans="1:7" s="5" customFormat="1" ht="15.75" customHeight="1">
      <c r="A204" s="319" t="s">
        <v>296</v>
      </c>
      <c r="B204" s="319"/>
      <c r="C204" s="319"/>
      <c r="D204" s="319"/>
      <c r="E204" s="319"/>
      <c r="F204" s="319"/>
      <c r="G204" s="319"/>
    </row>
    <row r="205" spans="1:7" s="5" customFormat="1" ht="15.75" customHeight="1">
      <c r="A205" s="334"/>
      <c r="B205" s="334"/>
      <c r="C205" s="66"/>
      <c r="D205" s="204"/>
      <c r="E205" s="11"/>
      <c r="F205" s="12"/>
      <c r="G205" s="12"/>
    </row>
    <row r="206" spans="1:7" s="5" customFormat="1" ht="15.75" customHeight="1">
      <c r="A206" s="40" t="s">
        <v>297</v>
      </c>
      <c r="B206" s="284" t="s">
        <v>23</v>
      </c>
      <c r="C206" s="284" t="s">
        <v>24</v>
      </c>
      <c r="D206" s="313" t="s">
        <v>25</v>
      </c>
      <c r="E206" s="15" t="s">
        <v>258</v>
      </c>
      <c r="F206" s="15" t="s">
        <v>26</v>
      </c>
      <c r="G206" s="15" t="s">
        <v>49</v>
      </c>
    </row>
    <row r="207" spans="1:7" s="5" customFormat="1" ht="15.75" customHeight="1">
      <c r="A207" s="40"/>
      <c r="B207" s="285"/>
      <c r="C207" s="285"/>
      <c r="D207" s="314"/>
      <c r="E207" s="15" t="s">
        <v>17</v>
      </c>
      <c r="F207" s="15" t="s">
        <v>27</v>
      </c>
      <c r="G207" s="15" t="s">
        <v>28</v>
      </c>
    </row>
    <row r="208" spans="1:7" s="5" customFormat="1" ht="15.75" customHeight="1">
      <c r="A208" s="40"/>
      <c r="B208" s="58" t="s">
        <v>664</v>
      </c>
      <c r="C208" s="69" t="s">
        <v>665</v>
      </c>
      <c r="D208" s="277" t="s">
        <v>298</v>
      </c>
      <c r="E208" s="70">
        <v>44653</v>
      </c>
      <c r="F208" s="70">
        <f>E208+4</f>
        <v>44657</v>
      </c>
      <c r="G208" s="21">
        <f>F208+26</f>
        <v>44683</v>
      </c>
    </row>
    <row r="209" spans="1:7" s="5" customFormat="1" ht="15.75" customHeight="1">
      <c r="A209" s="40"/>
      <c r="B209" s="58" t="s">
        <v>666</v>
      </c>
      <c r="C209" s="69"/>
      <c r="D209" s="278"/>
      <c r="E209" s="70">
        <f t="shared" ref="E209:G212" si="22">E208+7</f>
        <v>44660</v>
      </c>
      <c r="F209" s="70">
        <f t="shared" si="22"/>
        <v>44664</v>
      </c>
      <c r="G209" s="21">
        <f t="shared" si="22"/>
        <v>44690</v>
      </c>
    </row>
    <row r="210" spans="1:7" s="5" customFormat="1" ht="15.75" customHeight="1">
      <c r="A210" s="40"/>
      <c r="B210" s="58" t="s">
        <v>667</v>
      </c>
      <c r="C210" s="69" t="s">
        <v>669</v>
      </c>
      <c r="D210" s="278"/>
      <c r="E210" s="70">
        <f t="shared" si="22"/>
        <v>44667</v>
      </c>
      <c r="F210" s="70">
        <f t="shared" si="22"/>
        <v>44671</v>
      </c>
      <c r="G210" s="21">
        <f t="shared" si="22"/>
        <v>44697</v>
      </c>
    </row>
    <row r="211" spans="1:7" s="5" customFormat="1" ht="15.75" customHeight="1">
      <c r="A211" s="40"/>
      <c r="B211" s="59" t="s">
        <v>666</v>
      </c>
      <c r="C211" s="69"/>
      <c r="D211" s="278"/>
      <c r="E211" s="70">
        <f t="shared" si="22"/>
        <v>44674</v>
      </c>
      <c r="F211" s="70">
        <f t="shared" si="22"/>
        <v>44678</v>
      </c>
      <c r="G211" s="21">
        <f t="shared" si="22"/>
        <v>44704</v>
      </c>
    </row>
    <row r="212" spans="1:7" s="5" customFormat="1" ht="15.75" customHeight="1">
      <c r="A212" s="40"/>
      <c r="B212" s="59" t="s">
        <v>668</v>
      </c>
      <c r="C212" s="69" t="s">
        <v>670</v>
      </c>
      <c r="D212" s="279"/>
      <c r="E212" s="70">
        <f t="shared" si="22"/>
        <v>44681</v>
      </c>
      <c r="F212" s="70">
        <f t="shared" si="22"/>
        <v>44685</v>
      </c>
      <c r="G212" s="21">
        <f t="shared" si="22"/>
        <v>44711</v>
      </c>
    </row>
    <row r="213" spans="1:7" s="5" customFormat="1" ht="15.75" customHeight="1">
      <c r="A213" s="40"/>
      <c r="B213" s="62"/>
      <c r="C213" s="71"/>
      <c r="D213" s="198"/>
      <c r="E213" s="72"/>
      <c r="F213" s="72"/>
      <c r="G213" s="30"/>
    </row>
    <row r="214" spans="1:7" s="5" customFormat="1" ht="15.75" customHeight="1">
      <c r="A214" s="40"/>
      <c r="B214" s="37"/>
      <c r="C214" s="37"/>
      <c r="D214" s="201"/>
      <c r="E214" s="38"/>
      <c r="F214" s="39"/>
      <c r="G214" s="39"/>
    </row>
    <row r="215" spans="1:7" s="5" customFormat="1" ht="15.75" customHeight="1">
      <c r="A215" s="40"/>
      <c r="B215" s="273" t="s">
        <v>23</v>
      </c>
      <c r="C215" s="273" t="s">
        <v>24</v>
      </c>
      <c r="D215" s="292" t="s">
        <v>25</v>
      </c>
      <c r="E215" s="15" t="s">
        <v>255</v>
      </c>
      <c r="F215" s="15" t="s">
        <v>26</v>
      </c>
      <c r="G215" s="41" t="s">
        <v>49</v>
      </c>
    </row>
    <row r="216" spans="1:7" s="5" customFormat="1" ht="15.75" customHeight="1">
      <c r="A216" s="40"/>
      <c r="B216" s="274"/>
      <c r="C216" s="274"/>
      <c r="D216" s="293"/>
      <c r="E216" s="16" t="s">
        <v>17</v>
      </c>
      <c r="F216" s="42" t="s">
        <v>27</v>
      </c>
      <c r="G216" s="15" t="s">
        <v>28</v>
      </c>
    </row>
    <row r="217" spans="1:7" s="5" customFormat="1" ht="15.75" customHeight="1">
      <c r="A217" s="40"/>
      <c r="B217" s="58" t="s">
        <v>759</v>
      </c>
      <c r="C217" s="73" t="s">
        <v>199</v>
      </c>
      <c r="D217" s="287" t="s">
        <v>299</v>
      </c>
      <c r="E217" s="74">
        <v>44653</v>
      </c>
      <c r="F217" s="74">
        <f>E217+4</f>
        <v>44657</v>
      </c>
      <c r="G217" s="21">
        <f>F217+29</f>
        <v>44686</v>
      </c>
    </row>
    <row r="218" spans="1:7" s="5" customFormat="1" ht="15.75" customHeight="1">
      <c r="A218" s="40"/>
      <c r="B218" s="58" t="s">
        <v>760</v>
      </c>
      <c r="C218" s="73" t="s">
        <v>764</v>
      </c>
      <c r="D218" s="300"/>
      <c r="E218" s="74">
        <f>E217+7</f>
        <v>44660</v>
      </c>
      <c r="F218" s="74">
        <f t="shared" ref="E218:G220" si="23">F217+7</f>
        <v>44664</v>
      </c>
      <c r="G218" s="21">
        <f t="shared" si="23"/>
        <v>44693</v>
      </c>
    </row>
    <row r="219" spans="1:7" s="5" customFormat="1" ht="15.75" customHeight="1">
      <c r="A219" s="40"/>
      <c r="B219" s="58" t="s">
        <v>761</v>
      </c>
      <c r="C219" s="73" t="s">
        <v>765</v>
      </c>
      <c r="D219" s="300"/>
      <c r="E219" s="74">
        <f t="shared" si="23"/>
        <v>44667</v>
      </c>
      <c r="F219" s="74">
        <f t="shared" si="23"/>
        <v>44671</v>
      </c>
      <c r="G219" s="21">
        <f t="shared" si="23"/>
        <v>44700</v>
      </c>
    </row>
    <row r="220" spans="1:7" s="5" customFormat="1" ht="15.75" customHeight="1">
      <c r="A220" s="40"/>
      <c r="B220" s="75" t="s">
        <v>762</v>
      </c>
      <c r="C220" s="76" t="s">
        <v>766</v>
      </c>
      <c r="D220" s="300"/>
      <c r="E220" s="74">
        <f t="shared" si="23"/>
        <v>44674</v>
      </c>
      <c r="F220" s="74">
        <f t="shared" si="23"/>
        <v>44678</v>
      </c>
      <c r="G220" s="21">
        <f t="shared" si="23"/>
        <v>44707</v>
      </c>
    </row>
    <row r="221" spans="1:7" s="5" customFormat="1" ht="15.75" customHeight="1">
      <c r="A221" s="40"/>
      <c r="B221" s="59" t="s">
        <v>763</v>
      </c>
      <c r="C221" s="73" t="s">
        <v>767</v>
      </c>
      <c r="D221" s="288"/>
      <c r="E221" s="74">
        <f t="shared" ref="E221:G221" si="24">E220+7</f>
        <v>44681</v>
      </c>
      <c r="F221" s="74">
        <f t="shared" si="24"/>
        <v>44685</v>
      </c>
      <c r="G221" s="21">
        <f t="shared" si="24"/>
        <v>44714</v>
      </c>
    </row>
    <row r="222" spans="1:7" s="5" customFormat="1" ht="15.75" customHeight="1">
      <c r="A222" s="40"/>
      <c r="B222" s="31"/>
      <c r="C222" s="31"/>
      <c r="D222" s="259"/>
      <c r="E222" s="35"/>
      <c r="F222" s="30"/>
      <c r="G222" s="30"/>
    </row>
    <row r="223" spans="1:7" s="5" customFormat="1" ht="15.75" customHeight="1">
      <c r="A223" s="334"/>
      <c r="B223" s="334"/>
      <c r="C223" s="37"/>
      <c r="D223" s="260"/>
      <c r="E223" s="38"/>
      <c r="F223" s="39"/>
      <c r="G223" s="39"/>
    </row>
    <row r="224" spans="1:7" s="5" customFormat="1" ht="15.75" customHeight="1">
      <c r="A224" s="40" t="s">
        <v>300</v>
      </c>
      <c r="B224" s="273" t="s">
        <v>23</v>
      </c>
      <c r="C224" s="273" t="s">
        <v>24</v>
      </c>
      <c r="D224" s="292" t="s">
        <v>25</v>
      </c>
      <c r="E224" s="15" t="s">
        <v>255</v>
      </c>
      <c r="F224" s="15" t="s">
        <v>26</v>
      </c>
      <c r="G224" s="41" t="s">
        <v>52</v>
      </c>
    </row>
    <row r="225" spans="1:7" s="5" customFormat="1" ht="15.75" customHeight="1">
      <c r="A225" s="40"/>
      <c r="B225" s="274"/>
      <c r="C225" s="274"/>
      <c r="D225" s="293"/>
      <c r="E225" s="16" t="s">
        <v>17</v>
      </c>
      <c r="F225" s="42" t="s">
        <v>27</v>
      </c>
      <c r="G225" s="15" t="s">
        <v>28</v>
      </c>
    </row>
    <row r="226" spans="1:7" s="5" customFormat="1" ht="15.75" customHeight="1">
      <c r="A226" s="40"/>
      <c r="B226" s="77" t="s">
        <v>671</v>
      </c>
      <c r="C226" s="77" t="s">
        <v>672</v>
      </c>
      <c r="D226" s="294" t="s">
        <v>301</v>
      </c>
      <c r="E226" s="20">
        <v>44654</v>
      </c>
      <c r="F226" s="74">
        <f>E226+4</f>
        <v>44658</v>
      </c>
      <c r="G226" s="21">
        <f>F226+25</f>
        <v>44683</v>
      </c>
    </row>
    <row r="227" spans="1:7" s="5" customFormat="1" ht="15.75" customHeight="1">
      <c r="A227" s="40"/>
      <c r="B227" s="77" t="s">
        <v>666</v>
      </c>
      <c r="C227" s="77"/>
      <c r="D227" s="300"/>
      <c r="E227" s="74">
        <f t="shared" ref="E227:G230" si="25">E226+7</f>
        <v>44661</v>
      </c>
      <c r="F227" s="74">
        <f t="shared" si="25"/>
        <v>44665</v>
      </c>
      <c r="G227" s="21">
        <f t="shared" si="25"/>
        <v>44690</v>
      </c>
    </row>
    <row r="228" spans="1:7" s="5" customFormat="1" ht="15.75" customHeight="1">
      <c r="A228" s="40"/>
      <c r="B228" s="77" t="s">
        <v>242</v>
      </c>
      <c r="C228" s="77"/>
      <c r="D228" s="300"/>
      <c r="E228" s="74">
        <f t="shared" si="25"/>
        <v>44668</v>
      </c>
      <c r="F228" s="74">
        <f t="shared" si="25"/>
        <v>44672</v>
      </c>
      <c r="G228" s="21">
        <f t="shared" si="25"/>
        <v>44697</v>
      </c>
    </row>
    <row r="229" spans="1:7" s="5" customFormat="1" ht="15.75" customHeight="1">
      <c r="A229" s="40"/>
      <c r="B229" s="77" t="s">
        <v>673</v>
      </c>
      <c r="C229" s="77" t="s">
        <v>675</v>
      </c>
      <c r="D229" s="300"/>
      <c r="E229" s="74">
        <f t="shared" si="25"/>
        <v>44675</v>
      </c>
      <c r="F229" s="74">
        <f t="shared" si="25"/>
        <v>44679</v>
      </c>
      <c r="G229" s="21">
        <f t="shared" si="25"/>
        <v>44704</v>
      </c>
    </row>
    <row r="230" spans="1:7" s="5" customFormat="1" ht="15.75" customHeight="1">
      <c r="A230" s="40"/>
      <c r="B230" s="45" t="s">
        <v>674</v>
      </c>
      <c r="C230" s="78" t="s">
        <v>675</v>
      </c>
      <c r="D230" s="312"/>
      <c r="E230" s="74">
        <f t="shared" si="25"/>
        <v>44682</v>
      </c>
      <c r="F230" s="74">
        <f t="shared" si="25"/>
        <v>44686</v>
      </c>
      <c r="G230" s="21">
        <f t="shared" si="25"/>
        <v>44711</v>
      </c>
    </row>
    <row r="231" spans="1:7" s="5" customFormat="1" ht="15.75" customHeight="1">
      <c r="A231" s="40"/>
      <c r="B231" s="37"/>
      <c r="C231" s="37"/>
      <c r="D231" s="201"/>
      <c r="E231" s="38"/>
      <c r="F231" s="39"/>
      <c r="G231" s="39"/>
    </row>
    <row r="232" spans="1:7" s="5" customFormat="1" ht="15.75" customHeight="1">
      <c r="A232" s="334"/>
      <c r="B232" s="334"/>
      <c r="C232" s="37"/>
      <c r="D232" s="201"/>
      <c r="E232" s="38"/>
      <c r="F232" s="39"/>
      <c r="G232" s="39"/>
    </row>
    <row r="233" spans="1:7" s="5" customFormat="1" ht="15.75" customHeight="1">
      <c r="A233" s="40" t="s">
        <v>302</v>
      </c>
      <c r="B233" s="284" t="s">
        <v>23</v>
      </c>
      <c r="C233" s="284" t="s">
        <v>24</v>
      </c>
      <c r="D233" s="313" t="s">
        <v>25</v>
      </c>
      <c r="E233" s="15" t="s">
        <v>255</v>
      </c>
      <c r="F233" s="15" t="s">
        <v>26</v>
      </c>
      <c r="G233" s="15" t="s">
        <v>53</v>
      </c>
    </row>
    <row r="234" spans="1:7" s="5" customFormat="1" ht="15.75" customHeight="1">
      <c r="A234" s="40"/>
      <c r="B234" s="285"/>
      <c r="C234" s="285"/>
      <c r="D234" s="314"/>
      <c r="E234" s="15" t="s">
        <v>17</v>
      </c>
      <c r="F234" s="15" t="s">
        <v>27</v>
      </c>
      <c r="G234" s="15" t="s">
        <v>28</v>
      </c>
    </row>
    <row r="235" spans="1:7" s="5" customFormat="1" ht="15.75" customHeight="1">
      <c r="A235" s="40"/>
      <c r="B235" s="60" t="s">
        <v>756</v>
      </c>
      <c r="C235" s="60"/>
      <c r="D235" s="320" t="s">
        <v>277</v>
      </c>
      <c r="E235" s="20">
        <v>44649</v>
      </c>
      <c r="F235" s="20">
        <f>E235+4</f>
        <v>44653</v>
      </c>
      <c r="G235" s="20">
        <f>F235+23</f>
        <v>44676</v>
      </c>
    </row>
    <row r="236" spans="1:7" s="5" customFormat="1" ht="15.75" customHeight="1">
      <c r="A236" s="40"/>
      <c r="B236" s="60" t="s">
        <v>29</v>
      </c>
      <c r="C236" s="60" t="s">
        <v>559</v>
      </c>
      <c r="D236" s="320"/>
      <c r="E236" s="20">
        <f t="shared" ref="E236:G239" si="26">E235+7</f>
        <v>44656</v>
      </c>
      <c r="F236" s="20">
        <f t="shared" si="26"/>
        <v>44660</v>
      </c>
      <c r="G236" s="20">
        <f t="shared" si="26"/>
        <v>44683</v>
      </c>
    </row>
    <row r="237" spans="1:7" s="5" customFormat="1" ht="15.75" customHeight="1">
      <c r="A237" s="40"/>
      <c r="B237" s="60" t="s">
        <v>757</v>
      </c>
      <c r="C237" s="60" t="s">
        <v>67</v>
      </c>
      <c r="D237" s="320"/>
      <c r="E237" s="20">
        <f t="shared" si="26"/>
        <v>44663</v>
      </c>
      <c r="F237" s="20">
        <f t="shared" si="26"/>
        <v>44667</v>
      </c>
      <c r="G237" s="20">
        <f t="shared" si="26"/>
        <v>44690</v>
      </c>
    </row>
    <row r="238" spans="1:7" s="5" customFormat="1" ht="15.75" customHeight="1">
      <c r="A238" s="40"/>
      <c r="B238" s="60" t="s">
        <v>592</v>
      </c>
      <c r="C238" s="60" t="s">
        <v>593</v>
      </c>
      <c r="D238" s="320"/>
      <c r="E238" s="20">
        <f t="shared" si="26"/>
        <v>44670</v>
      </c>
      <c r="F238" s="20">
        <f t="shared" si="26"/>
        <v>44674</v>
      </c>
      <c r="G238" s="20">
        <f t="shared" si="26"/>
        <v>44697</v>
      </c>
    </row>
    <row r="239" spans="1:7" s="5" customFormat="1" ht="15.75" customHeight="1">
      <c r="A239" s="40"/>
      <c r="B239" s="60" t="s">
        <v>758</v>
      </c>
      <c r="C239" s="60" t="s">
        <v>31</v>
      </c>
      <c r="D239" s="320"/>
      <c r="E239" s="20">
        <f t="shared" si="26"/>
        <v>44677</v>
      </c>
      <c r="F239" s="20">
        <f t="shared" si="26"/>
        <v>44681</v>
      </c>
      <c r="G239" s="20">
        <f t="shared" si="26"/>
        <v>44704</v>
      </c>
    </row>
    <row r="240" spans="1:7" s="5" customFormat="1" ht="15.75" customHeight="1">
      <c r="A240" s="40"/>
      <c r="B240" s="37"/>
      <c r="C240" s="37"/>
      <c r="D240" s="201"/>
      <c r="E240" s="38"/>
      <c r="F240" s="39"/>
      <c r="G240" s="39"/>
    </row>
    <row r="241" spans="1:7" s="5" customFormat="1" ht="15.75" customHeight="1">
      <c r="A241" s="334"/>
      <c r="B241" s="334"/>
      <c r="C241" s="37"/>
      <c r="D241" s="201"/>
      <c r="E241" s="38"/>
      <c r="F241" s="39"/>
      <c r="G241" s="39"/>
    </row>
    <row r="242" spans="1:7" s="5" customFormat="1" ht="15.75" customHeight="1">
      <c r="A242" s="40" t="s">
        <v>303</v>
      </c>
      <c r="B242" s="273" t="s">
        <v>23</v>
      </c>
      <c r="C242" s="273" t="s">
        <v>24</v>
      </c>
      <c r="D242" s="292" t="s">
        <v>25</v>
      </c>
      <c r="E242" s="15" t="s">
        <v>255</v>
      </c>
      <c r="F242" s="15" t="s">
        <v>26</v>
      </c>
      <c r="G242" s="41" t="s">
        <v>55</v>
      </c>
    </row>
    <row r="243" spans="1:7" s="5" customFormat="1" ht="15.75" customHeight="1">
      <c r="A243" s="40"/>
      <c r="B243" s="274"/>
      <c r="C243" s="274"/>
      <c r="D243" s="293"/>
      <c r="E243" s="16" t="s">
        <v>17</v>
      </c>
      <c r="F243" s="42" t="s">
        <v>27</v>
      </c>
      <c r="G243" s="15" t="s">
        <v>28</v>
      </c>
    </row>
    <row r="244" spans="1:7" s="5" customFormat="1" ht="15.75" customHeight="1">
      <c r="A244" s="40"/>
      <c r="B244" s="58" t="s">
        <v>664</v>
      </c>
      <c r="C244" s="69" t="s">
        <v>665</v>
      </c>
      <c r="D244" s="341" t="s">
        <v>250</v>
      </c>
      <c r="E244" s="70">
        <v>44653</v>
      </c>
      <c r="F244" s="70">
        <f>E244+4</f>
        <v>44657</v>
      </c>
      <c r="G244" s="21">
        <f>F244+26</f>
        <v>44683</v>
      </c>
    </row>
    <row r="245" spans="1:7" s="5" customFormat="1" ht="15.75" customHeight="1">
      <c r="A245" s="40"/>
      <c r="B245" s="58" t="s">
        <v>666</v>
      </c>
      <c r="C245" s="69"/>
      <c r="D245" s="278"/>
      <c r="E245" s="70">
        <f>E244+7</f>
        <v>44660</v>
      </c>
      <c r="F245" s="70">
        <f t="shared" ref="E245:G248" si="27">F244+7</f>
        <v>44664</v>
      </c>
      <c r="G245" s="21">
        <f t="shared" si="27"/>
        <v>44690</v>
      </c>
    </row>
    <row r="246" spans="1:7" s="5" customFormat="1" ht="15.75" customHeight="1">
      <c r="A246" s="40"/>
      <c r="B246" s="58" t="s">
        <v>667</v>
      </c>
      <c r="C246" s="69" t="s">
        <v>669</v>
      </c>
      <c r="D246" s="278"/>
      <c r="E246" s="70">
        <f t="shared" si="27"/>
        <v>44667</v>
      </c>
      <c r="F246" s="70">
        <f t="shared" si="27"/>
        <v>44671</v>
      </c>
      <c r="G246" s="21">
        <f t="shared" si="27"/>
        <v>44697</v>
      </c>
    </row>
    <row r="247" spans="1:7" s="5" customFormat="1" ht="15.75" customHeight="1">
      <c r="A247" s="40"/>
      <c r="B247" s="59" t="s">
        <v>666</v>
      </c>
      <c r="C247" s="69"/>
      <c r="D247" s="278"/>
      <c r="E247" s="70">
        <f t="shared" si="27"/>
        <v>44674</v>
      </c>
      <c r="F247" s="70">
        <f t="shared" si="27"/>
        <v>44678</v>
      </c>
      <c r="G247" s="21">
        <f t="shared" si="27"/>
        <v>44704</v>
      </c>
    </row>
    <row r="248" spans="1:7" s="5" customFormat="1" ht="15.75" customHeight="1">
      <c r="A248" s="40"/>
      <c r="B248" s="59" t="s">
        <v>668</v>
      </c>
      <c r="C248" s="69" t="s">
        <v>670</v>
      </c>
      <c r="D248" s="279"/>
      <c r="E248" s="70">
        <f t="shared" si="27"/>
        <v>44681</v>
      </c>
      <c r="F248" s="70">
        <f t="shared" si="27"/>
        <v>44685</v>
      </c>
      <c r="G248" s="21">
        <f t="shared" si="27"/>
        <v>44711</v>
      </c>
    </row>
    <row r="249" spans="1:7" s="5" customFormat="1" ht="15.75" customHeight="1">
      <c r="A249" s="334"/>
      <c r="B249" s="334"/>
      <c r="C249" s="334"/>
      <c r="D249" s="334"/>
      <c r="E249" s="334"/>
      <c r="F249" s="334"/>
      <c r="G249" s="340"/>
    </row>
    <row r="250" spans="1:7" s="5" customFormat="1" ht="15.75" customHeight="1">
      <c r="A250" s="334"/>
      <c r="B250" s="334"/>
      <c r="C250" s="334"/>
      <c r="D250" s="334"/>
      <c r="E250" s="334"/>
      <c r="F250" s="334"/>
      <c r="G250" s="340"/>
    </row>
    <row r="251" spans="1:7" s="5" customFormat="1" ht="15.75" customHeight="1">
      <c r="A251" s="40"/>
      <c r="B251" s="273" t="s">
        <v>261</v>
      </c>
      <c r="C251" s="273" t="s">
        <v>24</v>
      </c>
      <c r="D251" s="292" t="s">
        <v>25</v>
      </c>
      <c r="E251" s="15" t="s">
        <v>258</v>
      </c>
      <c r="F251" s="15" t="s">
        <v>26</v>
      </c>
      <c r="G251" s="41" t="s">
        <v>55</v>
      </c>
    </row>
    <row r="252" spans="1:7" s="5" customFormat="1" ht="15.75" customHeight="1">
      <c r="A252" s="40"/>
      <c r="B252" s="274"/>
      <c r="C252" s="274"/>
      <c r="D252" s="293"/>
      <c r="E252" s="16" t="s">
        <v>17</v>
      </c>
      <c r="F252" s="42" t="s">
        <v>27</v>
      </c>
      <c r="G252" s="15" t="s">
        <v>28</v>
      </c>
    </row>
    <row r="253" spans="1:7" s="5" customFormat="1" ht="15.75" customHeight="1">
      <c r="A253" s="40"/>
      <c r="B253" s="77" t="s">
        <v>671</v>
      </c>
      <c r="C253" s="77" t="s">
        <v>672</v>
      </c>
      <c r="D253" s="294" t="s">
        <v>301</v>
      </c>
      <c r="E253" s="20">
        <v>44654</v>
      </c>
      <c r="F253" s="74">
        <f>E253+4</f>
        <v>44658</v>
      </c>
      <c r="G253" s="21">
        <f>F253+25</f>
        <v>44683</v>
      </c>
    </row>
    <row r="254" spans="1:7" s="5" customFormat="1" ht="15.75" customHeight="1">
      <c r="A254" s="40"/>
      <c r="B254" s="77" t="s">
        <v>666</v>
      </c>
      <c r="C254" s="77"/>
      <c r="D254" s="300"/>
      <c r="E254" s="74">
        <f t="shared" ref="E254:G257" si="28">E253+7</f>
        <v>44661</v>
      </c>
      <c r="F254" s="74">
        <f t="shared" si="28"/>
        <v>44665</v>
      </c>
      <c r="G254" s="21">
        <f t="shared" si="28"/>
        <v>44690</v>
      </c>
    </row>
    <row r="255" spans="1:7" s="5" customFormat="1" ht="15.75" customHeight="1">
      <c r="A255" s="40"/>
      <c r="B255" s="77" t="s">
        <v>242</v>
      </c>
      <c r="C255" s="77"/>
      <c r="D255" s="300"/>
      <c r="E255" s="74">
        <f t="shared" si="28"/>
        <v>44668</v>
      </c>
      <c r="F255" s="74">
        <f t="shared" si="28"/>
        <v>44672</v>
      </c>
      <c r="G255" s="21">
        <f t="shared" si="28"/>
        <v>44697</v>
      </c>
    </row>
    <row r="256" spans="1:7" s="5" customFormat="1" ht="15.75" customHeight="1">
      <c r="A256" s="40"/>
      <c r="B256" s="77" t="s">
        <v>673</v>
      </c>
      <c r="C256" s="77" t="s">
        <v>675</v>
      </c>
      <c r="D256" s="300"/>
      <c r="E256" s="74">
        <f t="shared" si="28"/>
        <v>44675</v>
      </c>
      <c r="F256" s="74">
        <f t="shared" si="28"/>
        <v>44679</v>
      </c>
      <c r="G256" s="21">
        <f t="shared" si="28"/>
        <v>44704</v>
      </c>
    </row>
    <row r="257" spans="1:7" s="5" customFormat="1" ht="15.75" customHeight="1">
      <c r="A257" s="40"/>
      <c r="B257" s="45" t="s">
        <v>674</v>
      </c>
      <c r="C257" s="78" t="s">
        <v>675</v>
      </c>
      <c r="D257" s="312"/>
      <c r="E257" s="74">
        <f t="shared" si="28"/>
        <v>44682</v>
      </c>
      <c r="F257" s="74">
        <f t="shared" si="28"/>
        <v>44686</v>
      </c>
      <c r="G257" s="21">
        <f t="shared" si="28"/>
        <v>44711</v>
      </c>
    </row>
    <row r="258" spans="1:7" s="5" customFormat="1" ht="15.75" customHeight="1">
      <c r="A258" s="40"/>
      <c r="B258" s="37"/>
      <c r="C258" s="37"/>
      <c r="D258" s="201"/>
      <c r="E258" s="38"/>
      <c r="F258" s="39"/>
      <c r="G258" s="39"/>
    </row>
    <row r="259" spans="1:7" s="5" customFormat="1" ht="15.75" customHeight="1">
      <c r="A259" s="334"/>
      <c r="B259" s="334"/>
      <c r="C259" s="37"/>
      <c r="D259" s="260"/>
      <c r="E259" s="38"/>
      <c r="F259" s="39"/>
      <c r="G259" s="39"/>
    </row>
    <row r="260" spans="1:7" s="5" customFormat="1" ht="15.75" customHeight="1">
      <c r="A260" s="40" t="s">
        <v>304</v>
      </c>
      <c r="B260" s="273" t="s">
        <v>23</v>
      </c>
      <c r="C260" s="273" t="s">
        <v>24</v>
      </c>
      <c r="D260" s="292" t="s">
        <v>25</v>
      </c>
      <c r="E260" s="15" t="s">
        <v>258</v>
      </c>
      <c r="F260" s="15" t="s">
        <v>26</v>
      </c>
      <c r="G260" s="41" t="s">
        <v>57</v>
      </c>
    </row>
    <row r="261" spans="1:7" s="5" customFormat="1" ht="15.75" customHeight="1">
      <c r="A261" s="40"/>
      <c r="B261" s="274"/>
      <c r="C261" s="274"/>
      <c r="D261" s="293"/>
      <c r="E261" s="16" t="s">
        <v>17</v>
      </c>
      <c r="F261" s="42" t="s">
        <v>27</v>
      </c>
      <c r="G261" s="15" t="s">
        <v>28</v>
      </c>
    </row>
    <row r="262" spans="1:7" s="5" customFormat="1" ht="15.75" customHeight="1">
      <c r="A262" s="40"/>
      <c r="B262" s="60" t="s">
        <v>771</v>
      </c>
      <c r="C262" s="60"/>
      <c r="D262" s="277" t="s">
        <v>279</v>
      </c>
      <c r="E262" s="21">
        <v>44648</v>
      </c>
      <c r="F262" s="21">
        <f>E262+4</f>
        <v>44652</v>
      </c>
      <c r="G262" s="21">
        <f>F262+29</f>
        <v>44681</v>
      </c>
    </row>
    <row r="263" spans="1:7" s="5" customFormat="1" ht="15.75" customHeight="1">
      <c r="A263" s="40"/>
      <c r="B263" s="60" t="s">
        <v>768</v>
      </c>
      <c r="C263" s="60" t="s">
        <v>217</v>
      </c>
      <c r="D263" s="278"/>
      <c r="E263" s="25">
        <f t="shared" ref="E263:G266" si="29">E262+7</f>
        <v>44655</v>
      </c>
      <c r="F263" s="21">
        <f t="shared" si="29"/>
        <v>44659</v>
      </c>
      <c r="G263" s="21">
        <f t="shared" si="29"/>
        <v>44688</v>
      </c>
    </row>
    <row r="264" spans="1:7" s="5" customFormat="1" ht="15.75" customHeight="1">
      <c r="A264" s="40"/>
      <c r="B264" s="60" t="s">
        <v>772</v>
      </c>
      <c r="C264" s="60"/>
      <c r="D264" s="278"/>
      <c r="E264" s="25">
        <f t="shared" si="29"/>
        <v>44662</v>
      </c>
      <c r="F264" s="21">
        <f t="shared" si="29"/>
        <v>44666</v>
      </c>
      <c r="G264" s="21">
        <f t="shared" si="29"/>
        <v>44695</v>
      </c>
    </row>
    <row r="265" spans="1:7" s="5" customFormat="1" ht="15.75" customHeight="1">
      <c r="A265" s="40"/>
      <c r="B265" s="60" t="s">
        <v>769</v>
      </c>
      <c r="C265" s="60" t="s">
        <v>770</v>
      </c>
      <c r="D265" s="278"/>
      <c r="E265" s="25">
        <f t="shared" si="29"/>
        <v>44669</v>
      </c>
      <c r="F265" s="21">
        <f t="shared" si="29"/>
        <v>44673</v>
      </c>
      <c r="G265" s="21">
        <f t="shared" si="29"/>
        <v>44702</v>
      </c>
    </row>
    <row r="266" spans="1:7" s="5" customFormat="1" ht="15.75" customHeight="1">
      <c r="A266" s="40"/>
      <c r="B266" s="61" t="s">
        <v>756</v>
      </c>
      <c r="C266" s="61"/>
      <c r="D266" s="279"/>
      <c r="E266" s="25">
        <f t="shared" si="29"/>
        <v>44676</v>
      </c>
      <c r="F266" s="21">
        <f t="shared" si="29"/>
        <v>44680</v>
      </c>
      <c r="G266" s="21">
        <f t="shared" si="29"/>
        <v>44709</v>
      </c>
    </row>
    <row r="267" spans="1:7" s="5" customFormat="1" ht="15.75" customHeight="1">
      <c r="A267" s="40"/>
      <c r="B267" s="31"/>
      <c r="C267" s="31"/>
      <c r="D267" s="200"/>
      <c r="E267" s="35"/>
      <c r="F267" s="30"/>
      <c r="G267" s="30"/>
    </row>
    <row r="268" spans="1:7" s="5" customFormat="1" ht="15.75" customHeight="1">
      <c r="A268" s="334"/>
      <c r="B268" s="334"/>
      <c r="C268" s="37"/>
      <c r="D268" s="201"/>
      <c r="E268" s="38"/>
      <c r="F268" s="39"/>
      <c r="G268" s="39"/>
    </row>
    <row r="269" spans="1:7" s="5" customFormat="1" ht="15.75" customHeight="1">
      <c r="A269" s="40" t="s">
        <v>305</v>
      </c>
      <c r="B269" s="273" t="s">
        <v>23</v>
      </c>
      <c r="C269" s="273" t="s">
        <v>24</v>
      </c>
      <c r="D269" s="292" t="s">
        <v>25</v>
      </c>
      <c r="E269" s="15" t="s">
        <v>258</v>
      </c>
      <c r="F269" s="15" t="s">
        <v>26</v>
      </c>
      <c r="G269" s="41" t="s">
        <v>306</v>
      </c>
    </row>
    <row r="270" spans="1:7" s="5" customFormat="1" ht="15.75" customHeight="1">
      <c r="A270" s="40"/>
      <c r="B270" s="274"/>
      <c r="C270" s="274"/>
      <c r="D270" s="293"/>
      <c r="E270" s="16" t="s">
        <v>17</v>
      </c>
      <c r="F270" s="42" t="s">
        <v>27</v>
      </c>
      <c r="G270" s="15" t="s">
        <v>28</v>
      </c>
    </row>
    <row r="271" spans="1:7" s="5" customFormat="1" ht="15.75" customHeight="1">
      <c r="A271" s="40"/>
      <c r="B271" s="77" t="s">
        <v>671</v>
      </c>
      <c r="C271" s="77" t="s">
        <v>672</v>
      </c>
      <c r="D271" s="294" t="s">
        <v>301</v>
      </c>
      <c r="E271" s="20">
        <v>44654</v>
      </c>
      <c r="F271" s="74">
        <f>E271+4</f>
        <v>44658</v>
      </c>
      <c r="G271" s="21">
        <f>F271+25</f>
        <v>44683</v>
      </c>
    </row>
    <row r="272" spans="1:7" s="5" customFormat="1" ht="15.75" customHeight="1">
      <c r="A272" s="40"/>
      <c r="B272" s="77" t="s">
        <v>666</v>
      </c>
      <c r="C272" s="77"/>
      <c r="D272" s="300"/>
      <c r="E272" s="74">
        <f t="shared" ref="E272:G275" si="30">E271+7</f>
        <v>44661</v>
      </c>
      <c r="F272" s="74">
        <f t="shared" si="30"/>
        <v>44665</v>
      </c>
      <c r="G272" s="21">
        <f t="shared" si="30"/>
        <v>44690</v>
      </c>
    </row>
    <row r="273" spans="1:7" s="5" customFormat="1" ht="15.75" customHeight="1">
      <c r="A273" s="40"/>
      <c r="B273" s="77" t="s">
        <v>242</v>
      </c>
      <c r="C273" s="77"/>
      <c r="D273" s="300"/>
      <c r="E273" s="74">
        <f t="shared" si="30"/>
        <v>44668</v>
      </c>
      <c r="F273" s="74">
        <f t="shared" si="30"/>
        <v>44672</v>
      </c>
      <c r="G273" s="21">
        <f t="shared" si="30"/>
        <v>44697</v>
      </c>
    </row>
    <row r="274" spans="1:7" s="5" customFormat="1" ht="15.75" customHeight="1">
      <c r="A274" s="40"/>
      <c r="B274" s="77" t="s">
        <v>673</v>
      </c>
      <c r="C274" s="77" t="s">
        <v>675</v>
      </c>
      <c r="D274" s="300"/>
      <c r="E274" s="74">
        <f t="shared" si="30"/>
        <v>44675</v>
      </c>
      <c r="F274" s="74">
        <f t="shared" si="30"/>
        <v>44679</v>
      </c>
      <c r="G274" s="21">
        <f t="shared" si="30"/>
        <v>44704</v>
      </c>
    </row>
    <row r="275" spans="1:7" s="5" customFormat="1" ht="15.75" customHeight="1">
      <c r="A275" s="40"/>
      <c r="B275" s="45" t="s">
        <v>674</v>
      </c>
      <c r="C275" s="78" t="s">
        <v>675</v>
      </c>
      <c r="D275" s="312"/>
      <c r="E275" s="74">
        <f t="shared" si="30"/>
        <v>44682</v>
      </c>
      <c r="F275" s="74">
        <f t="shared" si="30"/>
        <v>44686</v>
      </c>
      <c r="G275" s="21">
        <f t="shared" si="30"/>
        <v>44711</v>
      </c>
    </row>
    <row r="276" spans="1:7" s="5" customFormat="1" ht="15.75" customHeight="1">
      <c r="A276" s="40"/>
      <c r="B276" s="37"/>
      <c r="C276" s="37"/>
      <c r="D276" s="201"/>
      <c r="E276" s="38"/>
      <c r="F276" s="39"/>
      <c r="G276" s="39"/>
    </row>
    <row r="277" spans="1:7" s="5" customFormat="1" ht="15.75" customHeight="1">
      <c r="A277" s="334"/>
      <c r="B277" s="334"/>
      <c r="C277" s="37"/>
      <c r="D277" s="201"/>
      <c r="E277" s="38"/>
      <c r="F277" s="39"/>
      <c r="G277" s="39"/>
    </row>
    <row r="278" spans="1:7" s="5" customFormat="1" ht="15.75" customHeight="1">
      <c r="A278" s="40" t="s">
        <v>307</v>
      </c>
      <c r="B278" s="273" t="s">
        <v>23</v>
      </c>
      <c r="C278" s="273" t="s">
        <v>24</v>
      </c>
      <c r="D278" s="313" t="s">
        <v>25</v>
      </c>
      <c r="E278" s="15" t="s">
        <v>255</v>
      </c>
      <c r="F278" s="15" t="s">
        <v>26</v>
      </c>
      <c r="G278" s="15" t="s">
        <v>59</v>
      </c>
    </row>
    <row r="279" spans="1:7" s="5" customFormat="1" ht="15.75" customHeight="1">
      <c r="A279" s="40"/>
      <c r="B279" s="274"/>
      <c r="C279" s="274"/>
      <c r="D279" s="314"/>
      <c r="E279" s="16" t="s">
        <v>17</v>
      </c>
      <c r="F279" s="15" t="s">
        <v>27</v>
      </c>
      <c r="G279" s="15" t="s">
        <v>28</v>
      </c>
    </row>
    <row r="280" spans="1:7" s="5" customFormat="1" ht="15.75" customHeight="1">
      <c r="A280" s="40"/>
      <c r="B280" s="60" t="s">
        <v>771</v>
      </c>
      <c r="C280" s="60"/>
      <c r="D280" s="294" t="s">
        <v>308</v>
      </c>
      <c r="E280" s="21">
        <v>44648</v>
      </c>
      <c r="F280" s="74">
        <f>E280+4</f>
        <v>44652</v>
      </c>
      <c r="G280" s="21">
        <f>F280+25</f>
        <v>44677</v>
      </c>
    </row>
    <row r="281" spans="1:7" s="5" customFormat="1" ht="15.75" customHeight="1">
      <c r="A281" s="40"/>
      <c r="B281" s="60" t="s">
        <v>768</v>
      </c>
      <c r="C281" s="60" t="s">
        <v>217</v>
      </c>
      <c r="D281" s="300"/>
      <c r="E281" s="74">
        <f t="shared" ref="E281:G284" si="31">E280+7</f>
        <v>44655</v>
      </c>
      <c r="F281" s="74">
        <f t="shared" si="31"/>
        <v>44659</v>
      </c>
      <c r="G281" s="21">
        <f t="shared" si="31"/>
        <v>44684</v>
      </c>
    </row>
    <row r="282" spans="1:7" s="5" customFormat="1" ht="15.75" customHeight="1">
      <c r="A282" s="40"/>
      <c r="B282" s="60" t="s">
        <v>772</v>
      </c>
      <c r="C282" s="60"/>
      <c r="D282" s="300"/>
      <c r="E282" s="74">
        <f t="shared" si="31"/>
        <v>44662</v>
      </c>
      <c r="F282" s="74">
        <f t="shared" si="31"/>
        <v>44666</v>
      </c>
      <c r="G282" s="21">
        <f t="shared" si="31"/>
        <v>44691</v>
      </c>
    </row>
    <row r="283" spans="1:7" s="5" customFormat="1" ht="15.75" customHeight="1">
      <c r="A283" s="40"/>
      <c r="B283" s="60" t="s">
        <v>769</v>
      </c>
      <c r="C283" s="60" t="s">
        <v>770</v>
      </c>
      <c r="D283" s="300"/>
      <c r="E283" s="74">
        <f t="shared" si="31"/>
        <v>44669</v>
      </c>
      <c r="F283" s="74">
        <f t="shared" si="31"/>
        <v>44673</v>
      </c>
      <c r="G283" s="21">
        <f t="shared" si="31"/>
        <v>44698</v>
      </c>
    </row>
    <row r="284" spans="1:7" s="5" customFormat="1" ht="15.75" customHeight="1">
      <c r="A284" s="40"/>
      <c r="B284" s="61" t="s">
        <v>756</v>
      </c>
      <c r="C284" s="61"/>
      <c r="D284" s="312"/>
      <c r="E284" s="74">
        <f t="shared" si="31"/>
        <v>44676</v>
      </c>
      <c r="F284" s="74">
        <f t="shared" si="31"/>
        <v>44680</v>
      </c>
      <c r="G284" s="21">
        <f t="shared" si="31"/>
        <v>44705</v>
      </c>
    </row>
    <row r="285" spans="1:7" s="5" customFormat="1" ht="15.75" customHeight="1">
      <c r="A285" s="40"/>
      <c r="B285" s="37"/>
      <c r="C285" s="37"/>
      <c r="D285" s="201"/>
      <c r="E285" s="38"/>
      <c r="F285" s="39"/>
      <c r="G285" s="39"/>
    </row>
    <row r="286" spans="1:7" s="5" customFormat="1" ht="15.75" customHeight="1">
      <c r="A286" s="334"/>
      <c r="B286" s="334"/>
      <c r="C286" s="37"/>
      <c r="D286" s="201"/>
      <c r="E286" s="38"/>
      <c r="F286" s="39"/>
      <c r="G286" s="39"/>
    </row>
    <row r="287" spans="1:7" s="5" customFormat="1" ht="15.75" customHeight="1">
      <c r="A287" s="40" t="s">
        <v>309</v>
      </c>
      <c r="B287" s="273" t="s">
        <v>23</v>
      </c>
      <c r="C287" s="273" t="s">
        <v>24</v>
      </c>
      <c r="D287" s="292" t="s">
        <v>25</v>
      </c>
      <c r="E287" s="15" t="s">
        <v>255</v>
      </c>
      <c r="F287" s="15" t="s">
        <v>26</v>
      </c>
      <c r="G287" s="41" t="s">
        <v>310</v>
      </c>
    </row>
    <row r="288" spans="1:7" s="5" customFormat="1" ht="15.75" customHeight="1">
      <c r="A288" s="40"/>
      <c r="B288" s="274"/>
      <c r="C288" s="274"/>
      <c r="D288" s="293"/>
      <c r="E288" s="16" t="s">
        <v>17</v>
      </c>
      <c r="F288" s="42" t="s">
        <v>27</v>
      </c>
      <c r="G288" s="15" t="s">
        <v>28</v>
      </c>
    </row>
    <row r="289" spans="1:7" s="5" customFormat="1" ht="15.75" customHeight="1">
      <c r="A289" s="40"/>
      <c r="B289" s="57" t="s">
        <v>756</v>
      </c>
      <c r="C289" s="56"/>
      <c r="D289" s="287" t="s">
        <v>311</v>
      </c>
      <c r="E289" s="70">
        <v>44654</v>
      </c>
      <c r="F289" s="21">
        <f>E289+4</f>
        <v>44658</v>
      </c>
      <c r="G289" s="21">
        <f>F289+22</f>
        <v>44680</v>
      </c>
    </row>
    <row r="290" spans="1:7" s="5" customFormat="1" ht="15.75" customHeight="1">
      <c r="A290" s="40"/>
      <c r="B290" s="58" t="s">
        <v>777</v>
      </c>
      <c r="C290" s="56" t="s">
        <v>778</v>
      </c>
      <c r="D290" s="300"/>
      <c r="E290" s="21">
        <f t="shared" ref="E290:G293" si="32">E289+7</f>
        <v>44661</v>
      </c>
      <c r="F290" s="21">
        <f t="shared" si="32"/>
        <v>44665</v>
      </c>
      <c r="G290" s="21">
        <f t="shared" si="32"/>
        <v>44687</v>
      </c>
    </row>
    <row r="291" spans="1:7" s="5" customFormat="1" ht="15.75" customHeight="1">
      <c r="A291" s="40"/>
      <c r="B291" s="58" t="s">
        <v>780</v>
      </c>
      <c r="C291" s="56" t="s">
        <v>774</v>
      </c>
      <c r="D291" s="300"/>
      <c r="E291" s="21">
        <f t="shared" si="32"/>
        <v>44668</v>
      </c>
      <c r="F291" s="21">
        <f t="shared" si="32"/>
        <v>44672</v>
      </c>
      <c r="G291" s="21">
        <f t="shared" si="32"/>
        <v>44694</v>
      </c>
    </row>
    <row r="292" spans="1:7" s="5" customFormat="1" ht="15.75" customHeight="1">
      <c r="A292" s="40"/>
      <c r="B292" s="58" t="s">
        <v>779</v>
      </c>
      <c r="C292" s="56" t="s">
        <v>775</v>
      </c>
      <c r="D292" s="300"/>
      <c r="E292" s="21">
        <f t="shared" si="32"/>
        <v>44675</v>
      </c>
      <c r="F292" s="21">
        <f t="shared" si="32"/>
        <v>44679</v>
      </c>
      <c r="G292" s="21">
        <f t="shared" si="32"/>
        <v>44701</v>
      </c>
    </row>
    <row r="293" spans="1:7" s="5" customFormat="1" ht="15.75" customHeight="1">
      <c r="A293" s="40"/>
      <c r="B293" s="59" t="s">
        <v>773</v>
      </c>
      <c r="C293" s="56" t="s">
        <v>776</v>
      </c>
      <c r="D293" s="288"/>
      <c r="E293" s="21">
        <f t="shared" si="32"/>
        <v>44682</v>
      </c>
      <c r="F293" s="21">
        <f t="shared" si="32"/>
        <v>44686</v>
      </c>
      <c r="G293" s="21">
        <f t="shared" si="32"/>
        <v>44708</v>
      </c>
    </row>
    <row r="294" spans="1:7" s="5" customFormat="1" ht="15.75" customHeight="1">
      <c r="A294" s="334"/>
      <c r="B294" s="334"/>
      <c r="C294" s="37"/>
      <c r="D294" s="201"/>
      <c r="E294" s="38"/>
      <c r="F294" s="39"/>
      <c r="G294" s="39"/>
    </row>
    <row r="295" spans="1:7" s="5" customFormat="1" ht="15.75" customHeight="1">
      <c r="A295" s="40" t="s">
        <v>312</v>
      </c>
      <c r="B295" s="273" t="s">
        <v>261</v>
      </c>
      <c r="C295" s="273" t="s">
        <v>24</v>
      </c>
      <c r="D295" s="292" t="s">
        <v>25</v>
      </c>
      <c r="E295" s="15" t="s">
        <v>258</v>
      </c>
      <c r="F295" s="15" t="s">
        <v>258</v>
      </c>
      <c r="G295" s="41" t="s">
        <v>313</v>
      </c>
    </row>
    <row r="296" spans="1:7" s="5" customFormat="1" ht="15.75" customHeight="1">
      <c r="A296" s="40"/>
      <c r="B296" s="274"/>
      <c r="C296" s="274"/>
      <c r="D296" s="293"/>
      <c r="E296" s="16" t="s">
        <v>17</v>
      </c>
      <c r="F296" s="42" t="s">
        <v>27</v>
      </c>
      <c r="G296" s="15" t="s">
        <v>28</v>
      </c>
    </row>
    <row r="297" spans="1:7" s="5" customFormat="1" ht="15.75" customHeight="1">
      <c r="A297" s="40"/>
      <c r="B297" s="18" t="s">
        <v>797</v>
      </c>
      <c r="C297" s="19" t="s">
        <v>166</v>
      </c>
      <c r="D297" s="287" t="s">
        <v>314</v>
      </c>
      <c r="E297" s="20">
        <v>44652</v>
      </c>
      <c r="F297" s="74">
        <f>E297+4</f>
        <v>44656</v>
      </c>
      <c r="G297" s="21">
        <f>F297+25</f>
        <v>44681</v>
      </c>
    </row>
    <row r="298" spans="1:7" s="5" customFormat="1" ht="15.75" customHeight="1">
      <c r="A298" s="40"/>
      <c r="B298" s="18" t="s">
        <v>798</v>
      </c>
      <c r="C298" s="18" t="s">
        <v>218</v>
      </c>
      <c r="D298" s="300"/>
      <c r="E298" s="74">
        <f t="shared" ref="E298:G301" si="33">E297+7</f>
        <v>44659</v>
      </c>
      <c r="F298" s="74">
        <f t="shared" si="33"/>
        <v>44663</v>
      </c>
      <c r="G298" s="21">
        <f t="shared" si="33"/>
        <v>44688</v>
      </c>
    </row>
    <row r="299" spans="1:7" s="5" customFormat="1" ht="15.75" customHeight="1">
      <c r="A299" s="40"/>
      <c r="B299" s="18" t="s">
        <v>799</v>
      </c>
      <c r="C299" s="23" t="s">
        <v>166</v>
      </c>
      <c r="D299" s="300"/>
      <c r="E299" s="74">
        <f t="shared" si="33"/>
        <v>44666</v>
      </c>
      <c r="F299" s="74">
        <f t="shared" si="33"/>
        <v>44670</v>
      </c>
      <c r="G299" s="21">
        <f t="shared" si="33"/>
        <v>44695</v>
      </c>
    </row>
    <row r="300" spans="1:7" s="5" customFormat="1" ht="15.75" customHeight="1">
      <c r="A300" s="40"/>
      <c r="B300" s="18" t="s">
        <v>800</v>
      </c>
      <c r="C300" s="23" t="s">
        <v>65</v>
      </c>
      <c r="D300" s="300"/>
      <c r="E300" s="74">
        <f t="shared" si="33"/>
        <v>44673</v>
      </c>
      <c r="F300" s="74">
        <f t="shared" si="33"/>
        <v>44677</v>
      </c>
      <c r="G300" s="21">
        <f t="shared" si="33"/>
        <v>44702</v>
      </c>
    </row>
    <row r="301" spans="1:7" s="5" customFormat="1" ht="15.75" customHeight="1">
      <c r="A301" s="40"/>
      <c r="B301" s="18" t="s">
        <v>801</v>
      </c>
      <c r="C301" s="23" t="s">
        <v>166</v>
      </c>
      <c r="D301" s="288"/>
      <c r="E301" s="74">
        <f t="shared" si="33"/>
        <v>44680</v>
      </c>
      <c r="F301" s="74">
        <f t="shared" si="33"/>
        <v>44684</v>
      </c>
      <c r="G301" s="21">
        <f t="shared" si="33"/>
        <v>44709</v>
      </c>
    </row>
    <row r="302" spans="1:7" s="5" customFormat="1" ht="15.75" customHeight="1">
      <c r="A302" s="40"/>
      <c r="B302" s="37"/>
      <c r="C302" s="37"/>
      <c r="D302" s="260"/>
      <c r="E302" s="38"/>
      <c r="F302" s="39"/>
      <c r="G302" s="39"/>
    </row>
    <row r="303" spans="1:7" s="5" customFormat="1" ht="15.75" customHeight="1">
      <c r="A303" s="334"/>
      <c r="B303" s="334"/>
      <c r="C303" s="37"/>
      <c r="D303" s="260"/>
      <c r="E303" s="38"/>
      <c r="F303" s="39"/>
      <c r="G303" s="39"/>
    </row>
    <row r="304" spans="1:7" s="5" customFormat="1" ht="15.75" customHeight="1">
      <c r="A304" s="40" t="s">
        <v>315</v>
      </c>
      <c r="B304" s="273" t="s">
        <v>261</v>
      </c>
      <c r="C304" s="273" t="s">
        <v>24</v>
      </c>
      <c r="D304" s="292" t="s">
        <v>25</v>
      </c>
      <c r="E304" s="15" t="s">
        <v>258</v>
      </c>
      <c r="F304" s="15" t="s">
        <v>26</v>
      </c>
      <c r="G304" s="41" t="s">
        <v>313</v>
      </c>
    </row>
    <row r="305" spans="1:7" s="5" customFormat="1" ht="15.75" customHeight="1">
      <c r="A305" s="40"/>
      <c r="B305" s="274"/>
      <c r="C305" s="274"/>
      <c r="D305" s="293"/>
      <c r="E305" s="16" t="s">
        <v>17</v>
      </c>
      <c r="F305" s="42" t="s">
        <v>27</v>
      </c>
      <c r="G305" s="15" t="s">
        <v>28</v>
      </c>
    </row>
    <row r="306" spans="1:7" s="5" customFormat="1" ht="15.75" customHeight="1">
      <c r="A306" s="40"/>
      <c r="B306" s="18" t="s">
        <v>797</v>
      </c>
      <c r="C306" s="19" t="s">
        <v>166</v>
      </c>
      <c r="D306" s="287" t="s">
        <v>314</v>
      </c>
      <c r="E306" s="20">
        <v>44652</v>
      </c>
      <c r="F306" s="74">
        <f>E306+4</f>
        <v>44656</v>
      </c>
      <c r="G306" s="21">
        <f>F306+28</f>
        <v>44684</v>
      </c>
    </row>
    <row r="307" spans="1:7" s="5" customFormat="1" ht="15.75" customHeight="1">
      <c r="A307" s="40"/>
      <c r="B307" s="18" t="s">
        <v>798</v>
      </c>
      <c r="C307" s="18" t="s">
        <v>218</v>
      </c>
      <c r="D307" s="300"/>
      <c r="E307" s="20">
        <f t="shared" ref="E307:G310" si="34">E306+7</f>
        <v>44659</v>
      </c>
      <c r="F307" s="74">
        <f t="shared" si="34"/>
        <v>44663</v>
      </c>
      <c r="G307" s="21">
        <f t="shared" si="34"/>
        <v>44691</v>
      </c>
    </row>
    <row r="308" spans="1:7" s="5" customFormat="1" ht="15.75" customHeight="1">
      <c r="A308" s="40"/>
      <c r="B308" s="18" t="s">
        <v>799</v>
      </c>
      <c r="C308" s="23" t="s">
        <v>166</v>
      </c>
      <c r="D308" s="300"/>
      <c r="E308" s="20">
        <f t="shared" si="34"/>
        <v>44666</v>
      </c>
      <c r="F308" s="74">
        <f t="shared" si="34"/>
        <v>44670</v>
      </c>
      <c r="G308" s="21">
        <f t="shared" si="34"/>
        <v>44698</v>
      </c>
    </row>
    <row r="309" spans="1:7" s="5" customFormat="1" ht="15.75" customHeight="1">
      <c r="A309" s="40"/>
      <c r="B309" s="18" t="s">
        <v>800</v>
      </c>
      <c r="C309" s="23" t="s">
        <v>65</v>
      </c>
      <c r="D309" s="300"/>
      <c r="E309" s="20">
        <f t="shared" si="34"/>
        <v>44673</v>
      </c>
      <c r="F309" s="74">
        <f t="shared" si="34"/>
        <v>44677</v>
      </c>
      <c r="G309" s="21">
        <f t="shared" si="34"/>
        <v>44705</v>
      </c>
    </row>
    <row r="310" spans="1:7" s="5" customFormat="1" ht="15.75" customHeight="1">
      <c r="A310" s="40"/>
      <c r="B310" s="18" t="s">
        <v>801</v>
      </c>
      <c r="C310" s="23" t="s">
        <v>166</v>
      </c>
      <c r="D310" s="288"/>
      <c r="E310" s="20">
        <f t="shared" si="34"/>
        <v>44680</v>
      </c>
      <c r="F310" s="74">
        <f t="shared" si="34"/>
        <v>44684</v>
      </c>
      <c r="G310" s="21">
        <f t="shared" si="34"/>
        <v>44712</v>
      </c>
    </row>
    <row r="311" spans="1:7" s="5" customFormat="1" ht="15.75" customHeight="1">
      <c r="A311" s="68"/>
      <c r="B311" s="79"/>
      <c r="C311" s="80"/>
      <c r="D311" s="200"/>
      <c r="E311" s="11"/>
      <c r="F311" s="12"/>
      <c r="G311" s="12"/>
    </row>
    <row r="312" spans="1:7" s="5" customFormat="1" ht="15.75" customHeight="1">
      <c r="A312" s="319" t="s">
        <v>316</v>
      </c>
      <c r="B312" s="319"/>
      <c r="C312" s="319"/>
      <c r="D312" s="319"/>
      <c r="E312" s="319"/>
      <c r="F312" s="319"/>
      <c r="G312" s="319"/>
    </row>
    <row r="313" spans="1:7" s="5" customFormat="1" ht="15.75" customHeight="1">
      <c r="A313" s="351"/>
      <c r="B313" s="351"/>
      <c r="C313" s="66"/>
      <c r="D313" s="204"/>
      <c r="E313" s="11"/>
      <c r="F313" s="12"/>
      <c r="G313" s="12"/>
    </row>
    <row r="314" spans="1:7" s="5" customFormat="1" ht="15.75" customHeight="1">
      <c r="A314" s="40" t="s">
        <v>317</v>
      </c>
      <c r="B314" s="284" t="s">
        <v>23</v>
      </c>
      <c r="C314" s="284" t="s">
        <v>24</v>
      </c>
      <c r="D314" s="313" t="s">
        <v>25</v>
      </c>
      <c r="E314" s="15" t="s">
        <v>255</v>
      </c>
      <c r="F314" s="15" t="s">
        <v>26</v>
      </c>
      <c r="G314" s="41" t="s">
        <v>318</v>
      </c>
    </row>
    <row r="315" spans="1:7" s="5" customFormat="1" ht="15.75" customHeight="1">
      <c r="A315" s="40"/>
      <c r="B315" s="285"/>
      <c r="C315" s="285"/>
      <c r="D315" s="314"/>
      <c r="E315" s="16" t="s">
        <v>17</v>
      </c>
      <c r="F315" s="42" t="s">
        <v>27</v>
      </c>
      <c r="G315" s="15" t="s">
        <v>28</v>
      </c>
    </row>
    <row r="316" spans="1:7" s="5" customFormat="1" ht="15.75" customHeight="1">
      <c r="A316" s="40"/>
      <c r="B316" s="237" t="s">
        <v>684</v>
      </c>
      <c r="C316" s="237" t="s">
        <v>62</v>
      </c>
      <c r="D316" s="294" t="s">
        <v>319</v>
      </c>
      <c r="E316" s="74">
        <v>44650</v>
      </c>
      <c r="F316" s="74">
        <f>E316+4</f>
        <v>44654</v>
      </c>
      <c r="G316" s="21">
        <f>F316+24</f>
        <v>44678</v>
      </c>
    </row>
    <row r="317" spans="1:7" s="5" customFormat="1" ht="15.75" customHeight="1">
      <c r="A317" s="40"/>
      <c r="B317" s="237" t="s">
        <v>685</v>
      </c>
      <c r="C317" s="237" t="s">
        <v>584</v>
      </c>
      <c r="D317" s="300"/>
      <c r="E317" s="25">
        <f t="shared" ref="E317:G320" si="35">E316+7</f>
        <v>44657</v>
      </c>
      <c r="F317" s="74">
        <f t="shared" si="35"/>
        <v>44661</v>
      </c>
      <c r="G317" s="21">
        <f t="shared" si="35"/>
        <v>44685</v>
      </c>
    </row>
    <row r="318" spans="1:7" s="5" customFormat="1" ht="15.75" customHeight="1">
      <c r="A318" s="40"/>
      <c r="B318" s="237" t="s">
        <v>686</v>
      </c>
      <c r="C318" s="237" t="s">
        <v>172</v>
      </c>
      <c r="D318" s="300"/>
      <c r="E318" s="25">
        <f t="shared" si="35"/>
        <v>44664</v>
      </c>
      <c r="F318" s="74">
        <f t="shared" si="35"/>
        <v>44668</v>
      </c>
      <c r="G318" s="21">
        <f t="shared" si="35"/>
        <v>44692</v>
      </c>
    </row>
    <row r="319" spans="1:7" s="5" customFormat="1" ht="15.75" customHeight="1">
      <c r="A319" s="40"/>
      <c r="B319" s="237" t="s">
        <v>582</v>
      </c>
      <c r="C319" s="237" t="s">
        <v>189</v>
      </c>
      <c r="D319" s="300"/>
      <c r="E319" s="25">
        <f t="shared" si="35"/>
        <v>44671</v>
      </c>
      <c r="F319" s="74">
        <f t="shared" si="35"/>
        <v>44675</v>
      </c>
      <c r="G319" s="21">
        <f t="shared" si="35"/>
        <v>44699</v>
      </c>
    </row>
    <row r="320" spans="1:7" s="5" customFormat="1" ht="15.75" customHeight="1">
      <c r="A320" s="40"/>
      <c r="B320" s="237" t="s">
        <v>583</v>
      </c>
      <c r="C320" s="237" t="s">
        <v>687</v>
      </c>
      <c r="D320" s="312"/>
      <c r="E320" s="25">
        <f t="shared" si="35"/>
        <v>44678</v>
      </c>
      <c r="F320" s="74">
        <f t="shared" si="35"/>
        <v>44682</v>
      </c>
      <c r="G320" s="21">
        <f t="shared" si="35"/>
        <v>44706</v>
      </c>
    </row>
    <row r="321" spans="1:7" s="5" customFormat="1" ht="15.75" customHeight="1">
      <c r="A321" s="351"/>
      <c r="B321" s="351"/>
      <c r="C321" s="37"/>
      <c r="D321" s="201"/>
      <c r="E321" s="38"/>
      <c r="F321" s="39"/>
      <c r="G321" s="39"/>
    </row>
    <row r="322" spans="1:7" s="5" customFormat="1" ht="15.75" customHeight="1">
      <c r="A322" s="40" t="s">
        <v>320</v>
      </c>
      <c r="B322" s="273" t="s">
        <v>23</v>
      </c>
      <c r="C322" s="273" t="s">
        <v>24</v>
      </c>
      <c r="D322" s="292" t="s">
        <v>25</v>
      </c>
      <c r="E322" s="15" t="s">
        <v>258</v>
      </c>
      <c r="F322" s="15" t="s">
        <v>26</v>
      </c>
      <c r="G322" s="81" t="s">
        <v>321</v>
      </c>
    </row>
    <row r="323" spans="1:7" s="5" customFormat="1" ht="15.75" customHeight="1">
      <c r="A323" s="40"/>
      <c r="B323" s="274"/>
      <c r="C323" s="274"/>
      <c r="D323" s="293"/>
      <c r="E323" s="16" t="s">
        <v>17</v>
      </c>
      <c r="F323" s="42" t="s">
        <v>27</v>
      </c>
      <c r="G323" s="15" t="s">
        <v>28</v>
      </c>
    </row>
    <row r="324" spans="1:7" s="5" customFormat="1" ht="15.75" customHeight="1">
      <c r="A324" s="40"/>
      <c r="B324" s="82" t="s">
        <v>861</v>
      </c>
      <c r="C324" s="82" t="s">
        <v>221</v>
      </c>
      <c r="D324" s="294" t="s">
        <v>518</v>
      </c>
      <c r="E324" s="74">
        <v>44647</v>
      </c>
      <c r="F324" s="74">
        <f>E324+4</f>
        <v>44651</v>
      </c>
      <c r="G324" s="21">
        <f>F324+33</f>
        <v>44684</v>
      </c>
    </row>
    <row r="325" spans="1:7" s="5" customFormat="1" ht="15.75" customHeight="1">
      <c r="A325" s="40"/>
      <c r="B325" s="83" t="s">
        <v>862</v>
      </c>
      <c r="C325" s="82" t="s">
        <v>866</v>
      </c>
      <c r="D325" s="300"/>
      <c r="E325" s="25">
        <f t="shared" ref="E325:G328" si="36">E324+7</f>
        <v>44654</v>
      </c>
      <c r="F325" s="74">
        <f t="shared" si="36"/>
        <v>44658</v>
      </c>
      <c r="G325" s="21">
        <f t="shared" si="36"/>
        <v>44691</v>
      </c>
    </row>
    <row r="326" spans="1:7" s="5" customFormat="1" ht="15.75" customHeight="1">
      <c r="A326" s="40"/>
      <c r="B326" s="82" t="s">
        <v>863</v>
      </c>
      <c r="C326" s="82" t="s">
        <v>867</v>
      </c>
      <c r="D326" s="300"/>
      <c r="E326" s="25">
        <f t="shared" si="36"/>
        <v>44661</v>
      </c>
      <c r="F326" s="74">
        <f t="shared" si="36"/>
        <v>44665</v>
      </c>
      <c r="G326" s="21">
        <f t="shared" si="36"/>
        <v>44698</v>
      </c>
    </row>
    <row r="327" spans="1:7" s="5" customFormat="1" ht="15.75" customHeight="1">
      <c r="A327" s="40"/>
      <c r="B327" s="226" t="s">
        <v>864</v>
      </c>
      <c r="C327" s="226" t="s">
        <v>868</v>
      </c>
      <c r="D327" s="300"/>
      <c r="E327" s="25">
        <f t="shared" si="36"/>
        <v>44668</v>
      </c>
      <c r="F327" s="74">
        <f t="shared" si="36"/>
        <v>44672</v>
      </c>
      <c r="G327" s="21">
        <f t="shared" si="36"/>
        <v>44705</v>
      </c>
    </row>
    <row r="328" spans="1:7" s="5" customFormat="1" ht="15.75" customHeight="1">
      <c r="A328" s="40"/>
      <c r="B328" s="226" t="s">
        <v>865</v>
      </c>
      <c r="C328" s="226" t="s">
        <v>869</v>
      </c>
      <c r="D328" s="312"/>
      <c r="E328" s="25">
        <f t="shared" si="36"/>
        <v>44675</v>
      </c>
      <c r="F328" s="74">
        <f t="shared" si="36"/>
        <v>44679</v>
      </c>
      <c r="G328" s="21">
        <f t="shared" si="36"/>
        <v>44712</v>
      </c>
    </row>
    <row r="329" spans="1:7" s="5" customFormat="1" ht="15.75" customHeight="1">
      <c r="A329" s="40"/>
      <c r="B329" s="37"/>
      <c r="C329" s="37"/>
      <c r="D329" s="260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01"/>
      <c r="E330" s="38"/>
      <c r="F330" s="39"/>
      <c r="G330" s="39"/>
    </row>
    <row r="331" spans="1:7" s="5" customFormat="1" ht="15.75" customHeight="1">
      <c r="A331" s="334"/>
      <c r="B331" s="334"/>
      <c r="C331" s="37"/>
      <c r="D331" s="201"/>
      <c r="E331" s="38"/>
      <c r="F331" s="39"/>
      <c r="G331" s="39"/>
    </row>
    <row r="332" spans="1:7" s="5" customFormat="1" ht="15.75" customHeight="1">
      <c r="A332" s="40" t="s">
        <v>322</v>
      </c>
      <c r="B332" s="273" t="s">
        <v>23</v>
      </c>
      <c r="C332" s="273" t="s">
        <v>24</v>
      </c>
      <c r="D332" s="292" t="s">
        <v>25</v>
      </c>
      <c r="E332" s="15" t="s">
        <v>258</v>
      </c>
      <c r="F332" s="15" t="s">
        <v>26</v>
      </c>
      <c r="G332" s="41" t="s">
        <v>64</v>
      </c>
    </row>
    <row r="333" spans="1:7" s="5" customFormat="1" ht="15.75" customHeight="1">
      <c r="A333" s="40"/>
      <c r="B333" s="274"/>
      <c r="C333" s="274"/>
      <c r="D333" s="293"/>
      <c r="E333" s="16" t="s">
        <v>17</v>
      </c>
      <c r="F333" s="42" t="s">
        <v>27</v>
      </c>
      <c r="G333" s="15" t="s">
        <v>28</v>
      </c>
    </row>
    <row r="334" spans="1:7" s="5" customFormat="1" ht="15.75" customHeight="1">
      <c r="A334" s="40"/>
      <c r="B334" s="256" t="s">
        <v>684</v>
      </c>
      <c r="C334" s="256" t="s">
        <v>62</v>
      </c>
      <c r="D334" s="294" t="s">
        <v>319</v>
      </c>
      <c r="E334" s="74">
        <v>44650</v>
      </c>
      <c r="F334" s="74">
        <f>E334+4</f>
        <v>44654</v>
      </c>
      <c r="G334" s="21">
        <f>F334+24</f>
        <v>44678</v>
      </c>
    </row>
    <row r="335" spans="1:7" s="5" customFormat="1" ht="15.75" customHeight="1">
      <c r="A335" s="40"/>
      <c r="B335" s="256" t="s">
        <v>685</v>
      </c>
      <c r="C335" s="256" t="s">
        <v>584</v>
      </c>
      <c r="D335" s="300"/>
      <c r="E335" s="25">
        <f t="shared" ref="E335:G338" si="37">E334+7</f>
        <v>44657</v>
      </c>
      <c r="F335" s="74">
        <f t="shared" si="37"/>
        <v>44661</v>
      </c>
      <c r="G335" s="21">
        <f t="shared" si="37"/>
        <v>44685</v>
      </c>
    </row>
    <row r="336" spans="1:7" s="5" customFormat="1" ht="15.75" customHeight="1">
      <c r="A336" s="40"/>
      <c r="B336" s="256" t="s">
        <v>686</v>
      </c>
      <c r="C336" s="256" t="s">
        <v>172</v>
      </c>
      <c r="D336" s="300"/>
      <c r="E336" s="25">
        <f t="shared" si="37"/>
        <v>44664</v>
      </c>
      <c r="F336" s="74">
        <f t="shared" si="37"/>
        <v>44668</v>
      </c>
      <c r="G336" s="21">
        <f t="shared" si="37"/>
        <v>44692</v>
      </c>
    </row>
    <row r="337" spans="1:7" s="5" customFormat="1" ht="15.75" customHeight="1">
      <c r="A337" s="40"/>
      <c r="B337" s="256" t="s">
        <v>582</v>
      </c>
      <c r="C337" s="256" t="s">
        <v>189</v>
      </c>
      <c r="D337" s="300"/>
      <c r="E337" s="25">
        <f t="shared" si="37"/>
        <v>44671</v>
      </c>
      <c r="F337" s="74">
        <f t="shared" si="37"/>
        <v>44675</v>
      </c>
      <c r="G337" s="21">
        <f t="shared" si="37"/>
        <v>44699</v>
      </c>
    </row>
    <row r="338" spans="1:7" s="5" customFormat="1" ht="15.75" customHeight="1">
      <c r="A338" s="40"/>
      <c r="B338" s="256" t="s">
        <v>583</v>
      </c>
      <c r="C338" s="256" t="s">
        <v>687</v>
      </c>
      <c r="D338" s="312"/>
      <c r="E338" s="25">
        <f t="shared" si="37"/>
        <v>44678</v>
      </c>
      <c r="F338" s="74">
        <f t="shared" si="37"/>
        <v>44682</v>
      </c>
      <c r="G338" s="21">
        <f t="shared" si="37"/>
        <v>44706</v>
      </c>
    </row>
    <row r="339" spans="1:7" s="5" customFormat="1" ht="15.75" customHeight="1">
      <c r="A339" s="40"/>
      <c r="B339" s="37"/>
      <c r="C339" s="37"/>
      <c r="D339" s="201"/>
      <c r="E339" s="38"/>
      <c r="F339" s="39"/>
      <c r="G339" s="39"/>
    </row>
    <row r="340" spans="1:7" s="5" customFormat="1" ht="15.75" customHeight="1">
      <c r="A340" s="326"/>
      <c r="B340" s="326"/>
      <c r="C340" s="37"/>
      <c r="D340" s="201"/>
      <c r="E340" s="38"/>
      <c r="F340" s="39"/>
      <c r="G340" s="39"/>
    </row>
    <row r="341" spans="1:7" s="5" customFormat="1" ht="15.75" customHeight="1">
      <c r="A341" s="40" t="s">
        <v>323</v>
      </c>
      <c r="B341" s="284" t="s">
        <v>23</v>
      </c>
      <c r="C341" s="284" t="s">
        <v>24</v>
      </c>
      <c r="D341" s="353" t="s">
        <v>25</v>
      </c>
      <c r="E341" s="85" t="s">
        <v>258</v>
      </c>
      <c r="F341" s="85" t="s">
        <v>26</v>
      </c>
      <c r="G341" s="85" t="s">
        <v>324</v>
      </c>
    </row>
    <row r="342" spans="1:7" s="5" customFormat="1" ht="15.75" customHeight="1">
      <c r="A342" s="40"/>
      <c r="B342" s="285"/>
      <c r="C342" s="285"/>
      <c r="D342" s="354"/>
      <c r="E342" s="86" t="s">
        <v>17</v>
      </c>
      <c r="F342" s="87" t="s">
        <v>27</v>
      </c>
      <c r="G342" s="85" t="s">
        <v>28</v>
      </c>
    </row>
    <row r="343" spans="1:7" s="5" customFormat="1" ht="15.75" customHeight="1">
      <c r="A343" s="40"/>
      <c r="B343" s="60" t="s">
        <v>756</v>
      </c>
      <c r="C343" s="60"/>
      <c r="D343" s="330" t="s">
        <v>325</v>
      </c>
      <c r="E343" s="88">
        <v>44649</v>
      </c>
      <c r="F343" s="88">
        <f>E343+4</f>
        <v>44653</v>
      </c>
      <c r="G343" s="89">
        <f>F343+27</f>
        <v>44680</v>
      </c>
    </row>
    <row r="344" spans="1:7" s="5" customFormat="1" ht="15.75" customHeight="1">
      <c r="A344" s="40"/>
      <c r="B344" s="60" t="s">
        <v>29</v>
      </c>
      <c r="C344" s="60" t="s">
        <v>559</v>
      </c>
      <c r="D344" s="278"/>
      <c r="E344" s="88">
        <f t="shared" ref="E344:G347" si="38">E343+7</f>
        <v>44656</v>
      </c>
      <c r="F344" s="88">
        <f t="shared" si="38"/>
        <v>44660</v>
      </c>
      <c r="G344" s="89">
        <f t="shared" si="38"/>
        <v>44687</v>
      </c>
    </row>
    <row r="345" spans="1:7" s="5" customFormat="1" ht="15.75" customHeight="1">
      <c r="A345" s="40"/>
      <c r="B345" s="60" t="s">
        <v>757</v>
      </c>
      <c r="C345" s="60" t="s">
        <v>67</v>
      </c>
      <c r="D345" s="278"/>
      <c r="E345" s="88">
        <f t="shared" si="38"/>
        <v>44663</v>
      </c>
      <c r="F345" s="88">
        <f t="shared" si="38"/>
        <v>44667</v>
      </c>
      <c r="G345" s="89">
        <f t="shared" si="38"/>
        <v>44694</v>
      </c>
    </row>
    <row r="346" spans="1:7" s="5" customFormat="1" ht="15.75" customHeight="1">
      <c r="A346" s="40"/>
      <c r="B346" s="60" t="s">
        <v>592</v>
      </c>
      <c r="C346" s="60" t="s">
        <v>593</v>
      </c>
      <c r="D346" s="278"/>
      <c r="E346" s="88">
        <f t="shared" si="38"/>
        <v>44670</v>
      </c>
      <c r="F346" s="88">
        <f t="shared" si="38"/>
        <v>44674</v>
      </c>
      <c r="G346" s="89">
        <f t="shared" si="38"/>
        <v>44701</v>
      </c>
    </row>
    <row r="347" spans="1:7" s="5" customFormat="1" ht="15.75" customHeight="1">
      <c r="A347" s="40"/>
      <c r="B347" s="60" t="s">
        <v>758</v>
      </c>
      <c r="C347" s="60" t="s">
        <v>31</v>
      </c>
      <c r="D347" s="331"/>
      <c r="E347" s="88">
        <f t="shared" si="38"/>
        <v>44677</v>
      </c>
      <c r="F347" s="88">
        <f t="shared" si="38"/>
        <v>44681</v>
      </c>
      <c r="G347" s="89">
        <f t="shared" si="38"/>
        <v>44708</v>
      </c>
    </row>
    <row r="348" spans="1:7" s="5" customFormat="1" ht="15.75" customHeight="1">
      <c r="A348" s="40"/>
      <c r="B348" s="37"/>
      <c r="C348" s="37"/>
      <c r="D348" s="201"/>
      <c r="E348" s="38"/>
      <c r="F348" s="39"/>
      <c r="G348" s="39"/>
    </row>
    <row r="349" spans="1:7" s="5" customFormat="1" ht="15.75" customHeight="1">
      <c r="A349" s="326"/>
      <c r="B349" s="326"/>
      <c r="C349" s="37"/>
      <c r="D349" s="201"/>
      <c r="E349" s="38"/>
      <c r="F349" s="39"/>
      <c r="G349" s="39"/>
    </row>
    <row r="350" spans="1:7" s="5" customFormat="1" ht="15.75" customHeight="1">
      <c r="A350" s="40" t="s">
        <v>326</v>
      </c>
      <c r="B350" s="284" t="s">
        <v>23</v>
      </c>
      <c r="C350" s="284" t="s">
        <v>24</v>
      </c>
      <c r="D350" s="292" t="s">
        <v>25</v>
      </c>
      <c r="E350" s="15" t="s">
        <v>258</v>
      </c>
      <c r="F350" s="15" t="s">
        <v>26</v>
      </c>
      <c r="G350" s="41" t="s">
        <v>327</v>
      </c>
    </row>
    <row r="351" spans="1:7" s="5" customFormat="1" ht="15.75" customHeight="1">
      <c r="A351" s="40"/>
      <c r="B351" s="285"/>
      <c r="C351" s="285"/>
      <c r="D351" s="293"/>
      <c r="E351" s="16" t="s">
        <v>17</v>
      </c>
      <c r="F351" s="42" t="s">
        <v>27</v>
      </c>
      <c r="G351" s="15" t="s">
        <v>28</v>
      </c>
    </row>
    <row r="352" spans="1:7" s="5" customFormat="1" ht="15.75" customHeight="1">
      <c r="A352" s="40"/>
      <c r="B352" s="250" t="s">
        <v>1016</v>
      </c>
      <c r="C352" s="250" t="s">
        <v>1013</v>
      </c>
      <c r="D352" s="294" t="s">
        <v>328</v>
      </c>
      <c r="E352" s="20">
        <v>44651</v>
      </c>
      <c r="F352" s="74">
        <f>E352+4</f>
        <v>44655</v>
      </c>
      <c r="G352" s="21">
        <f>F352+25</f>
        <v>44680</v>
      </c>
    </row>
    <row r="353" spans="1:7" s="5" customFormat="1" ht="15.75" customHeight="1">
      <c r="A353" s="40"/>
      <c r="B353" s="250" t="s">
        <v>1017</v>
      </c>
      <c r="C353" s="250" t="s">
        <v>1018</v>
      </c>
      <c r="D353" s="300"/>
      <c r="E353" s="74">
        <f t="shared" ref="E353:G356" si="39">E352+7</f>
        <v>44658</v>
      </c>
      <c r="F353" s="74">
        <f t="shared" si="39"/>
        <v>44662</v>
      </c>
      <c r="G353" s="21">
        <f t="shared" si="39"/>
        <v>44687</v>
      </c>
    </row>
    <row r="354" spans="1:7" s="5" customFormat="1" ht="15.75" customHeight="1">
      <c r="A354" s="40"/>
      <c r="B354" s="250" t="s">
        <v>1017</v>
      </c>
      <c r="C354" s="250" t="s">
        <v>1015</v>
      </c>
      <c r="D354" s="300"/>
      <c r="E354" s="74">
        <f t="shared" si="39"/>
        <v>44665</v>
      </c>
      <c r="F354" s="74">
        <f t="shared" si="39"/>
        <v>44669</v>
      </c>
      <c r="G354" s="21">
        <f t="shared" si="39"/>
        <v>44694</v>
      </c>
    </row>
    <row r="355" spans="1:7" s="5" customFormat="1" ht="15.75" customHeight="1">
      <c r="A355" s="40"/>
      <c r="B355" s="90"/>
      <c r="C355" s="91"/>
      <c r="D355" s="300"/>
      <c r="E355" s="74">
        <f t="shared" si="39"/>
        <v>44672</v>
      </c>
      <c r="F355" s="74">
        <f t="shared" si="39"/>
        <v>44676</v>
      </c>
      <c r="G355" s="21">
        <f t="shared" si="39"/>
        <v>44701</v>
      </c>
    </row>
    <row r="356" spans="1:7" s="5" customFormat="1" ht="15.75" customHeight="1">
      <c r="A356" s="40"/>
      <c r="B356" s="90"/>
      <c r="C356" s="91"/>
      <c r="D356" s="312"/>
      <c r="E356" s="74">
        <f t="shared" si="39"/>
        <v>44679</v>
      </c>
      <c r="F356" s="74">
        <f t="shared" si="39"/>
        <v>44683</v>
      </c>
      <c r="G356" s="21">
        <f t="shared" si="39"/>
        <v>44708</v>
      </c>
    </row>
    <row r="357" spans="1:7" s="5" customFormat="1" ht="15.75" customHeight="1">
      <c r="A357" s="40"/>
      <c r="B357" s="31"/>
      <c r="C357" s="31"/>
      <c r="D357" s="200"/>
      <c r="E357" s="29"/>
      <c r="F357" s="30"/>
      <c r="G357" s="92"/>
    </row>
    <row r="358" spans="1:7" s="5" customFormat="1" ht="15.75" customHeight="1">
      <c r="A358" s="326"/>
      <c r="B358" s="326"/>
      <c r="C358" s="39" t="s">
        <v>329</v>
      </c>
      <c r="D358" s="201"/>
      <c r="E358" s="38"/>
      <c r="F358" s="39"/>
      <c r="G358" s="39"/>
    </row>
    <row r="359" spans="1:7" s="5" customFormat="1" ht="15.75" customHeight="1">
      <c r="A359" s="40" t="s">
        <v>330</v>
      </c>
      <c r="B359" s="328" t="s">
        <v>23</v>
      </c>
      <c r="C359" s="297" t="s">
        <v>24</v>
      </c>
      <c r="D359" s="281" t="s">
        <v>25</v>
      </c>
      <c r="E359" s="15" t="s">
        <v>258</v>
      </c>
      <c r="F359" s="15" t="s">
        <v>26</v>
      </c>
      <c r="G359" s="15" t="s">
        <v>331</v>
      </c>
    </row>
    <row r="360" spans="1:7" s="5" customFormat="1" ht="15.75" customHeight="1">
      <c r="A360" s="40"/>
      <c r="B360" s="328"/>
      <c r="C360" s="298"/>
      <c r="D360" s="283"/>
      <c r="E360" s="93" t="s">
        <v>17</v>
      </c>
      <c r="F360" s="15" t="s">
        <v>27</v>
      </c>
      <c r="G360" s="15" t="s">
        <v>28</v>
      </c>
    </row>
    <row r="361" spans="1:7" s="5" customFormat="1" ht="15.75" customHeight="1">
      <c r="A361" s="40"/>
      <c r="B361" s="51" t="s">
        <v>870</v>
      </c>
      <c r="C361" s="77" t="s">
        <v>874</v>
      </c>
      <c r="D361" s="294" t="s">
        <v>332</v>
      </c>
      <c r="E361" s="74">
        <v>44652</v>
      </c>
      <c r="F361" s="74">
        <f>E361+4</f>
        <v>44656</v>
      </c>
      <c r="G361" s="21">
        <f>F361+16</f>
        <v>44672</v>
      </c>
    </row>
    <row r="362" spans="1:7" s="5" customFormat="1" ht="15.75" customHeight="1">
      <c r="A362" s="40"/>
      <c r="B362" s="94" t="s">
        <v>871</v>
      </c>
      <c r="C362" s="77" t="s">
        <v>875</v>
      </c>
      <c r="D362" s="300"/>
      <c r="E362" s="74">
        <f t="shared" ref="E362:G365" si="40">E361+7</f>
        <v>44659</v>
      </c>
      <c r="F362" s="74">
        <f t="shared" si="40"/>
        <v>44663</v>
      </c>
      <c r="G362" s="21">
        <f t="shared" si="40"/>
        <v>44679</v>
      </c>
    </row>
    <row r="363" spans="1:7" s="5" customFormat="1" ht="15.75" customHeight="1">
      <c r="A363" s="40"/>
      <c r="B363" s="94" t="s">
        <v>872</v>
      </c>
      <c r="C363" s="77" t="s">
        <v>876</v>
      </c>
      <c r="D363" s="300"/>
      <c r="E363" s="74">
        <f t="shared" si="40"/>
        <v>44666</v>
      </c>
      <c r="F363" s="74">
        <f t="shared" si="40"/>
        <v>44670</v>
      </c>
      <c r="G363" s="21">
        <f t="shared" si="40"/>
        <v>44686</v>
      </c>
    </row>
    <row r="364" spans="1:7" s="5" customFormat="1" ht="15.75" customHeight="1">
      <c r="A364" s="40"/>
      <c r="B364" s="94" t="s">
        <v>873</v>
      </c>
      <c r="C364" s="77" t="s">
        <v>877</v>
      </c>
      <c r="D364" s="300"/>
      <c r="E364" s="74">
        <f t="shared" si="40"/>
        <v>44673</v>
      </c>
      <c r="F364" s="74">
        <f t="shared" si="40"/>
        <v>44677</v>
      </c>
      <c r="G364" s="21">
        <f t="shared" si="40"/>
        <v>44693</v>
      </c>
    </row>
    <row r="365" spans="1:7" s="5" customFormat="1" ht="15.75" customHeight="1">
      <c r="A365" s="40"/>
      <c r="B365" s="95"/>
      <c r="C365" s="77"/>
      <c r="D365" s="312"/>
      <c r="E365" s="74">
        <f t="shared" si="40"/>
        <v>44680</v>
      </c>
      <c r="F365" s="74">
        <f t="shared" si="40"/>
        <v>44684</v>
      </c>
      <c r="G365" s="21">
        <f t="shared" si="40"/>
        <v>44700</v>
      </c>
    </row>
    <row r="366" spans="1:7" s="96" customFormat="1" ht="15.75" customHeight="1">
      <c r="A366" s="68"/>
      <c r="B366" s="352"/>
      <c r="C366" s="352"/>
      <c r="D366" s="352"/>
      <c r="E366" s="28"/>
      <c r="F366" s="92"/>
      <c r="G366" s="12"/>
    </row>
    <row r="367" spans="1:7" s="5" customFormat="1" ht="15.75" customHeight="1">
      <c r="A367" s="355" t="s">
        <v>333</v>
      </c>
      <c r="B367" s="355"/>
      <c r="C367" s="355"/>
      <c r="D367" s="355"/>
      <c r="E367" s="355"/>
      <c r="F367" s="355"/>
      <c r="G367" s="355"/>
    </row>
    <row r="368" spans="1:7" s="5" customFormat="1" ht="15.75" customHeight="1">
      <c r="A368" s="303"/>
      <c r="B368" s="303"/>
      <c r="C368" s="37"/>
      <c r="D368" s="201"/>
      <c r="E368" s="38"/>
      <c r="F368" s="39"/>
      <c r="G368" s="39"/>
    </row>
    <row r="369" spans="1:7" s="5" customFormat="1" ht="15.75" customHeight="1">
      <c r="A369" s="40" t="s">
        <v>334</v>
      </c>
      <c r="B369" s="273" t="s">
        <v>23</v>
      </c>
      <c r="C369" s="273" t="s">
        <v>24</v>
      </c>
      <c r="D369" s="292" t="s">
        <v>257</v>
      </c>
      <c r="E369" s="15" t="s">
        <v>258</v>
      </c>
      <c r="F369" s="15" t="s">
        <v>26</v>
      </c>
      <c r="G369" s="15" t="s">
        <v>335</v>
      </c>
    </row>
    <row r="370" spans="1:7" s="5" customFormat="1" ht="15.75" customHeight="1">
      <c r="A370" s="40"/>
      <c r="B370" s="274"/>
      <c r="C370" s="274"/>
      <c r="D370" s="293"/>
      <c r="E370" s="16" t="s">
        <v>17</v>
      </c>
      <c r="F370" s="15" t="s">
        <v>27</v>
      </c>
      <c r="G370" s="15" t="s">
        <v>28</v>
      </c>
    </row>
    <row r="371" spans="1:7" s="5" customFormat="1" ht="15.75" customHeight="1">
      <c r="A371" s="40"/>
      <c r="B371" s="219" t="s">
        <v>634</v>
      </c>
      <c r="C371" s="229" t="s">
        <v>850</v>
      </c>
      <c r="D371" s="277" t="s">
        <v>336</v>
      </c>
      <c r="E371" s="21">
        <v>44650</v>
      </c>
      <c r="F371" s="21">
        <f>E371+4</f>
        <v>44654</v>
      </c>
      <c r="G371" s="21">
        <f>F371+16</f>
        <v>44670</v>
      </c>
    </row>
    <row r="372" spans="1:7" s="5" customFormat="1" ht="15.75" customHeight="1">
      <c r="A372" s="40"/>
      <c r="B372" s="242" t="s">
        <v>849</v>
      </c>
      <c r="C372" s="230" t="s">
        <v>851</v>
      </c>
      <c r="D372" s="361"/>
      <c r="E372" s="21">
        <f t="shared" ref="E372:G375" si="41">E371+7</f>
        <v>44657</v>
      </c>
      <c r="F372" s="21">
        <f t="shared" si="41"/>
        <v>44661</v>
      </c>
      <c r="G372" s="89">
        <f t="shared" si="41"/>
        <v>44677</v>
      </c>
    </row>
    <row r="373" spans="1:7" s="5" customFormat="1" ht="15.75" customHeight="1">
      <c r="A373" s="40"/>
      <c r="B373" s="242" t="s">
        <v>633</v>
      </c>
      <c r="C373" s="230" t="s">
        <v>852</v>
      </c>
      <c r="D373" s="361"/>
      <c r="E373" s="21">
        <f t="shared" si="41"/>
        <v>44664</v>
      </c>
      <c r="F373" s="21">
        <f t="shared" si="41"/>
        <v>44668</v>
      </c>
      <c r="G373" s="89">
        <f t="shared" si="41"/>
        <v>44684</v>
      </c>
    </row>
    <row r="374" spans="1:7" s="5" customFormat="1" ht="15.75" customHeight="1">
      <c r="A374" s="40"/>
      <c r="B374" s="242" t="s">
        <v>756</v>
      </c>
      <c r="C374" s="230"/>
      <c r="D374" s="361"/>
      <c r="E374" s="21">
        <f t="shared" si="41"/>
        <v>44671</v>
      </c>
      <c r="F374" s="21">
        <f t="shared" si="41"/>
        <v>44675</v>
      </c>
      <c r="G374" s="89">
        <f t="shared" si="41"/>
        <v>44691</v>
      </c>
    </row>
    <row r="375" spans="1:7" s="5" customFormat="1" ht="15.75" customHeight="1">
      <c r="A375" s="40"/>
      <c r="B375" s="242"/>
      <c r="C375" s="219"/>
      <c r="D375" s="279"/>
      <c r="E375" s="21">
        <f t="shared" si="41"/>
        <v>44678</v>
      </c>
      <c r="F375" s="21">
        <f t="shared" si="41"/>
        <v>44682</v>
      </c>
      <c r="G375" s="89">
        <f t="shared" si="41"/>
        <v>44698</v>
      </c>
    </row>
    <row r="376" spans="1:7" s="5" customFormat="1" ht="15.75" customHeight="1">
      <c r="A376" s="303"/>
      <c r="B376" s="303"/>
      <c r="C376" s="37"/>
      <c r="D376" s="201"/>
      <c r="E376" s="38"/>
      <c r="F376" s="39"/>
      <c r="G376" s="39"/>
    </row>
    <row r="377" spans="1:7" s="5" customFormat="1" ht="15.75" customHeight="1">
      <c r="A377" s="40" t="s">
        <v>337</v>
      </c>
      <c r="B377" s="360" t="s">
        <v>23</v>
      </c>
      <c r="C377" s="273" t="s">
        <v>24</v>
      </c>
      <c r="D377" s="292" t="s">
        <v>338</v>
      </c>
      <c r="E377" s="15" t="s">
        <v>255</v>
      </c>
      <c r="F377" s="15" t="s">
        <v>26</v>
      </c>
      <c r="G377" s="15" t="s">
        <v>69</v>
      </c>
    </row>
    <row r="378" spans="1:7" s="5" customFormat="1" ht="15.75" customHeight="1">
      <c r="A378" s="40"/>
      <c r="B378" s="274"/>
      <c r="C378" s="274"/>
      <c r="D378" s="293"/>
      <c r="E378" s="16" t="s">
        <v>17</v>
      </c>
      <c r="F378" s="15" t="s">
        <v>27</v>
      </c>
      <c r="G378" s="15" t="s">
        <v>28</v>
      </c>
    </row>
    <row r="379" spans="1:7" s="5" customFormat="1" ht="15.75" customHeight="1">
      <c r="A379" s="40"/>
      <c r="B379" s="15" t="s">
        <v>844</v>
      </c>
      <c r="C379" s="99" t="s">
        <v>846</v>
      </c>
      <c r="D379" s="292" t="s">
        <v>339</v>
      </c>
      <c r="E379" s="21">
        <v>44648</v>
      </c>
      <c r="F379" s="21">
        <f>E379+4</f>
        <v>44652</v>
      </c>
      <c r="G379" s="21">
        <f>F379+21</f>
        <v>44673</v>
      </c>
    </row>
    <row r="380" spans="1:7" s="5" customFormat="1" ht="15.75" customHeight="1">
      <c r="A380" s="40"/>
      <c r="B380" s="15" t="s">
        <v>614</v>
      </c>
      <c r="C380" s="99" t="s">
        <v>177</v>
      </c>
      <c r="D380" s="282"/>
      <c r="E380" s="21">
        <f t="shared" ref="E380:G383" si="42">E379+7</f>
        <v>44655</v>
      </c>
      <c r="F380" s="21">
        <f t="shared" si="42"/>
        <v>44659</v>
      </c>
      <c r="G380" s="89">
        <f t="shared" si="42"/>
        <v>44680</v>
      </c>
    </row>
    <row r="381" spans="1:7" s="5" customFormat="1" ht="15.75" customHeight="1">
      <c r="A381" s="40"/>
      <c r="B381" s="15" t="s">
        <v>845</v>
      </c>
      <c r="C381" s="99" t="s">
        <v>847</v>
      </c>
      <c r="D381" s="282"/>
      <c r="E381" s="21">
        <f t="shared" si="42"/>
        <v>44662</v>
      </c>
      <c r="F381" s="21">
        <f t="shared" si="42"/>
        <v>44666</v>
      </c>
      <c r="G381" s="89">
        <f t="shared" si="42"/>
        <v>44687</v>
      </c>
    </row>
    <row r="382" spans="1:7" s="5" customFormat="1" ht="15.75" customHeight="1">
      <c r="A382" s="40"/>
      <c r="B382" s="100" t="s">
        <v>565</v>
      </c>
      <c r="C382" s="101" t="s">
        <v>190</v>
      </c>
      <c r="D382" s="282"/>
      <c r="E382" s="21">
        <f t="shared" si="42"/>
        <v>44669</v>
      </c>
      <c r="F382" s="21">
        <f t="shared" si="42"/>
        <v>44673</v>
      </c>
      <c r="G382" s="89">
        <f t="shared" si="42"/>
        <v>44694</v>
      </c>
    </row>
    <row r="383" spans="1:7" s="5" customFormat="1" ht="15.75" customHeight="1">
      <c r="A383" s="40"/>
      <c r="B383" s="15" t="s">
        <v>551</v>
      </c>
      <c r="C383" s="99" t="s">
        <v>848</v>
      </c>
      <c r="D383" s="293"/>
      <c r="E383" s="21">
        <f t="shared" si="42"/>
        <v>44676</v>
      </c>
      <c r="F383" s="21">
        <f t="shared" si="42"/>
        <v>44680</v>
      </c>
      <c r="G383" s="89">
        <f t="shared" si="42"/>
        <v>44701</v>
      </c>
    </row>
    <row r="384" spans="1:7" s="5" customFormat="1" ht="15.75" customHeight="1">
      <c r="A384" s="40"/>
      <c r="B384" s="102"/>
      <c r="C384" s="103"/>
      <c r="D384" s="205"/>
      <c r="E384" s="30"/>
      <c r="F384" s="30"/>
      <c r="G384" s="30"/>
    </row>
    <row r="385" spans="1:7" s="5" customFormat="1" ht="15.75" customHeight="1">
      <c r="A385" s="40"/>
      <c r="B385" s="98"/>
      <c r="C385" s="98"/>
      <c r="D385" s="205"/>
      <c r="E385" s="98"/>
      <c r="F385" s="98"/>
      <c r="G385" s="98"/>
    </row>
    <row r="386" spans="1:7" s="5" customFormat="1" ht="15.75" customHeight="1">
      <c r="A386" s="303"/>
      <c r="B386" s="303"/>
      <c r="C386" s="37"/>
      <c r="D386" s="201"/>
      <c r="E386" s="38"/>
      <c r="F386" s="39"/>
      <c r="G386" s="39"/>
    </row>
    <row r="387" spans="1:7" s="5" customFormat="1" ht="15.75" customHeight="1">
      <c r="A387" s="40" t="s">
        <v>504</v>
      </c>
      <c r="B387" s="273" t="s">
        <v>23</v>
      </c>
      <c r="C387" s="273" t="s">
        <v>24</v>
      </c>
      <c r="D387" s="292" t="s">
        <v>25</v>
      </c>
      <c r="E387" s="15" t="s">
        <v>258</v>
      </c>
      <c r="F387" s="15" t="s">
        <v>26</v>
      </c>
      <c r="G387" s="15" t="s">
        <v>571</v>
      </c>
    </row>
    <row r="388" spans="1:7" s="5" customFormat="1" ht="15.75" customHeight="1">
      <c r="A388" s="40"/>
      <c r="B388" s="274"/>
      <c r="C388" s="274"/>
      <c r="D388" s="293"/>
      <c r="E388" s="16" t="s">
        <v>17</v>
      </c>
      <c r="F388" s="15" t="s">
        <v>27</v>
      </c>
      <c r="G388" s="15" t="s">
        <v>28</v>
      </c>
    </row>
    <row r="389" spans="1:7" s="5" customFormat="1" ht="15.75" customHeight="1">
      <c r="A389" s="40"/>
      <c r="B389" s="252"/>
      <c r="C389" s="252"/>
      <c r="D389" s="359" t="s">
        <v>340</v>
      </c>
      <c r="E389" s="74">
        <v>44651</v>
      </c>
      <c r="F389" s="21">
        <f>E389+4</f>
        <v>44655</v>
      </c>
      <c r="G389" s="21">
        <f>F389+11</f>
        <v>44666</v>
      </c>
    </row>
    <row r="390" spans="1:7" s="5" customFormat="1" ht="15.75" customHeight="1">
      <c r="A390" s="40"/>
      <c r="B390" s="252" t="s">
        <v>994</v>
      </c>
      <c r="C390" s="252" t="s">
        <v>996</v>
      </c>
      <c r="D390" s="359"/>
      <c r="E390" s="21">
        <f t="shared" ref="E390:G393" si="43">E389+7</f>
        <v>44658</v>
      </c>
      <c r="F390" s="21">
        <f t="shared" si="43"/>
        <v>44662</v>
      </c>
      <c r="G390" s="89">
        <f t="shared" si="43"/>
        <v>44673</v>
      </c>
    </row>
    <row r="391" spans="1:7" s="5" customFormat="1" ht="15.75" customHeight="1">
      <c r="A391" s="40"/>
      <c r="B391" s="248" t="s">
        <v>995</v>
      </c>
      <c r="C391" s="252" t="s">
        <v>997</v>
      </c>
      <c r="D391" s="359"/>
      <c r="E391" s="21">
        <f t="shared" si="43"/>
        <v>44665</v>
      </c>
      <c r="F391" s="21">
        <f t="shared" si="43"/>
        <v>44669</v>
      </c>
      <c r="G391" s="89">
        <f t="shared" si="43"/>
        <v>44680</v>
      </c>
    </row>
    <row r="392" spans="1:7" s="5" customFormat="1" ht="15.75" customHeight="1">
      <c r="A392" s="40"/>
      <c r="B392" s="225"/>
      <c r="C392" s="225"/>
      <c r="D392" s="359"/>
      <c r="E392" s="21">
        <f t="shared" si="43"/>
        <v>44672</v>
      </c>
      <c r="F392" s="21">
        <f t="shared" si="43"/>
        <v>44676</v>
      </c>
      <c r="G392" s="89">
        <f t="shared" si="43"/>
        <v>44687</v>
      </c>
    </row>
    <row r="393" spans="1:7" s="5" customFormat="1" ht="15.75" customHeight="1">
      <c r="A393" s="40"/>
      <c r="B393" s="225"/>
      <c r="C393" s="225"/>
      <c r="D393" s="359"/>
      <c r="E393" s="105">
        <f t="shared" si="43"/>
        <v>44679</v>
      </c>
      <c r="F393" s="105">
        <f t="shared" si="43"/>
        <v>44683</v>
      </c>
      <c r="G393" s="106">
        <f t="shared" si="43"/>
        <v>44694</v>
      </c>
    </row>
    <row r="394" spans="1:7" s="5" customFormat="1" ht="15.75" customHeight="1">
      <c r="A394" s="40"/>
      <c r="B394" s="98"/>
      <c r="C394" s="98"/>
      <c r="D394" s="205"/>
      <c r="E394" s="98"/>
      <c r="F394" s="30"/>
      <c r="G394" s="30"/>
    </row>
    <row r="395" spans="1:7" s="5" customFormat="1" ht="15.75" customHeight="1">
      <c r="A395" s="303"/>
      <c r="B395" s="303"/>
      <c r="C395" s="37"/>
      <c r="D395" s="201"/>
      <c r="E395" s="38"/>
      <c r="F395" s="39"/>
      <c r="G395" s="39"/>
    </row>
    <row r="396" spans="1:7" s="5" customFormat="1" ht="15.75" customHeight="1">
      <c r="A396" s="40" t="s">
        <v>341</v>
      </c>
      <c r="B396" s="284" t="s">
        <v>23</v>
      </c>
      <c r="C396" s="284" t="s">
        <v>24</v>
      </c>
      <c r="D396" s="313" t="s">
        <v>25</v>
      </c>
      <c r="E396" s="15" t="s">
        <v>255</v>
      </c>
      <c r="F396" s="15" t="s">
        <v>26</v>
      </c>
      <c r="G396" s="15" t="s">
        <v>335</v>
      </c>
    </row>
    <row r="397" spans="1:7" s="5" customFormat="1" ht="15.75" customHeight="1">
      <c r="A397" s="40"/>
      <c r="B397" s="285"/>
      <c r="C397" s="285"/>
      <c r="D397" s="314"/>
      <c r="E397" s="15" t="s">
        <v>17</v>
      </c>
      <c r="F397" s="15" t="s">
        <v>27</v>
      </c>
      <c r="G397" s="15" t="s">
        <v>28</v>
      </c>
    </row>
    <row r="398" spans="1:7" s="5" customFormat="1" ht="15.75" customHeight="1">
      <c r="A398" s="40"/>
      <c r="B398" s="256" t="s">
        <v>684</v>
      </c>
      <c r="C398" s="256" t="s">
        <v>62</v>
      </c>
      <c r="D398" s="329" t="s">
        <v>342</v>
      </c>
      <c r="E398" s="74">
        <v>44650</v>
      </c>
      <c r="F398" s="21">
        <f>E398+4</f>
        <v>44654</v>
      </c>
      <c r="G398" s="21">
        <f>F398+15</f>
        <v>44669</v>
      </c>
    </row>
    <row r="399" spans="1:7" s="5" customFormat="1" ht="15.75" customHeight="1">
      <c r="A399" s="40"/>
      <c r="B399" s="256" t="s">
        <v>685</v>
      </c>
      <c r="C399" s="256" t="s">
        <v>584</v>
      </c>
      <c r="D399" s="278"/>
      <c r="E399" s="21">
        <f t="shared" ref="E399:G402" si="44">E398+7</f>
        <v>44657</v>
      </c>
      <c r="F399" s="21">
        <f t="shared" si="44"/>
        <v>44661</v>
      </c>
      <c r="G399" s="89">
        <f t="shared" si="44"/>
        <v>44676</v>
      </c>
    </row>
    <row r="400" spans="1:7" s="5" customFormat="1" ht="15.75" customHeight="1">
      <c r="A400" s="40"/>
      <c r="B400" s="256" t="s">
        <v>686</v>
      </c>
      <c r="C400" s="256" t="s">
        <v>172</v>
      </c>
      <c r="D400" s="278"/>
      <c r="E400" s="21">
        <f t="shared" si="44"/>
        <v>44664</v>
      </c>
      <c r="F400" s="21">
        <f t="shared" si="44"/>
        <v>44668</v>
      </c>
      <c r="G400" s="89">
        <f t="shared" si="44"/>
        <v>44683</v>
      </c>
    </row>
    <row r="401" spans="1:7" s="5" customFormat="1" ht="15.75" customHeight="1">
      <c r="A401" s="40"/>
      <c r="B401" s="256" t="s">
        <v>582</v>
      </c>
      <c r="C401" s="256" t="s">
        <v>189</v>
      </c>
      <c r="D401" s="278"/>
      <c r="E401" s="21">
        <f t="shared" si="44"/>
        <v>44671</v>
      </c>
      <c r="F401" s="21">
        <f t="shared" si="44"/>
        <v>44675</v>
      </c>
      <c r="G401" s="89">
        <f t="shared" si="44"/>
        <v>44690</v>
      </c>
    </row>
    <row r="402" spans="1:7" s="5" customFormat="1" ht="15.75" customHeight="1">
      <c r="A402" s="40"/>
      <c r="B402" s="256" t="s">
        <v>583</v>
      </c>
      <c r="C402" s="256" t="s">
        <v>687</v>
      </c>
      <c r="D402" s="331"/>
      <c r="E402" s="21">
        <f t="shared" si="44"/>
        <v>44678</v>
      </c>
      <c r="F402" s="21">
        <f t="shared" si="44"/>
        <v>44682</v>
      </c>
      <c r="G402" s="89">
        <f t="shared" si="44"/>
        <v>44697</v>
      </c>
    </row>
    <row r="403" spans="1:7" s="5" customFormat="1" ht="15.75" customHeight="1">
      <c r="A403" s="40"/>
      <c r="B403" s="98"/>
      <c r="C403" s="98"/>
      <c r="D403" s="205"/>
      <c r="E403" s="98"/>
      <c r="F403" s="98"/>
      <c r="G403" s="30"/>
    </row>
    <row r="404" spans="1:7" s="5" customFormat="1" ht="15.75" customHeight="1">
      <c r="A404" s="303"/>
      <c r="B404" s="303"/>
      <c r="C404" s="37"/>
      <c r="D404" s="201"/>
      <c r="E404" s="38"/>
      <c r="F404" s="39"/>
      <c r="G404" s="39"/>
    </row>
    <row r="405" spans="1:7" s="5" customFormat="1" ht="15.75" customHeight="1">
      <c r="A405" s="40" t="s">
        <v>343</v>
      </c>
      <c r="B405" s="273" t="s">
        <v>23</v>
      </c>
      <c r="C405" s="273" t="s">
        <v>24</v>
      </c>
      <c r="D405" s="292" t="s">
        <v>25</v>
      </c>
      <c r="E405" s="15" t="s">
        <v>255</v>
      </c>
      <c r="F405" s="15" t="s">
        <v>26</v>
      </c>
      <c r="G405" s="15" t="s">
        <v>73</v>
      </c>
    </row>
    <row r="406" spans="1:7" s="5" customFormat="1" ht="15.75" customHeight="1">
      <c r="A406" s="40"/>
      <c r="B406" s="274"/>
      <c r="C406" s="274"/>
      <c r="D406" s="293"/>
      <c r="E406" s="16" t="s">
        <v>17</v>
      </c>
      <c r="F406" s="15" t="s">
        <v>27</v>
      </c>
      <c r="G406" s="15" t="s">
        <v>28</v>
      </c>
    </row>
    <row r="407" spans="1:7" s="5" customFormat="1" ht="15.75" customHeight="1">
      <c r="A407" s="40"/>
      <c r="B407" s="237" t="s">
        <v>561</v>
      </c>
      <c r="C407" s="237" t="s">
        <v>581</v>
      </c>
      <c r="D407" s="356" t="s">
        <v>344</v>
      </c>
      <c r="E407" s="21">
        <v>44648</v>
      </c>
      <c r="F407" s="21">
        <f>E407+4</f>
        <v>44652</v>
      </c>
      <c r="G407" s="21">
        <f>F407+15</f>
        <v>44667</v>
      </c>
    </row>
    <row r="408" spans="1:7" s="5" customFormat="1" ht="15.75" customHeight="1">
      <c r="A408" s="40"/>
      <c r="B408" s="237" t="s">
        <v>579</v>
      </c>
      <c r="C408" s="237" t="s">
        <v>680</v>
      </c>
      <c r="D408" s="357"/>
      <c r="E408" s="21">
        <f t="shared" ref="E408:G411" si="45">E407+7</f>
        <v>44655</v>
      </c>
      <c r="F408" s="21">
        <f t="shared" si="45"/>
        <v>44659</v>
      </c>
      <c r="G408" s="89">
        <f t="shared" si="45"/>
        <v>44674</v>
      </c>
    </row>
    <row r="409" spans="1:7" s="5" customFormat="1" ht="15.75" customHeight="1">
      <c r="A409" s="40"/>
      <c r="B409" s="237" t="s">
        <v>562</v>
      </c>
      <c r="C409" s="237" t="s">
        <v>681</v>
      </c>
      <c r="D409" s="357"/>
      <c r="E409" s="21">
        <f t="shared" si="45"/>
        <v>44662</v>
      </c>
      <c r="F409" s="21">
        <f t="shared" si="45"/>
        <v>44666</v>
      </c>
      <c r="G409" s="89">
        <f t="shared" si="45"/>
        <v>44681</v>
      </c>
    </row>
    <row r="410" spans="1:7" s="5" customFormat="1" ht="15.75" customHeight="1">
      <c r="A410" s="40"/>
      <c r="B410" s="237" t="s">
        <v>560</v>
      </c>
      <c r="C410" s="237" t="s">
        <v>682</v>
      </c>
      <c r="D410" s="357"/>
      <c r="E410" s="21">
        <f t="shared" si="45"/>
        <v>44669</v>
      </c>
      <c r="F410" s="21">
        <f t="shared" si="45"/>
        <v>44673</v>
      </c>
      <c r="G410" s="89">
        <f t="shared" si="45"/>
        <v>44688</v>
      </c>
    </row>
    <row r="411" spans="1:7" s="5" customFormat="1" ht="15.75" customHeight="1">
      <c r="A411" s="40"/>
      <c r="B411" s="237" t="s">
        <v>580</v>
      </c>
      <c r="C411" s="237" t="s">
        <v>683</v>
      </c>
      <c r="D411" s="358"/>
      <c r="E411" s="21">
        <f t="shared" si="45"/>
        <v>44676</v>
      </c>
      <c r="F411" s="21">
        <f t="shared" si="45"/>
        <v>44680</v>
      </c>
      <c r="G411" s="89">
        <f t="shared" si="45"/>
        <v>44695</v>
      </c>
    </row>
    <row r="412" spans="1:7" s="5" customFormat="1" ht="15.75" customHeight="1">
      <c r="A412" s="40"/>
      <c r="B412" s="98"/>
      <c r="C412" s="98"/>
      <c r="D412" s="205"/>
      <c r="E412" s="98"/>
      <c r="F412" s="30"/>
      <c r="G412" s="30"/>
    </row>
    <row r="413" spans="1:7" s="5" customFormat="1" ht="15.75" customHeight="1">
      <c r="A413" s="303"/>
      <c r="B413" s="303"/>
      <c r="C413" s="37"/>
      <c r="D413" s="201"/>
      <c r="E413" s="38"/>
      <c r="F413" s="39"/>
      <c r="G413" s="39"/>
    </row>
    <row r="414" spans="1:7" s="5" customFormat="1" ht="15.75" customHeight="1">
      <c r="A414" s="40" t="s">
        <v>345</v>
      </c>
      <c r="B414" s="273" t="s">
        <v>23</v>
      </c>
      <c r="C414" s="273" t="s">
        <v>24</v>
      </c>
      <c r="D414" s="292" t="s">
        <v>25</v>
      </c>
      <c r="E414" s="15" t="s">
        <v>258</v>
      </c>
      <c r="F414" s="15" t="s">
        <v>26</v>
      </c>
      <c r="G414" s="15" t="s">
        <v>75</v>
      </c>
    </row>
    <row r="415" spans="1:7" s="5" customFormat="1" ht="15.75" customHeight="1">
      <c r="A415" s="40"/>
      <c r="B415" s="274"/>
      <c r="C415" s="274"/>
      <c r="D415" s="293"/>
      <c r="E415" s="16" t="s">
        <v>17</v>
      </c>
      <c r="F415" s="15" t="s">
        <v>27</v>
      </c>
      <c r="G415" s="15" t="s">
        <v>28</v>
      </c>
    </row>
    <row r="416" spans="1:7" s="5" customFormat="1" ht="15.75" customHeight="1">
      <c r="A416" s="40"/>
      <c r="B416" s="15" t="s">
        <v>515</v>
      </c>
      <c r="C416" s="45" t="s">
        <v>604</v>
      </c>
      <c r="D416" s="356" t="s">
        <v>346</v>
      </c>
      <c r="E416" s="21">
        <v>44643</v>
      </c>
      <c r="F416" s="21">
        <f>E416+4</f>
        <v>44647</v>
      </c>
      <c r="G416" s="21">
        <f>F416+15</f>
        <v>44662</v>
      </c>
    </row>
    <row r="417" spans="1:7" s="5" customFormat="1" ht="15.75" customHeight="1">
      <c r="A417" s="40"/>
      <c r="B417" s="15" t="s">
        <v>602</v>
      </c>
      <c r="C417" s="45" t="s">
        <v>603</v>
      </c>
      <c r="D417" s="357"/>
      <c r="E417" s="21">
        <f t="shared" ref="E417:G420" si="46">E416+7</f>
        <v>44650</v>
      </c>
      <c r="F417" s="21">
        <f t="shared" si="46"/>
        <v>44654</v>
      </c>
      <c r="G417" s="89">
        <f t="shared" si="46"/>
        <v>44669</v>
      </c>
    </row>
    <row r="418" spans="1:7" s="5" customFormat="1" ht="15.75" customHeight="1">
      <c r="A418" s="40"/>
      <c r="B418" s="15" t="s">
        <v>827</v>
      </c>
      <c r="C418" s="45" t="s">
        <v>828</v>
      </c>
      <c r="D418" s="357"/>
      <c r="E418" s="21">
        <f t="shared" si="46"/>
        <v>44657</v>
      </c>
      <c r="F418" s="21">
        <f t="shared" si="46"/>
        <v>44661</v>
      </c>
      <c r="G418" s="89">
        <f t="shared" si="46"/>
        <v>44676</v>
      </c>
    </row>
    <row r="419" spans="1:7" s="5" customFormat="1" ht="15.75" customHeight="1">
      <c r="A419" s="40"/>
      <c r="B419" s="15" t="s">
        <v>564</v>
      </c>
      <c r="C419" s="45" t="s">
        <v>829</v>
      </c>
      <c r="D419" s="357"/>
      <c r="E419" s="21">
        <f t="shared" si="46"/>
        <v>44664</v>
      </c>
      <c r="F419" s="21">
        <f t="shared" si="46"/>
        <v>44668</v>
      </c>
      <c r="G419" s="89">
        <f t="shared" si="46"/>
        <v>44683</v>
      </c>
    </row>
    <row r="420" spans="1:7" s="5" customFormat="1" ht="15.75" customHeight="1">
      <c r="A420" s="40"/>
      <c r="B420" s="15" t="s">
        <v>550</v>
      </c>
      <c r="C420" s="45" t="s">
        <v>830</v>
      </c>
      <c r="D420" s="358"/>
      <c r="E420" s="21">
        <f t="shared" si="46"/>
        <v>44671</v>
      </c>
      <c r="F420" s="21">
        <f t="shared" si="46"/>
        <v>44675</v>
      </c>
      <c r="G420" s="89">
        <f t="shared" si="46"/>
        <v>44690</v>
      </c>
    </row>
    <row r="421" spans="1:7" s="5" customFormat="1" ht="15.75" customHeight="1">
      <c r="A421" s="40"/>
      <c r="B421" s="98"/>
      <c r="C421" s="98"/>
      <c r="D421" s="205"/>
      <c r="E421" s="98"/>
      <c r="F421" s="30"/>
      <c r="G421" s="30"/>
    </row>
    <row r="422" spans="1:7" s="5" customFormat="1" ht="15.75" customHeight="1">
      <c r="A422" s="319" t="s">
        <v>77</v>
      </c>
      <c r="B422" s="319"/>
      <c r="C422" s="319"/>
      <c r="D422" s="319"/>
      <c r="E422" s="319"/>
      <c r="F422" s="319"/>
      <c r="G422" s="319"/>
    </row>
    <row r="423" spans="1:7" s="5" customFormat="1" ht="15.75" customHeight="1">
      <c r="A423" s="339" t="s">
        <v>329</v>
      </c>
      <c r="B423" s="339"/>
      <c r="C423" s="66"/>
      <c r="D423" s="204"/>
      <c r="E423" s="11"/>
      <c r="F423" s="12"/>
      <c r="G423" s="12"/>
    </row>
    <row r="424" spans="1:7" s="5" customFormat="1" ht="15.75" customHeight="1">
      <c r="A424" s="40" t="s">
        <v>527</v>
      </c>
      <c r="B424" s="273" t="s">
        <v>23</v>
      </c>
      <c r="C424" s="273" t="s">
        <v>24</v>
      </c>
      <c r="D424" s="292" t="s">
        <v>25</v>
      </c>
      <c r="E424" s="15" t="s">
        <v>258</v>
      </c>
      <c r="F424" s="15" t="s">
        <v>26</v>
      </c>
      <c r="G424" s="41" t="s">
        <v>347</v>
      </c>
    </row>
    <row r="425" spans="1:7" s="5" customFormat="1" ht="15.75" customHeight="1">
      <c r="A425" s="40"/>
      <c r="B425" s="274"/>
      <c r="C425" s="274"/>
      <c r="D425" s="293"/>
      <c r="E425" s="16" t="s">
        <v>285</v>
      </c>
      <c r="F425" s="42" t="s">
        <v>27</v>
      </c>
      <c r="G425" s="15" t="s">
        <v>348</v>
      </c>
    </row>
    <row r="426" spans="1:7" s="5" customFormat="1" ht="15.75" customHeight="1">
      <c r="A426" s="40"/>
      <c r="B426" s="18" t="s">
        <v>987</v>
      </c>
      <c r="C426" s="107" t="s">
        <v>546</v>
      </c>
      <c r="D426" s="294" t="s">
        <v>635</v>
      </c>
      <c r="E426" s="20">
        <v>44653</v>
      </c>
      <c r="F426" s="20">
        <f>E426+4</f>
        <v>44657</v>
      </c>
      <c r="G426" s="21">
        <f>F426+6</f>
        <v>44663</v>
      </c>
    </row>
    <row r="427" spans="1:7" s="5" customFormat="1" ht="15.75" customHeight="1">
      <c r="A427" s="40"/>
      <c r="B427" s="18" t="s">
        <v>636</v>
      </c>
      <c r="C427" s="107" t="s">
        <v>545</v>
      </c>
      <c r="D427" s="300"/>
      <c r="E427" s="25">
        <f t="shared" ref="E427:G430" si="47">E426+7</f>
        <v>44660</v>
      </c>
      <c r="F427" s="20">
        <f t="shared" si="47"/>
        <v>44664</v>
      </c>
      <c r="G427" s="21">
        <f t="shared" si="47"/>
        <v>44670</v>
      </c>
    </row>
    <row r="428" spans="1:7" s="5" customFormat="1" ht="15.75" customHeight="1">
      <c r="A428" s="40"/>
      <c r="B428" s="18" t="s">
        <v>534</v>
      </c>
      <c r="C428" s="107" t="s">
        <v>546</v>
      </c>
      <c r="D428" s="300"/>
      <c r="E428" s="25">
        <f t="shared" si="47"/>
        <v>44667</v>
      </c>
      <c r="F428" s="20">
        <f t="shared" si="47"/>
        <v>44671</v>
      </c>
      <c r="G428" s="21">
        <f t="shared" si="47"/>
        <v>44677</v>
      </c>
    </row>
    <row r="429" spans="1:7" s="5" customFormat="1" ht="15.75" customHeight="1">
      <c r="A429" s="40"/>
      <c r="B429" s="18" t="s">
        <v>253</v>
      </c>
      <c r="C429" s="107" t="s">
        <v>546</v>
      </c>
      <c r="D429" s="300"/>
      <c r="E429" s="25">
        <f t="shared" si="47"/>
        <v>44674</v>
      </c>
      <c r="F429" s="20">
        <f t="shared" si="47"/>
        <v>44678</v>
      </c>
      <c r="G429" s="21">
        <f t="shared" si="47"/>
        <v>44684</v>
      </c>
    </row>
    <row r="430" spans="1:7" s="5" customFormat="1" ht="15.75" customHeight="1">
      <c r="A430" s="40"/>
      <c r="B430" s="18" t="s">
        <v>987</v>
      </c>
      <c r="C430" s="107" t="s">
        <v>988</v>
      </c>
      <c r="D430" s="312"/>
      <c r="E430" s="25">
        <f t="shared" si="47"/>
        <v>44681</v>
      </c>
      <c r="F430" s="20">
        <f t="shared" si="47"/>
        <v>44685</v>
      </c>
      <c r="G430" s="21">
        <f t="shared" si="47"/>
        <v>44691</v>
      </c>
    </row>
    <row r="431" spans="1:7" s="5" customFormat="1" ht="15.75" customHeight="1">
      <c r="A431" s="40"/>
      <c r="B431" s="37"/>
      <c r="C431" s="37"/>
      <c r="D431" s="201"/>
      <c r="E431" s="38"/>
      <c r="F431" s="39"/>
      <c r="G431" s="39"/>
    </row>
    <row r="432" spans="1:7" s="5" customFormat="1" ht="15.75" customHeight="1">
      <c r="A432" s="326"/>
      <c r="B432" s="326"/>
      <c r="C432" s="37" t="s">
        <v>349</v>
      </c>
      <c r="D432" s="201"/>
      <c r="E432" s="38"/>
      <c r="F432" s="39"/>
      <c r="G432" s="39"/>
    </row>
    <row r="433" spans="1:7" s="5" customFormat="1" ht="15.75" customHeight="1">
      <c r="A433" s="40" t="s">
        <v>350</v>
      </c>
      <c r="B433" s="297" t="s">
        <v>23</v>
      </c>
      <c r="C433" s="297" t="s">
        <v>24</v>
      </c>
      <c r="D433" s="281" t="s">
        <v>25</v>
      </c>
      <c r="E433" s="15" t="s">
        <v>351</v>
      </c>
      <c r="F433" s="15" t="s">
        <v>26</v>
      </c>
      <c r="G433" s="41" t="s">
        <v>352</v>
      </c>
    </row>
    <row r="434" spans="1:7" s="5" customFormat="1" ht="15.75" customHeight="1">
      <c r="A434" s="40"/>
      <c r="B434" s="298"/>
      <c r="C434" s="298"/>
      <c r="D434" s="283"/>
      <c r="E434" s="16" t="s">
        <v>17</v>
      </c>
      <c r="F434" s="42" t="s">
        <v>27</v>
      </c>
      <c r="G434" s="15" t="s">
        <v>28</v>
      </c>
    </row>
    <row r="435" spans="1:7" s="5" customFormat="1" ht="15.75" customHeight="1">
      <c r="A435" s="40"/>
      <c r="B435" s="18" t="s">
        <v>555</v>
      </c>
      <c r="C435" s="107" t="s">
        <v>881</v>
      </c>
      <c r="D435" s="287" t="s">
        <v>353</v>
      </c>
      <c r="E435" s="20">
        <v>44652</v>
      </c>
      <c r="F435" s="20">
        <f>E435+4</f>
        <v>44656</v>
      </c>
      <c r="G435" s="21">
        <f>F435+10</f>
        <v>44666</v>
      </c>
    </row>
    <row r="436" spans="1:7" s="5" customFormat="1" ht="15.75" customHeight="1">
      <c r="A436" s="40"/>
      <c r="B436" s="18" t="s">
        <v>621</v>
      </c>
      <c r="C436" s="107" t="s">
        <v>882</v>
      </c>
      <c r="D436" s="300"/>
      <c r="E436" s="25">
        <f t="shared" ref="E436:G439" si="48">E435+7</f>
        <v>44659</v>
      </c>
      <c r="F436" s="20">
        <f t="shared" si="48"/>
        <v>44663</v>
      </c>
      <c r="G436" s="21">
        <f t="shared" si="48"/>
        <v>44673</v>
      </c>
    </row>
    <row r="437" spans="1:7" s="5" customFormat="1" ht="15.75" customHeight="1">
      <c r="A437" s="40"/>
      <c r="B437" s="18" t="s">
        <v>556</v>
      </c>
      <c r="C437" s="107" t="s">
        <v>883</v>
      </c>
      <c r="D437" s="300"/>
      <c r="E437" s="25">
        <f t="shared" si="48"/>
        <v>44666</v>
      </c>
      <c r="F437" s="20">
        <f t="shared" si="48"/>
        <v>44670</v>
      </c>
      <c r="G437" s="21">
        <f t="shared" si="48"/>
        <v>44680</v>
      </c>
    </row>
    <row r="438" spans="1:7" s="5" customFormat="1" ht="15.75" customHeight="1">
      <c r="A438" s="40"/>
      <c r="B438" s="18" t="s">
        <v>553</v>
      </c>
      <c r="C438" s="108" t="s">
        <v>884</v>
      </c>
      <c r="D438" s="300"/>
      <c r="E438" s="25">
        <f t="shared" si="48"/>
        <v>44673</v>
      </c>
      <c r="F438" s="20">
        <f t="shared" si="48"/>
        <v>44677</v>
      </c>
      <c r="G438" s="21">
        <f t="shared" si="48"/>
        <v>44687</v>
      </c>
    </row>
    <row r="439" spans="1:7" s="5" customFormat="1" ht="15.75" customHeight="1">
      <c r="A439" s="40"/>
      <c r="B439" s="18" t="s">
        <v>554</v>
      </c>
      <c r="C439" s="108" t="s">
        <v>885</v>
      </c>
      <c r="D439" s="288"/>
      <c r="E439" s="25">
        <f t="shared" si="48"/>
        <v>44680</v>
      </c>
      <c r="F439" s="20">
        <f t="shared" si="48"/>
        <v>44684</v>
      </c>
      <c r="G439" s="21">
        <f t="shared" si="48"/>
        <v>44694</v>
      </c>
    </row>
    <row r="440" spans="1:7" s="5" customFormat="1" ht="15.75" customHeight="1">
      <c r="A440" s="40"/>
      <c r="B440" s="37"/>
      <c r="C440" s="37"/>
      <c r="D440" s="201"/>
      <c r="E440" s="38"/>
      <c r="F440" s="39"/>
      <c r="G440" s="39"/>
    </row>
    <row r="441" spans="1:7" s="5" customFormat="1" ht="15.75" customHeight="1">
      <c r="A441" s="40"/>
      <c r="B441" s="284" t="s">
        <v>23</v>
      </c>
      <c r="C441" s="284" t="s">
        <v>24</v>
      </c>
      <c r="D441" s="313" t="s">
        <v>25</v>
      </c>
      <c r="E441" s="15" t="s">
        <v>354</v>
      </c>
      <c r="F441" s="15" t="s">
        <v>26</v>
      </c>
      <c r="G441" s="15" t="s">
        <v>78</v>
      </c>
    </row>
    <row r="442" spans="1:7" s="5" customFormat="1" ht="15.75" customHeight="1">
      <c r="A442" s="40"/>
      <c r="B442" s="285"/>
      <c r="C442" s="285"/>
      <c r="D442" s="314"/>
      <c r="E442" s="15" t="s">
        <v>355</v>
      </c>
      <c r="F442" s="15" t="s">
        <v>27</v>
      </c>
      <c r="G442" s="15" t="s">
        <v>28</v>
      </c>
    </row>
    <row r="443" spans="1:7" s="5" customFormat="1" ht="15.75" customHeight="1">
      <c r="A443" s="40"/>
      <c r="B443" s="18" t="s">
        <v>42</v>
      </c>
      <c r="C443" s="18" t="s">
        <v>886</v>
      </c>
      <c r="D443" s="344" t="s">
        <v>890</v>
      </c>
      <c r="E443" s="21">
        <v>44648</v>
      </c>
      <c r="F443" s="21">
        <f>E443+3</f>
        <v>44651</v>
      </c>
      <c r="G443" s="21">
        <f>F443+15</f>
        <v>44666</v>
      </c>
    </row>
    <row r="444" spans="1:7" s="5" customFormat="1" ht="15.75" customHeight="1">
      <c r="A444" s="40"/>
      <c r="B444" s="18" t="s">
        <v>834</v>
      </c>
      <c r="C444" s="18" t="s">
        <v>887</v>
      </c>
      <c r="D444" s="295"/>
      <c r="E444" s="21">
        <f t="shared" ref="E444:G445" si="49">E443+7</f>
        <v>44655</v>
      </c>
      <c r="F444" s="21">
        <f t="shared" si="49"/>
        <v>44658</v>
      </c>
      <c r="G444" s="21">
        <f t="shared" si="49"/>
        <v>44673</v>
      </c>
    </row>
    <row r="445" spans="1:7" s="5" customFormat="1" ht="15.75" customHeight="1">
      <c r="A445" s="40"/>
      <c r="B445" s="84" t="s">
        <v>835</v>
      </c>
      <c r="C445" s="84" t="s">
        <v>879</v>
      </c>
      <c r="D445" s="295"/>
      <c r="E445" s="21">
        <f t="shared" si="49"/>
        <v>44662</v>
      </c>
      <c r="F445" s="21">
        <f t="shared" si="49"/>
        <v>44665</v>
      </c>
      <c r="G445" s="21">
        <f t="shared" si="49"/>
        <v>44680</v>
      </c>
    </row>
    <row r="446" spans="1:7" s="5" customFormat="1" ht="15.75" customHeight="1">
      <c r="A446" s="40"/>
      <c r="B446" s="18" t="s">
        <v>836</v>
      </c>
      <c r="C446" s="18" t="s">
        <v>888</v>
      </c>
      <c r="D446" s="295"/>
      <c r="E446" s="21">
        <f t="shared" ref="E446:G447" si="50">E445+7</f>
        <v>44669</v>
      </c>
      <c r="F446" s="21">
        <f t="shared" si="50"/>
        <v>44672</v>
      </c>
      <c r="G446" s="21">
        <f t="shared" si="50"/>
        <v>44687</v>
      </c>
    </row>
    <row r="447" spans="1:7" s="5" customFormat="1" ht="15.75" customHeight="1">
      <c r="A447" s="40"/>
      <c r="B447" s="84" t="s">
        <v>837</v>
      </c>
      <c r="C447" s="18" t="s">
        <v>889</v>
      </c>
      <c r="D447" s="388"/>
      <c r="E447" s="21">
        <f t="shared" si="50"/>
        <v>44676</v>
      </c>
      <c r="F447" s="21">
        <f t="shared" si="50"/>
        <v>44679</v>
      </c>
      <c r="G447" s="21">
        <f t="shared" si="50"/>
        <v>44694</v>
      </c>
    </row>
    <row r="448" spans="1:7" s="5" customFormat="1" ht="15.75" customHeight="1">
      <c r="A448" s="40"/>
      <c r="B448" s="37"/>
      <c r="C448" s="37"/>
      <c r="D448" s="201"/>
      <c r="E448" s="38"/>
      <c r="F448" s="30"/>
      <c r="G448" s="39"/>
    </row>
    <row r="449" spans="1:7" s="5" customFormat="1" ht="15.75" customHeight="1">
      <c r="A449" s="326"/>
      <c r="B449" s="326"/>
      <c r="C449" s="37"/>
      <c r="D449" s="201"/>
      <c r="E449" s="38"/>
      <c r="F449" s="39"/>
      <c r="G449" s="39"/>
    </row>
    <row r="450" spans="1:7" s="5" customFormat="1" ht="15.75" customHeight="1">
      <c r="A450" s="40" t="s">
        <v>356</v>
      </c>
      <c r="B450" s="389" t="s">
        <v>23</v>
      </c>
      <c r="C450" s="273" t="s">
        <v>24</v>
      </c>
      <c r="D450" s="292" t="s">
        <v>25</v>
      </c>
      <c r="E450" s="15" t="s">
        <v>258</v>
      </c>
      <c r="F450" s="15" t="s">
        <v>26</v>
      </c>
      <c r="G450" s="41" t="s">
        <v>81</v>
      </c>
    </row>
    <row r="451" spans="1:7" s="5" customFormat="1" ht="15.75" customHeight="1">
      <c r="A451" s="40"/>
      <c r="B451" s="274"/>
      <c r="C451" s="274"/>
      <c r="D451" s="293"/>
      <c r="E451" s="16" t="s">
        <v>17</v>
      </c>
      <c r="F451" s="42" t="s">
        <v>27</v>
      </c>
      <c r="G451" s="15" t="s">
        <v>28</v>
      </c>
    </row>
    <row r="452" spans="1:7" s="5" customFormat="1" ht="15.75" customHeight="1">
      <c r="A452" s="40"/>
      <c r="B452" s="109" t="s">
        <v>609</v>
      </c>
      <c r="C452" s="77" t="s">
        <v>613</v>
      </c>
      <c r="D452" s="294" t="s">
        <v>357</v>
      </c>
      <c r="E452" s="21">
        <v>44645</v>
      </c>
      <c r="F452" s="74">
        <f>E452+4</f>
        <v>44649</v>
      </c>
      <c r="G452" s="21">
        <f>F452+5</f>
        <v>44654</v>
      </c>
    </row>
    <row r="453" spans="1:7" s="5" customFormat="1" ht="15.75" customHeight="1">
      <c r="A453" s="40"/>
      <c r="B453" s="109" t="s">
        <v>610</v>
      </c>
      <c r="C453" s="77" t="s">
        <v>880</v>
      </c>
      <c r="D453" s="300"/>
      <c r="E453" s="25">
        <f t="shared" ref="E453:G456" si="51">E452+7</f>
        <v>44652</v>
      </c>
      <c r="F453" s="74">
        <f t="shared" si="51"/>
        <v>44656</v>
      </c>
      <c r="G453" s="21">
        <f t="shared" si="51"/>
        <v>44661</v>
      </c>
    </row>
    <row r="454" spans="1:7" s="5" customFormat="1" ht="15.75" customHeight="1">
      <c r="A454" s="40"/>
      <c r="B454" s="109" t="s">
        <v>612</v>
      </c>
      <c r="C454" s="77" t="s">
        <v>32</v>
      </c>
      <c r="D454" s="300"/>
      <c r="E454" s="25">
        <f t="shared" si="51"/>
        <v>44659</v>
      </c>
      <c r="F454" s="74">
        <f t="shared" si="51"/>
        <v>44663</v>
      </c>
      <c r="G454" s="21">
        <f t="shared" si="51"/>
        <v>44668</v>
      </c>
    </row>
    <row r="455" spans="1:7" s="5" customFormat="1" ht="15.75" customHeight="1">
      <c r="A455" s="40"/>
      <c r="B455" s="109" t="s">
        <v>611</v>
      </c>
      <c r="C455" s="77" t="s">
        <v>58</v>
      </c>
      <c r="D455" s="300"/>
      <c r="E455" s="25">
        <f t="shared" si="51"/>
        <v>44666</v>
      </c>
      <c r="F455" s="74">
        <f t="shared" si="51"/>
        <v>44670</v>
      </c>
      <c r="G455" s="21">
        <f t="shared" si="51"/>
        <v>44675</v>
      </c>
    </row>
    <row r="456" spans="1:7" s="5" customFormat="1" ht="15.75" customHeight="1">
      <c r="A456" s="40"/>
      <c r="B456" s="109" t="s">
        <v>609</v>
      </c>
      <c r="C456" s="77" t="s">
        <v>843</v>
      </c>
      <c r="D456" s="312"/>
      <c r="E456" s="25">
        <f t="shared" si="51"/>
        <v>44673</v>
      </c>
      <c r="F456" s="74">
        <f t="shared" si="51"/>
        <v>44677</v>
      </c>
      <c r="G456" s="21">
        <f t="shared" si="51"/>
        <v>44682</v>
      </c>
    </row>
    <row r="457" spans="1:7" s="5" customFormat="1" ht="15.75" customHeight="1">
      <c r="A457" s="40"/>
      <c r="B457" s="110"/>
      <c r="C457" s="37"/>
      <c r="D457" s="201"/>
      <c r="E457" s="38"/>
      <c r="F457" s="39"/>
      <c r="G457" s="39"/>
    </row>
    <row r="458" spans="1:7" s="5" customFormat="1" ht="15.75" customHeight="1">
      <c r="A458" s="40"/>
      <c r="B458" s="110"/>
      <c r="C458" s="37"/>
      <c r="D458" s="201"/>
      <c r="E458" s="38"/>
      <c r="F458" s="39"/>
      <c r="G458" s="39"/>
    </row>
    <row r="459" spans="1:7" s="5" customFormat="1" ht="15.75" customHeight="1">
      <c r="A459" s="40"/>
      <c r="B459" s="273" t="s">
        <v>23</v>
      </c>
      <c r="C459" s="273" t="s">
        <v>24</v>
      </c>
      <c r="D459" s="292" t="s">
        <v>25</v>
      </c>
      <c r="E459" s="15" t="s">
        <v>258</v>
      </c>
      <c r="F459" s="15" t="s">
        <v>26</v>
      </c>
      <c r="G459" s="41" t="s">
        <v>358</v>
      </c>
    </row>
    <row r="460" spans="1:7" s="5" customFormat="1" ht="15.75" customHeight="1">
      <c r="A460" s="40"/>
      <c r="B460" s="274"/>
      <c r="C460" s="274"/>
      <c r="D460" s="293"/>
      <c r="E460" s="16" t="s">
        <v>17</v>
      </c>
      <c r="F460" s="42" t="s">
        <v>27</v>
      </c>
      <c r="G460" s="15" t="s">
        <v>28</v>
      </c>
    </row>
    <row r="461" spans="1:7" s="5" customFormat="1" ht="15.75" customHeight="1">
      <c r="A461" s="40"/>
      <c r="B461" s="77" t="s">
        <v>1001</v>
      </c>
      <c r="C461" s="77" t="s">
        <v>558</v>
      </c>
      <c r="D461" s="294" t="s">
        <v>359</v>
      </c>
      <c r="E461" s="21">
        <v>44654</v>
      </c>
      <c r="F461" s="21">
        <f>E461+4</f>
        <v>44658</v>
      </c>
      <c r="G461" s="21">
        <f>F461+9</f>
        <v>44667</v>
      </c>
    </row>
    <row r="462" spans="1:7" s="5" customFormat="1" ht="15.75" customHeight="1">
      <c r="A462" s="40"/>
      <c r="B462" s="77" t="s">
        <v>1002</v>
      </c>
      <c r="C462" s="77" t="s">
        <v>558</v>
      </c>
      <c r="D462" s="300"/>
      <c r="E462" s="21">
        <f>E461+7</f>
        <v>44661</v>
      </c>
      <c r="F462" s="21">
        <f t="shared" ref="E462:G465" si="52">F461+7</f>
        <v>44665</v>
      </c>
      <c r="G462" s="21">
        <f t="shared" si="52"/>
        <v>44674</v>
      </c>
    </row>
    <row r="463" spans="1:7" s="5" customFormat="1" ht="15.75" customHeight="1">
      <c r="A463" s="40"/>
      <c r="B463" s="77" t="s">
        <v>1003</v>
      </c>
      <c r="C463" s="77" t="s">
        <v>1004</v>
      </c>
      <c r="D463" s="300"/>
      <c r="E463" s="21">
        <f t="shared" si="52"/>
        <v>44668</v>
      </c>
      <c r="F463" s="21">
        <f t="shared" si="52"/>
        <v>44672</v>
      </c>
      <c r="G463" s="21">
        <f t="shared" si="52"/>
        <v>44681</v>
      </c>
    </row>
    <row r="464" spans="1:7" s="5" customFormat="1" ht="15.75" customHeight="1">
      <c r="A464" s="40"/>
      <c r="B464" s="77" t="s">
        <v>183</v>
      </c>
      <c r="C464" s="77" t="s">
        <v>1004</v>
      </c>
      <c r="D464" s="300"/>
      <c r="E464" s="21">
        <f t="shared" si="52"/>
        <v>44675</v>
      </c>
      <c r="F464" s="21">
        <f t="shared" si="52"/>
        <v>44679</v>
      </c>
      <c r="G464" s="21">
        <f t="shared" si="52"/>
        <v>44688</v>
      </c>
    </row>
    <row r="465" spans="1:7" s="5" customFormat="1" ht="15.75" customHeight="1">
      <c r="A465" s="40"/>
      <c r="B465" s="77" t="s">
        <v>1005</v>
      </c>
      <c r="C465" s="77" t="s">
        <v>1004</v>
      </c>
      <c r="D465" s="312"/>
      <c r="E465" s="21">
        <f t="shared" si="52"/>
        <v>44682</v>
      </c>
      <c r="F465" s="21">
        <f t="shared" si="52"/>
        <v>44686</v>
      </c>
      <c r="G465" s="21">
        <f t="shared" si="52"/>
        <v>44695</v>
      </c>
    </row>
    <row r="466" spans="1:7" s="5" customFormat="1" ht="15.75" customHeight="1">
      <c r="A466" s="40"/>
      <c r="B466" s="110"/>
      <c r="C466" s="37"/>
      <c r="D466" s="201"/>
      <c r="E466" s="38"/>
      <c r="F466" s="39"/>
      <c r="G466" s="39"/>
    </row>
    <row r="467" spans="1:7" s="5" customFormat="1" ht="15.75" customHeight="1">
      <c r="A467" s="326"/>
      <c r="B467" s="326"/>
      <c r="C467" s="37"/>
      <c r="D467" s="201"/>
      <c r="E467" s="38"/>
      <c r="F467" s="39"/>
      <c r="G467" s="39"/>
    </row>
    <row r="468" spans="1:7" s="5" customFormat="1" ht="15.75" customHeight="1">
      <c r="A468" s="40" t="s">
        <v>360</v>
      </c>
      <c r="B468" s="273" t="s">
        <v>23</v>
      </c>
      <c r="C468" s="273" t="s">
        <v>24</v>
      </c>
      <c r="D468" s="292" t="s">
        <v>338</v>
      </c>
      <c r="E468" s="15" t="s">
        <v>255</v>
      </c>
      <c r="F468" s="15" t="s">
        <v>26</v>
      </c>
      <c r="G468" s="41" t="s">
        <v>82</v>
      </c>
    </row>
    <row r="469" spans="1:7" s="5" customFormat="1" ht="15.75" customHeight="1">
      <c r="A469" s="40"/>
      <c r="B469" s="274"/>
      <c r="C469" s="274"/>
      <c r="D469" s="293"/>
      <c r="E469" s="16" t="s">
        <v>17</v>
      </c>
      <c r="F469" s="42" t="s">
        <v>27</v>
      </c>
      <c r="G469" s="15" t="s">
        <v>28</v>
      </c>
    </row>
    <row r="470" spans="1:7" s="5" customFormat="1" ht="15.75" customHeight="1">
      <c r="A470" s="40"/>
      <c r="B470" s="77" t="s">
        <v>86</v>
      </c>
      <c r="C470" s="111" t="s">
        <v>632</v>
      </c>
      <c r="D470" s="330" t="s">
        <v>361</v>
      </c>
      <c r="E470" s="74">
        <v>44653</v>
      </c>
      <c r="F470" s="74">
        <f>E470+4</f>
        <v>44657</v>
      </c>
      <c r="G470" s="21">
        <f>F470+3</f>
        <v>44660</v>
      </c>
    </row>
    <row r="471" spans="1:7" s="5" customFormat="1" ht="15.75" customHeight="1">
      <c r="A471" s="40"/>
      <c r="B471" s="77" t="s">
        <v>573</v>
      </c>
      <c r="C471" s="111" t="s">
        <v>978</v>
      </c>
      <c r="D471" s="278"/>
      <c r="E471" s="74">
        <f t="shared" ref="E471:G474" si="53">E470+7</f>
        <v>44660</v>
      </c>
      <c r="F471" s="74">
        <f t="shared" si="53"/>
        <v>44664</v>
      </c>
      <c r="G471" s="21">
        <f t="shared" si="53"/>
        <v>44667</v>
      </c>
    </row>
    <row r="472" spans="1:7" s="5" customFormat="1" ht="15.75" customHeight="1">
      <c r="A472" s="40"/>
      <c r="B472" s="77" t="s">
        <v>86</v>
      </c>
      <c r="C472" s="111" t="s">
        <v>918</v>
      </c>
      <c r="D472" s="278"/>
      <c r="E472" s="74">
        <f t="shared" si="53"/>
        <v>44667</v>
      </c>
      <c r="F472" s="74">
        <f t="shared" si="53"/>
        <v>44671</v>
      </c>
      <c r="G472" s="21">
        <f t="shared" si="53"/>
        <v>44674</v>
      </c>
    </row>
    <row r="473" spans="1:7" s="5" customFormat="1" ht="15.75" customHeight="1">
      <c r="A473" s="40"/>
      <c r="B473" s="77" t="s">
        <v>573</v>
      </c>
      <c r="C473" s="111" t="s">
        <v>1009</v>
      </c>
      <c r="D473" s="278"/>
      <c r="E473" s="74">
        <f t="shared" si="53"/>
        <v>44674</v>
      </c>
      <c r="F473" s="74">
        <f t="shared" si="53"/>
        <v>44678</v>
      </c>
      <c r="G473" s="21">
        <f t="shared" si="53"/>
        <v>44681</v>
      </c>
    </row>
    <row r="474" spans="1:7" s="5" customFormat="1" ht="15.75" customHeight="1">
      <c r="A474" s="40"/>
      <c r="B474" s="77" t="s">
        <v>86</v>
      </c>
      <c r="C474" s="111" t="s">
        <v>980</v>
      </c>
      <c r="D474" s="331"/>
      <c r="E474" s="74">
        <f t="shared" si="53"/>
        <v>44681</v>
      </c>
      <c r="F474" s="74">
        <f t="shared" si="53"/>
        <v>44685</v>
      </c>
      <c r="G474" s="21">
        <f t="shared" si="53"/>
        <v>44688</v>
      </c>
    </row>
    <row r="475" spans="1:7" s="5" customFormat="1" ht="15.75" customHeight="1">
      <c r="A475" s="40"/>
      <c r="B475" s="37"/>
      <c r="C475" s="37"/>
      <c r="D475" s="201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01"/>
      <c r="E476" s="38"/>
      <c r="F476" s="39"/>
      <c r="G476" s="39"/>
    </row>
    <row r="477" spans="1:7" s="5" customFormat="1" ht="15.75" customHeight="1">
      <c r="A477" s="326"/>
      <c r="B477" s="326"/>
      <c r="C477" s="37"/>
      <c r="D477" s="201"/>
      <c r="E477" s="38"/>
      <c r="F477" s="39"/>
      <c r="G477" s="39"/>
    </row>
    <row r="478" spans="1:7" s="5" customFormat="1" ht="15.75" customHeight="1">
      <c r="A478" s="40" t="s">
        <v>362</v>
      </c>
      <c r="B478" s="332" t="s">
        <v>290</v>
      </c>
      <c r="C478" s="297" t="s">
        <v>24</v>
      </c>
      <c r="D478" s="281" t="s">
        <v>25</v>
      </c>
      <c r="E478" s="85" t="s">
        <v>255</v>
      </c>
      <c r="F478" s="85" t="s">
        <v>26</v>
      </c>
      <c r="G478" s="81" t="s">
        <v>83</v>
      </c>
    </row>
    <row r="479" spans="1:7" s="5" customFormat="1" ht="15.75" customHeight="1">
      <c r="A479" s="40"/>
      <c r="B479" s="333"/>
      <c r="C479" s="298"/>
      <c r="D479" s="283"/>
      <c r="E479" s="86" t="s">
        <v>17</v>
      </c>
      <c r="F479" s="87" t="s">
        <v>27</v>
      </c>
      <c r="G479" s="85" t="s">
        <v>28</v>
      </c>
    </row>
    <row r="480" spans="1:7" s="5" customFormat="1" ht="15.75" customHeight="1">
      <c r="A480" s="40"/>
      <c r="B480" s="60" t="s">
        <v>516</v>
      </c>
      <c r="C480" s="112" t="s">
        <v>832</v>
      </c>
      <c r="D480" s="330" t="s">
        <v>363</v>
      </c>
      <c r="E480" s="88">
        <v>44652</v>
      </c>
      <c r="F480" s="88">
        <f>E480+4</f>
        <v>44656</v>
      </c>
      <c r="G480" s="89">
        <f>F480+7</f>
        <v>44663</v>
      </c>
    </row>
    <row r="481" spans="1:7" s="5" customFormat="1" ht="15.75" customHeight="1">
      <c r="A481" s="40" t="s">
        <v>364</v>
      </c>
      <c r="B481" s="60" t="s">
        <v>532</v>
      </c>
      <c r="C481" s="112" t="s">
        <v>607</v>
      </c>
      <c r="D481" s="278"/>
      <c r="E481" s="88">
        <f t="shared" ref="E481:G484" si="54">E480+7</f>
        <v>44659</v>
      </c>
      <c r="F481" s="88">
        <f t="shared" si="54"/>
        <v>44663</v>
      </c>
      <c r="G481" s="89">
        <f t="shared" si="54"/>
        <v>44670</v>
      </c>
    </row>
    <row r="482" spans="1:7" s="5" customFormat="1" ht="15.75" customHeight="1">
      <c r="A482" s="40"/>
      <c r="B482" s="60" t="s">
        <v>831</v>
      </c>
      <c r="C482" s="112" t="s">
        <v>833</v>
      </c>
      <c r="D482" s="278"/>
      <c r="E482" s="88">
        <f t="shared" si="54"/>
        <v>44666</v>
      </c>
      <c r="F482" s="88">
        <f t="shared" si="54"/>
        <v>44670</v>
      </c>
      <c r="G482" s="89">
        <f t="shared" si="54"/>
        <v>44677</v>
      </c>
    </row>
    <row r="483" spans="1:7" s="5" customFormat="1" ht="15.75" customHeight="1">
      <c r="A483" s="40"/>
      <c r="B483" s="60" t="s">
        <v>219</v>
      </c>
      <c r="C483" s="112" t="s">
        <v>604</v>
      </c>
      <c r="D483" s="278"/>
      <c r="E483" s="88">
        <f t="shared" si="54"/>
        <v>44673</v>
      </c>
      <c r="F483" s="88">
        <f t="shared" si="54"/>
        <v>44677</v>
      </c>
      <c r="G483" s="89">
        <f t="shared" si="54"/>
        <v>44684</v>
      </c>
    </row>
    <row r="484" spans="1:7" s="5" customFormat="1" ht="15.75" customHeight="1">
      <c r="A484" s="40"/>
      <c r="B484" s="60" t="s">
        <v>516</v>
      </c>
      <c r="C484" s="112" t="s">
        <v>187</v>
      </c>
      <c r="D484" s="331"/>
      <c r="E484" s="88">
        <f t="shared" si="54"/>
        <v>44680</v>
      </c>
      <c r="F484" s="88">
        <f t="shared" si="54"/>
        <v>44684</v>
      </c>
      <c r="G484" s="89">
        <f t="shared" si="54"/>
        <v>44691</v>
      </c>
    </row>
    <row r="485" spans="1:7" s="5" customFormat="1" ht="15.75" customHeight="1">
      <c r="A485" s="40"/>
      <c r="B485" s="113"/>
      <c r="C485" s="114"/>
      <c r="D485" s="198"/>
      <c r="E485" s="92"/>
      <c r="F485" s="92"/>
      <c r="G485" s="92"/>
    </row>
    <row r="486" spans="1:7" s="5" customFormat="1" ht="15.75" customHeight="1">
      <c r="A486" s="40"/>
      <c r="B486" s="37"/>
      <c r="C486" s="37"/>
      <c r="D486" s="201"/>
      <c r="E486" s="38"/>
      <c r="F486" s="39"/>
      <c r="G486" s="39"/>
    </row>
    <row r="487" spans="1:7" s="5" customFormat="1" ht="15.75" customHeight="1">
      <c r="A487" s="326"/>
      <c r="B487" s="326"/>
      <c r="C487" s="37"/>
      <c r="D487" s="201"/>
      <c r="E487" s="38"/>
      <c r="F487" s="39"/>
      <c r="G487" s="39"/>
    </row>
    <row r="488" spans="1:7" s="5" customFormat="1" ht="15.75" customHeight="1">
      <c r="A488" s="40" t="s">
        <v>365</v>
      </c>
      <c r="B488" s="332" t="s">
        <v>23</v>
      </c>
      <c r="C488" s="297" t="s">
        <v>24</v>
      </c>
      <c r="D488" s="281" t="s">
        <v>25</v>
      </c>
      <c r="E488" s="85" t="s">
        <v>255</v>
      </c>
      <c r="F488" s="85" t="s">
        <v>26</v>
      </c>
      <c r="G488" s="85" t="s">
        <v>540</v>
      </c>
    </row>
    <row r="489" spans="1:7" s="5" customFormat="1" ht="15.75" customHeight="1">
      <c r="A489" s="40"/>
      <c r="B489" s="333"/>
      <c r="C489" s="298"/>
      <c r="D489" s="283"/>
      <c r="E489" s="85" t="s">
        <v>17</v>
      </c>
      <c r="F489" s="85" t="s">
        <v>27</v>
      </c>
      <c r="G489" s="85" t="s">
        <v>28</v>
      </c>
    </row>
    <row r="490" spans="1:7" s="5" customFormat="1" ht="15.75" customHeight="1">
      <c r="A490" s="68"/>
      <c r="B490" s="152" t="s">
        <v>926</v>
      </c>
      <c r="C490" s="111" t="s">
        <v>919</v>
      </c>
      <c r="D490" s="335" t="s">
        <v>541</v>
      </c>
      <c r="E490" s="89">
        <v>44651</v>
      </c>
      <c r="F490" s="89">
        <f>E490+4</f>
        <v>44655</v>
      </c>
      <c r="G490" s="89">
        <f>F490+15</f>
        <v>44670</v>
      </c>
    </row>
    <row r="491" spans="1:7" s="5" customFormat="1" ht="15.75" customHeight="1">
      <c r="A491" s="68"/>
      <c r="B491" s="152" t="s">
        <v>925</v>
      </c>
      <c r="C491" s="111" t="s">
        <v>920</v>
      </c>
      <c r="D491" s="335"/>
      <c r="E491" s="89">
        <f t="shared" ref="E491:G494" si="55">E490+7</f>
        <v>44658</v>
      </c>
      <c r="F491" s="89">
        <f t="shared" si="55"/>
        <v>44662</v>
      </c>
      <c r="G491" s="89">
        <f t="shared" si="55"/>
        <v>44677</v>
      </c>
    </row>
    <row r="492" spans="1:7" s="5" customFormat="1" ht="15.75" customHeight="1">
      <c r="A492" s="68" t="s">
        <v>366</v>
      </c>
      <c r="B492" s="152" t="s">
        <v>924</v>
      </c>
      <c r="C492" s="111" t="s">
        <v>921</v>
      </c>
      <c r="D492" s="335"/>
      <c r="E492" s="89">
        <f t="shared" si="55"/>
        <v>44665</v>
      </c>
      <c r="F492" s="89">
        <f t="shared" si="55"/>
        <v>44669</v>
      </c>
      <c r="G492" s="89">
        <f t="shared" si="55"/>
        <v>44684</v>
      </c>
    </row>
    <row r="493" spans="1:7" s="5" customFormat="1" ht="15.75" customHeight="1">
      <c r="A493" s="68"/>
      <c r="B493" s="152" t="s">
        <v>923</v>
      </c>
      <c r="C493" s="111" t="s">
        <v>922</v>
      </c>
      <c r="D493" s="335"/>
      <c r="E493" s="89">
        <f t="shared" si="55"/>
        <v>44672</v>
      </c>
      <c r="F493" s="89">
        <f t="shared" si="55"/>
        <v>44676</v>
      </c>
      <c r="G493" s="89">
        <f t="shared" si="55"/>
        <v>44691</v>
      </c>
    </row>
    <row r="494" spans="1:7" s="5" customFormat="1" ht="15.75" customHeight="1">
      <c r="A494" s="68"/>
      <c r="B494" s="152"/>
      <c r="C494" s="111"/>
      <c r="D494" s="335"/>
      <c r="E494" s="89">
        <f t="shared" si="55"/>
        <v>44679</v>
      </c>
      <c r="F494" s="89">
        <f t="shared" si="55"/>
        <v>44683</v>
      </c>
      <c r="G494" s="89">
        <f t="shared" si="55"/>
        <v>44698</v>
      </c>
    </row>
    <row r="495" spans="1:7" s="5" customFormat="1" ht="15.75" customHeight="1">
      <c r="A495" s="68"/>
      <c r="B495" s="255"/>
      <c r="C495" s="114"/>
      <c r="D495" s="206"/>
      <c r="E495" s="92"/>
      <c r="F495" s="92"/>
      <c r="G495" s="92"/>
    </row>
    <row r="496" spans="1:7" s="5" customFormat="1" ht="15.75" customHeight="1">
      <c r="A496" s="339"/>
      <c r="B496" s="339"/>
      <c r="C496" s="66"/>
      <c r="D496" s="204"/>
      <c r="E496" s="11"/>
      <c r="F496" s="253"/>
      <c r="G496" s="253"/>
    </row>
    <row r="497" spans="1:7" s="5" customFormat="1" ht="15.75" customHeight="1">
      <c r="A497" s="40" t="s">
        <v>367</v>
      </c>
      <c r="B497" s="273" t="s">
        <v>23</v>
      </c>
      <c r="C497" s="273" t="s">
        <v>24</v>
      </c>
      <c r="D497" s="281" t="s">
        <v>25</v>
      </c>
      <c r="E497" s="15" t="s">
        <v>258</v>
      </c>
      <c r="F497" s="15" t="s">
        <v>26</v>
      </c>
      <c r="G497" s="15" t="s">
        <v>85</v>
      </c>
    </row>
    <row r="498" spans="1:7" s="5" customFormat="1" ht="15.75" customHeight="1">
      <c r="A498" s="40"/>
      <c r="B498" s="274"/>
      <c r="C498" s="274"/>
      <c r="D498" s="283"/>
      <c r="E498" s="16" t="s">
        <v>17</v>
      </c>
      <c r="F498" s="15" t="s">
        <v>27</v>
      </c>
      <c r="G498" s="15" t="s">
        <v>28</v>
      </c>
    </row>
    <row r="499" spans="1:7" s="5" customFormat="1" ht="15.75" customHeight="1">
      <c r="A499" s="40"/>
      <c r="B499" s="94" t="s">
        <v>891</v>
      </c>
      <c r="C499" s="115" t="s">
        <v>894</v>
      </c>
      <c r="D499" s="294" t="s">
        <v>622</v>
      </c>
      <c r="E499" s="21">
        <v>44648</v>
      </c>
      <c r="F499" s="21">
        <f>E499+4</f>
        <v>44652</v>
      </c>
      <c r="G499" s="21">
        <f>F499+12</f>
        <v>44664</v>
      </c>
    </row>
    <row r="500" spans="1:7" s="5" customFormat="1" ht="15.75" customHeight="1">
      <c r="A500" s="40"/>
      <c r="B500" s="94" t="s">
        <v>892</v>
      </c>
      <c r="C500" s="115" t="s">
        <v>895</v>
      </c>
      <c r="D500" s="300"/>
      <c r="E500" s="25">
        <f t="shared" ref="E500:G503" si="56">E499+7</f>
        <v>44655</v>
      </c>
      <c r="F500" s="21">
        <f t="shared" si="56"/>
        <v>44659</v>
      </c>
      <c r="G500" s="21">
        <f t="shared" si="56"/>
        <v>44671</v>
      </c>
    </row>
    <row r="501" spans="1:7" s="5" customFormat="1" ht="15.75" customHeight="1">
      <c r="A501" s="40"/>
      <c r="B501" s="94" t="s">
        <v>893</v>
      </c>
      <c r="C501" s="115" t="s">
        <v>896</v>
      </c>
      <c r="D501" s="300"/>
      <c r="E501" s="25">
        <f t="shared" si="56"/>
        <v>44662</v>
      </c>
      <c r="F501" s="21">
        <f t="shared" si="56"/>
        <v>44666</v>
      </c>
      <c r="G501" s="21">
        <f t="shared" si="56"/>
        <v>44678</v>
      </c>
    </row>
    <row r="502" spans="1:7" s="5" customFormat="1" ht="15.75" customHeight="1">
      <c r="A502" s="40"/>
      <c r="B502" s="94" t="s">
        <v>891</v>
      </c>
      <c r="C502" s="115" t="s">
        <v>897</v>
      </c>
      <c r="D502" s="300"/>
      <c r="E502" s="25">
        <f t="shared" si="56"/>
        <v>44669</v>
      </c>
      <c r="F502" s="21">
        <f t="shared" si="56"/>
        <v>44673</v>
      </c>
      <c r="G502" s="21">
        <f t="shared" si="56"/>
        <v>44685</v>
      </c>
    </row>
    <row r="503" spans="1:7" s="5" customFormat="1" ht="15.75" customHeight="1">
      <c r="A503" s="40"/>
      <c r="B503" s="116" t="s">
        <v>892</v>
      </c>
      <c r="C503" s="94" t="s">
        <v>898</v>
      </c>
      <c r="D503" s="312"/>
      <c r="E503" s="25">
        <f t="shared" si="56"/>
        <v>44676</v>
      </c>
      <c r="F503" s="21">
        <f t="shared" si="56"/>
        <v>44680</v>
      </c>
      <c r="G503" s="21">
        <f t="shared" si="56"/>
        <v>44692</v>
      </c>
    </row>
    <row r="504" spans="1:7" s="5" customFormat="1" ht="15.75" customHeight="1">
      <c r="A504" s="40"/>
      <c r="B504" s="37"/>
      <c r="C504" s="37"/>
      <c r="D504" s="201"/>
      <c r="E504" s="38"/>
      <c r="F504" s="39"/>
      <c r="G504" s="39"/>
    </row>
    <row r="505" spans="1:7" s="5" customFormat="1" ht="15.75" customHeight="1">
      <c r="A505" s="40"/>
      <c r="B505" s="328" t="s">
        <v>290</v>
      </c>
      <c r="C505" s="328" t="s">
        <v>24</v>
      </c>
      <c r="D505" s="281" t="s">
        <v>25</v>
      </c>
      <c r="E505" s="15" t="s">
        <v>255</v>
      </c>
      <c r="F505" s="15" t="s">
        <v>26</v>
      </c>
      <c r="G505" s="41" t="s">
        <v>368</v>
      </c>
    </row>
    <row r="506" spans="1:7" s="5" customFormat="1" ht="15.75" customHeight="1">
      <c r="A506" s="40"/>
      <c r="B506" s="328"/>
      <c r="C506" s="328"/>
      <c r="D506" s="283"/>
      <c r="E506" s="16" t="s">
        <v>17</v>
      </c>
      <c r="F506" s="42" t="s">
        <v>27</v>
      </c>
      <c r="G506" s="15" t="s">
        <v>28</v>
      </c>
    </row>
    <row r="507" spans="1:7" s="5" customFormat="1" ht="15.75" customHeight="1">
      <c r="A507" s="40"/>
      <c r="B507" s="94" t="s">
        <v>961</v>
      </c>
      <c r="C507" s="94" t="s">
        <v>963</v>
      </c>
      <c r="D507" s="294" t="s">
        <v>369</v>
      </c>
      <c r="E507" s="21">
        <v>44654</v>
      </c>
      <c r="F507" s="21">
        <f>E507+4</f>
        <v>44658</v>
      </c>
      <c r="G507" s="21">
        <f>F507+9</f>
        <v>44667</v>
      </c>
    </row>
    <row r="508" spans="1:7" s="5" customFormat="1" ht="15.75" customHeight="1">
      <c r="A508" s="40"/>
      <c r="B508" s="94" t="s">
        <v>962</v>
      </c>
      <c r="C508" s="213" t="s">
        <v>964</v>
      </c>
      <c r="D508" s="295"/>
      <c r="E508" s="25">
        <f t="shared" ref="E508:G511" si="57">E507+7</f>
        <v>44661</v>
      </c>
      <c r="F508" s="21">
        <f t="shared" si="57"/>
        <v>44665</v>
      </c>
      <c r="G508" s="21">
        <f t="shared" si="57"/>
        <v>44674</v>
      </c>
    </row>
    <row r="509" spans="1:7" s="5" customFormat="1" ht="15.75" customHeight="1">
      <c r="A509" s="40"/>
      <c r="B509" s="94" t="s">
        <v>960</v>
      </c>
      <c r="C509" s="94" t="s">
        <v>965</v>
      </c>
      <c r="D509" s="295"/>
      <c r="E509" s="25">
        <f t="shared" si="57"/>
        <v>44668</v>
      </c>
      <c r="F509" s="21">
        <f t="shared" si="57"/>
        <v>44672</v>
      </c>
      <c r="G509" s="21">
        <f t="shared" si="57"/>
        <v>44681</v>
      </c>
    </row>
    <row r="510" spans="1:7" s="5" customFormat="1" ht="15.75" customHeight="1">
      <c r="A510" s="40"/>
      <c r="B510" s="94" t="s">
        <v>959</v>
      </c>
      <c r="C510" s="94" t="s">
        <v>966</v>
      </c>
      <c r="D510" s="295"/>
      <c r="E510" s="25">
        <f t="shared" si="57"/>
        <v>44675</v>
      </c>
      <c r="F510" s="21">
        <f t="shared" si="57"/>
        <v>44679</v>
      </c>
      <c r="G510" s="21">
        <f t="shared" si="57"/>
        <v>44688</v>
      </c>
    </row>
    <row r="511" spans="1:7" s="5" customFormat="1" ht="15.75" customHeight="1">
      <c r="A511" s="40"/>
      <c r="B511" s="94"/>
      <c r="C511" s="94"/>
      <c r="D511" s="296"/>
      <c r="E511" s="25">
        <f t="shared" si="57"/>
        <v>44682</v>
      </c>
      <c r="F511" s="21">
        <f t="shared" si="57"/>
        <v>44686</v>
      </c>
      <c r="G511" s="21">
        <f t="shared" si="57"/>
        <v>44695</v>
      </c>
    </row>
    <row r="512" spans="1:7" s="5" customFormat="1" ht="15.75" customHeight="1">
      <c r="A512" s="40"/>
      <c r="B512" s="37"/>
      <c r="C512" s="37"/>
      <c r="D512" s="201"/>
      <c r="E512" s="38"/>
      <c r="F512" s="39"/>
      <c r="G512" s="39"/>
    </row>
    <row r="513" spans="1:7" s="5" customFormat="1" ht="15.75" customHeight="1">
      <c r="A513" s="326"/>
      <c r="B513" s="326"/>
      <c r="C513" s="37"/>
      <c r="D513" s="201"/>
      <c r="E513" s="38"/>
      <c r="F513" s="39"/>
      <c r="G513" s="39"/>
    </row>
    <row r="514" spans="1:7" s="5" customFormat="1" ht="15.75" customHeight="1">
      <c r="A514" s="40" t="s">
        <v>370</v>
      </c>
      <c r="B514" s="328" t="s">
        <v>23</v>
      </c>
      <c r="C514" s="328" t="s">
        <v>24</v>
      </c>
      <c r="D514" s="299" t="s">
        <v>25</v>
      </c>
      <c r="E514" s="117" t="s">
        <v>255</v>
      </c>
      <c r="F514" s="118" t="s">
        <v>26</v>
      </c>
      <c r="G514" s="41" t="s">
        <v>371</v>
      </c>
    </row>
    <row r="515" spans="1:7" s="5" customFormat="1" ht="15.75" customHeight="1">
      <c r="A515" s="40"/>
      <c r="B515" s="328"/>
      <c r="C515" s="328"/>
      <c r="D515" s="299"/>
      <c r="E515" s="117" t="s">
        <v>17</v>
      </c>
      <c r="F515" s="119" t="s">
        <v>27</v>
      </c>
      <c r="G515" s="15" t="s">
        <v>28</v>
      </c>
    </row>
    <row r="516" spans="1:7" s="5" customFormat="1" ht="15.75" customHeight="1">
      <c r="A516" s="40"/>
      <c r="B516" s="94" t="s">
        <v>891</v>
      </c>
      <c r="C516" s="115" t="s">
        <v>894</v>
      </c>
      <c r="D516" s="336" t="s">
        <v>372</v>
      </c>
      <c r="E516" s="53">
        <v>44648</v>
      </c>
      <c r="F516" s="120">
        <f>E516+4</f>
        <v>44652</v>
      </c>
      <c r="G516" s="21">
        <f>F516+5</f>
        <v>44657</v>
      </c>
    </row>
    <row r="517" spans="1:7" s="5" customFormat="1" ht="15.75" customHeight="1">
      <c r="A517" s="40"/>
      <c r="B517" s="94" t="s">
        <v>892</v>
      </c>
      <c r="C517" s="115" t="s">
        <v>895</v>
      </c>
      <c r="D517" s="337"/>
      <c r="E517" s="53">
        <f t="shared" ref="E517:G520" si="58">E516+7</f>
        <v>44655</v>
      </c>
      <c r="F517" s="120">
        <f t="shared" si="58"/>
        <v>44659</v>
      </c>
      <c r="G517" s="21">
        <f t="shared" si="58"/>
        <v>44664</v>
      </c>
    </row>
    <row r="518" spans="1:7" s="5" customFormat="1" ht="15.75" customHeight="1">
      <c r="A518" s="40"/>
      <c r="B518" s="94" t="s">
        <v>893</v>
      </c>
      <c r="C518" s="115" t="s">
        <v>896</v>
      </c>
      <c r="D518" s="337"/>
      <c r="E518" s="53">
        <f t="shared" si="58"/>
        <v>44662</v>
      </c>
      <c r="F518" s="120">
        <f t="shared" si="58"/>
        <v>44666</v>
      </c>
      <c r="G518" s="21">
        <f t="shared" si="58"/>
        <v>44671</v>
      </c>
    </row>
    <row r="519" spans="1:7" s="5" customFormat="1" ht="15.75" customHeight="1">
      <c r="A519" s="40"/>
      <c r="B519" s="94" t="s">
        <v>891</v>
      </c>
      <c r="C519" s="115" t="s">
        <v>897</v>
      </c>
      <c r="D519" s="337"/>
      <c r="E519" s="53">
        <f t="shared" si="58"/>
        <v>44669</v>
      </c>
      <c r="F519" s="120">
        <f t="shared" si="58"/>
        <v>44673</v>
      </c>
      <c r="G519" s="21">
        <f t="shared" si="58"/>
        <v>44678</v>
      </c>
    </row>
    <row r="520" spans="1:7" s="5" customFormat="1" ht="15.75" customHeight="1">
      <c r="A520" s="40"/>
      <c r="B520" s="116" t="s">
        <v>892</v>
      </c>
      <c r="C520" s="94" t="s">
        <v>898</v>
      </c>
      <c r="D520" s="338"/>
      <c r="E520" s="53">
        <f t="shared" si="58"/>
        <v>44676</v>
      </c>
      <c r="F520" s="120">
        <f t="shared" si="58"/>
        <v>44680</v>
      </c>
      <c r="G520" s="21">
        <f t="shared" si="58"/>
        <v>44685</v>
      </c>
    </row>
    <row r="521" spans="1:7" s="5" customFormat="1" ht="15.75" customHeight="1">
      <c r="A521" s="40"/>
      <c r="B521" s="37"/>
      <c r="C521" s="37"/>
      <c r="D521" s="201"/>
      <c r="E521" s="38"/>
      <c r="F521" s="39"/>
      <c r="G521" s="39"/>
    </row>
    <row r="522" spans="1:7" s="5" customFormat="1" ht="15.75" customHeight="1">
      <c r="A522" s="40"/>
      <c r="B522" s="385"/>
      <c r="C522" s="385"/>
      <c r="D522" s="385"/>
      <c r="E522" s="385"/>
      <c r="F522" s="385"/>
      <c r="G522" s="385"/>
    </row>
    <row r="523" spans="1:7" s="5" customFormat="1" ht="15.75" customHeight="1">
      <c r="A523" s="40"/>
      <c r="B523" s="328" t="s">
        <v>261</v>
      </c>
      <c r="C523" s="328" t="s">
        <v>24</v>
      </c>
      <c r="D523" s="281" t="s">
        <v>25</v>
      </c>
      <c r="E523" s="15" t="s">
        <v>258</v>
      </c>
      <c r="F523" s="15" t="s">
        <v>26</v>
      </c>
      <c r="G523" s="15" t="s">
        <v>87</v>
      </c>
    </row>
    <row r="524" spans="1:7" s="5" customFormat="1" ht="15.75" customHeight="1">
      <c r="A524" s="40"/>
      <c r="B524" s="328"/>
      <c r="C524" s="328"/>
      <c r="D524" s="283"/>
      <c r="E524" s="16" t="s">
        <v>285</v>
      </c>
      <c r="F524" s="42" t="s">
        <v>27</v>
      </c>
      <c r="G524" s="15" t="s">
        <v>28</v>
      </c>
    </row>
    <row r="525" spans="1:7" s="5" customFormat="1" ht="15.75" customHeight="1">
      <c r="A525" s="40"/>
      <c r="B525" s="94" t="s">
        <v>961</v>
      </c>
      <c r="C525" s="94" t="s">
        <v>963</v>
      </c>
      <c r="D525" s="294" t="s">
        <v>369</v>
      </c>
      <c r="E525" s="21">
        <v>44654</v>
      </c>
      <c r="F525" s="21">
        <f>E525+4</f>
        <v>44658</v>
      </c>
      <c r="G525" s="21">
        <f>F525+10</f>
        <v>44668</v>
      </c>
    </row>
    <row r="526" spans="1:7" s="5" customFormat="1" ht="15.75" customHeight="1">
      <c r="A526" s="40"/>
      <c r="B526" s="94" t="s">
        <v>962</v>
      </c>
      <c r="C526" s="213" t="s">
        <v>964</v>
      </c>
      <c r="D526" s="295"/>
      <c r="E526" s="25">
        <f t="shared" ref="E526:G529" si="59">E525+7</f>
        <v>44661</v>
      </c>
      <c r="F526" s="21">
        <f t="shared" si="59"/>
        <v>44665</v>
      </c>
      <c r="G526" s="21">
        <f t="shared" si="59"/>
        <v>44675</v>
      </c>
    </row>
    <row r="527" spans="1:7" s="5" customFormat="1" ht="15.75" customHeight="1">
      <c r="A527" s="40"/>
      <c r="B527" s="94" t="s">
        <v>960</v>
      </c>
      <c r="C527" s="94" t="s">
        <v>965</v>
      </c>
      <c r="D527" s="295"/>
      <c r="E527" s="25">
        <f t="shared" si="59"/>
        <v>44668</v>
      </c>
      <c r="F527" s="21">
        <f t="shared" si="59"/>
        <v>44672</v>
      </c>
      <c r="G527" s="21">
        <f t="shared" si="59"/>
        <v>44682</v>
      </c>
    </row>
    <row r="528" spans="1:7" s="5" customFormat="1" ht="15.75" customHeight="1">
      <c r="A528" s="40"/>
      <c r="B528" s="94" t="s">
        <v>959</v>
      </c>
      <c r="C528" s="94" t="s">
        <v>966</v>
      </c>
      <c r="D528" s="295"/>
      <c r="E528" s="25">
        <f t="shared" si="59"/>
        <v>44675</v>
      </c>
      <c r="F528" s="21">
        <f t="shared" si="59"/>
        <v>44679</v>
      </c>
      <c r="G528" s="21">
        <f t="shared" si="59"/>
        <v>44689</v>
      </c>
    </row>
    <row r="529" spans="1:7" s="5" customFormat="1" ht="15.75" customHeight="1">
      <c r="A529" s="40"/>
      <c r="B529" s="94"/>
      <c r="C529" s="94"/>
      <c r="D529" s="296"/>
      <c r="E529" s="25">
        <f t="shared" si="59"/>
        <v>44682</v>
      </c>
      <c r="F529" s="21">
        <f t="shared" si="59"/>
        <v>44686</v>
      </c>
      <c r="G529" s="21">
        <f t="shared" si="59"/>
        <v>44696</v>
      </c>
    </row>
    <row r="530" spans="1:7" s="5" customFormat="1" ht="15.75" customHeight="1">
      <c r="A530" s="40"/>
      <c r="B530" s="31"/>
      <c r="C530" s="31"/>
      <c r="D530" s="200"/>
      <c r="E530" s="35"/>
      <c r="F530" s="30"/>
      <c r="G530" s="30"/>
    </row>
    <row r="531" spans="1:7" s="5" customFormat="1" ht="15.75" customHeight="1">
      <c r="A531" s="326"/>
      <c r="B531" s="326"/>
      <c r="C531" s="37"/>
      <c r="D531" s="201"/>
      <c r="E531" s="38"/>
      <c r="F531" s="39"/>
      <c r="G531" s="39"/>
    </row>
    <row r="532" spans="1:7" s="5" customFormat="1" ht="15.75" customHeight="1">
      <c r="A532" s="40"/>
      <c r="B532" s="273" t="s">
        <v>23</v>
      </c>
      <c r="C532" s="297" t="s">
        <v>24</v>
      </c>
      <c r="D532" s="281" t="s">
        <v>25</v>
      </c>
      <c r="E532" s="15" t="s">
        <v>258</v>
      </c>
      <c r="F532" s="15" t="s">
        <v>26</v>
      </c>
      <c r="G532" s="41" t="s">
        <v>66</v>
      </c>
    </row>
    <row r="533" spans="1:7" s="5" customFormat="1" ht="15.75" customHeight="1">
      <c r="A533" s="40" t="s">
        <v>373</v>
      </c>
      <c r="B533" s="274"/>
      <c r="C533" s="298"/>
      <c r="D533" s="283"/>
      <c r="E533" s="16" t="s">
        <v>17</v>
      </c>
      <c r="F533" s="42" t="s">
        <v>27</v>
      </c>
      <c r="G533" s="15" t="s">
        <v>28</v>
      </c>
    </row>
    <row r="534" spans="1:7" s="5" customFormat="1" ht="15.75" customHeight="1">
      <c r="A534" s="40"/>
      <c r="B534" s="18" t="s">
        <v>834</v>
      </c>
      <c r="C534" s="18" t="s">
        <v>32</v>
      </c>
      <c r="D534" s="344" t="s">
        <v>533</v>
      </c>
      <c r="E534" s="20">
        <v>44653</v>
      </c>
      <c r="F534" s="20">
        <f>E534+5</f>
        <v>44658</v>
      </c>
      <c r="G534" s="21">
        <f>F534+7</f>
        <v>44665</v>
      </c>
    </row>
    <row r="535" spans="1:7" s="5" customFormat="1" ht="15.75" customHeight="1">
      <c r="A535" s="40"/>
      <c r="B535" s="18" t="s">
        <v>835</v>
      </c>
      <c r="C535" s="18" t="s">
        <v>838</v>
      </c>
      <c r="D535" s="300"/>
      <c r="E535" s="22">
        <f t="shared" ref="E535:G536" si="60">E534+7</f>
        <v>44660</v>
      </c>
      <c r="F535" s="20">
        <f t="shared" si="60"/>
        <v>44665</v>
      </c>
      <c r="G535" s="21">
        <f t="shared" si="60"/>
        <v>44672</v>
      </c>
    </row>
    <row r="536" spans="1:7" s="5" customFormat="1" ht="15.75" customHeight="1">
      <c r="A536" s="40"/>
      <c r="B536" s="84" t="s">
        <v>836</v>
      </c>
      <c r="C536" s="84" t="s">
        <v>839</v>
      </c>
      <c r="D536" s="300"/>
      <c r="E536" s="22">
        <f t="shared" si="60"/>
        <v>44667</v>
      </c>
      <c r="F536" s="20">
        <f t="shared" si="60"/>
        <v>44672</v>
      </c>
      <c r="G536" s="21">
        <f t="shared" si="60"/>
        <v>44679</v>
      </c>
    </row>
    <row r="537" spans="1:7" s="5" customFormat="1" ht="15.75" customHeight="1">
      <c r="A537" s="40"/>
      <c r="B537" s="18" t="s">
        <v>837</v>
      </c>
      <c r="C537" s="18" t="s">
        <v>840</v>
      </c>
      <c r="D537" s="300"/>
      <c r="E537" s="22">
        <f t="shared" ref="E537:G538" si="61">E536+7</f>
        <v>44674</v>
      </c>
      <c r="F537" s="20">
        <f t="shared" si="61"/>
        <v>44679</v>
      </c>
      <c r="G537" s="21">
        <f t="shared" si="61"/>
        <v>44686</v>
      </c>
    </row>
    <row r="538" spans="1:7" s="5" customFormat="1" ht="15.75" customHeight="1">
      <c r="A538" s="40"/>
      <c r="B538" s="84"/>
      <c r="C538" s="18"/>
      <c r="D538" s="288"/>
      <c r="E538" s="22">
        <f t="shared" si="61"/>
        <v>44681</v>
      </c>
      <c r="F538" s="20">
        <f t="shared" si="61"/>
        <v>44686</v>
      </c>
      <c r="G538" s="21">
        <f t="shared" si="61"/>
        <v>44693</v>
      </c>
    </row>
    <row r="539" spans="1:7" s="5" customFormat="1" ht="15.75" customHeight="1">
      <c r="A539" s="40"/>
      <c r="B539" s="31"/>
      <c r="C539" s="31"/>
      <c r="D539" s="198"/>
      <c r="E539" s="30"/>
      <c r="F539" s="30"/>
      <c r="G539" s="30"/>
    </row>
    <row r="540" spans="1:7" s="5" customFormat="1" ht="15.75" customHeight="1">
      <c r="A540" s="40"/>
      <c r="B540" s="273" t="s">
        <v>261</v>
      </c>
      <c r="C540" s="297" t="s">
        <v>24</v>
      </c>
      <c r="D540" s="281" t="s">
        <v>25</v>
      </c>
      <c r="E540" s="15" t="s">
        <v>258</v>
      </c>
      <c r="F540" s="15" t="s">
        <v>26</v>
      </c>
      <c r="G540" s="41" t="s">
        <v>66</v>
      </c>
    </row>
    <row r="541" spans="1:7" s="5" customFormat="1" ht="15.75" customHeight="1">
      <c r="A541" s="40"/>
      <c r="B541" s="274"/>
      <c r="C541" s="298"/>
      <c r="D541" s="283"/>
      <c r="E541" s="16" t="s">
        <v>17</v>
      </c>
      <c r="F541" s="42" t="s">
        <v>27</v>
      </c>
      <c r="G541" s="15" t="s">
        <v>28</v>
      </c>
    </row>
    <row r="542" spans="1:7" s="5" customFormat="1" ht="15.75" customHeight="1">
      <c r="A542" s="40"/>
      <c r="B542" s="18" t="s">
        <v>981</v>
      </c>
      <c r="C542" s="77" t="s">
        <v>985</v>
      </c>
      <c r="D542" s="330" t="s">
        <v>374</v>
      </c>
      <c r="E542" s="74">
        <v>44650</v>
      </c>
      <c r="F542" s="74">
        <f>E542+4</f>
        <v>44654</v>
      </c>
      <c r="G542" s="21">
        <f>F542+8</f>
        <v>44662</v>
      </c>
    </row>
    <row r="543" spans="1:7" s="5" customFormat="1" ht="15.75" customHeight="1">
      <c r="A543" s="40"/>
      <c r="B543" s="18" t="s">
        <v>982</v>
      </c>
      <c r="C543" s="77" t="s">
        <v>244</v>
      </c>
      <c r="D543" s="278"/>
      <c r="E543" s="74">
        <f t="shared" ref="E543:G546" si="62">E542+7</f>
        <v>44657</v>
      </c>
      <c r="F543" s="74">
        <f t="shared" si="62"/>
        <v>44661</v>
      </c>
      <c r="G543" s="21">
        <f t="shared" si="62"/>
        <v>44669</v>
      </c>
    </row>
    <row r="544" spans="1:7" s="5" customFormat="1" ht="15.75" customHeight="1">
      <c r="A544" s="40"/>
      <c r="B544" s="18" t="s">
        <v>859</v>
      </c>
      <c r="C544" s="77" t="s">
        <v>986</v>
      </c>
      <c r="D544" s="278"/>
      <c r="E544" s="74">
        <f t="shared" si="62"/>
        <v>44664</v>
      </c>
      <c r="F544" s="74">
        <f t="shared" si="62"/>
        <v>44668</v>
      </c>
      <c r="G544" s="21">
        <f t="shared" si="62"/>
        <v>44676</v>
      </c>
    </row>
    <row r="545" spans="1:8" s="5" customFormat="1" ht="15.75" customHeight="1">
      <c r="A545" s="40"/>
      <c r="B545" s="18" t="s">
        <v>983</v>
      </c>
      <c r="C545" s="77" t="s">
        <v>90</v>
      </c>
      <c r="D545" s="278"/>
      <c r="E545" s="74">
        <f t="shared" si="62"/>
        <v>44671</v>
      </c>
      <c r="F545" s="74">
        <f t="shared" si="62"/>
        <v>44675</v>
      </c>
      <c r="G545" s="21">
        <f t="shared" si="62"/>
        <v>44683</v>
      </c>
    </row>
    <row r="546" spans="1:8" s="5" customFormat="1" ht="15.75" customHeight="1">
      <c r="A546" s="40"/>
      <c r="B546" s="77" t="s">
        <v>984</v>
      </c>
      <c r="C546" s="77" t="s">
        <v>33</v>
      </c>
      <c r="D546" s="331"/>
      <c r="E546" s="74">
        <f t="shared" si="62"/>
        <v>44678</v>
      </c>
      <c r="F546" s="74">
        <f t="shared" si="62"/>
        <v>44682</v>
      </c>
      <c r="G546" s="21">
        <f t="shared" si="62"/>
        <v>44690</v>
      </c>
    </row>
    <row r="547" spans="1:8" s="5" customFormat="1" ht="15.75" customHeight="1">
      <c r="A547" s="40"/>
      <c r="B547" s="31"/>
      <c r="C547" s="31"/>
      <c r="D547" s="198"/>
      <c r="E547" s="30"/>
      <c r="F547" s="30"/>
      <c r="G547" s="30"/>
    </row>
    <row r="548" spans="1:8" s="5" customFormat="1" ht="15.75" customHeight="1">
      <c r="A548" s="121"/>
      <c r="B548" s="31"/>
      <c r="C548" s="31"/>
      <c r="D548" s="198"/>
      <c r="E548" s="30"/>
      <c r="F548" s="30"/>
      <c r="G548" s="30"/>
    </row>
    <row r="549" spans="1:8" s="5" customFormat="1" ht="15.75" customHeight="1">
      <c r="A549" s="40"/>
      <c r="B549" s="297" t="s">
        <v>23</v>
      </c>
      <c r="C549" s="297" t="s">
        <v>24</v>
      </c>
      <c r="D549" s="281" t="s">
        <v>25</v>
      </c>
      <c r="E549" s="15" t="s">
        <v>258</v>
      </c>
      <c r="F549" s="15" t="s">
        <v>26</v>
      </c>
      <c r="G549" s="41" t="s">
        <v>375</v>
      </c>
    </row>
    <row r="550" spans="1:8" s="5" customFormat="1" ht="15.75" customHeight="1">
      <c r="A550" s="40" t="s">
        <v>376</v>
      </c>
      <c r="B550" s="298"/>
      <c r="C550" s="298"/>
      <c r="D550" s="283"/>
      <c r="E550" s="16" t="s">
        <v>17</v>
      </c>
      <c r="F550" s="42" t="s">
        <v>27</v>
      </c>
      <c r="G550" s="15" t="s">
        <v>28</v>
      </c>
    </row>
    <row r="551" spans="1:8" s="5" customFormat="1" ht="15.75" customHeight="1">
      <c r="A551" s="40"/>
      <c r="B551" s="82" t="s">
        <v>904</v>
      </c>
      <c r="C551" s="82" t="s">
        <v>906</v>
      </c>
      <c r="D551" s="306" t="s">
        <v>377</v>
      </c>
      <c r="E551" s="74">
        <v>44650</v>
      </c>
      <c r="F551" s="74">
        <f>E551+4</f>
        <v>44654</v>
      </c>
      <c r="G551" s="21">
        <f>F551+6</f>
        <v>44660</v>
      </c>
    </row>
    <row r="552" spans="1:8" s="5" customFormat="1" ht="15.75" customHeight="1">
      <c r="A552" s="40"/>
      <c r="B552" s="82" t="s">
        <v>905</v>
      </c>
      <c r="C552" s="82"/>
      <c r="D552" s="307"/>
      <c r="E552" s="74">
        <f t="shared" ref="E552:G555" si="63">E551+7</f>
        <v>44657</v>
      </c>
      <c r="F552" s="74">
        <f t="shared" si="63"/>
        <v>44661</v>
      </c>
      <c r="G552" s="21">
        <f t="shared" si="63"/>
        <v>44667</v>
      </c>
    </row>
    <row r="553" spans="1:8" s="5" customFormat="1" ht="15.75" customHeight="1">
      <c r="A553" s="40"/>
      <c r="B553" s="77" t="s">
        <v>904</v>
      </c>
      <c r="C553" s="82" t="s">
        <v>907</v>
      </c>
      <c r="D553" s="307"/>
      <c r="E553" s="74">
        <f t="shared" si="63"/>
        <v>44664</v>
      </c>
      <c r="F553" s="74">
        <f t="shared" si="63"/>
        <v>44668</v>
      </c>
      <c r="G553" s="21">
        <f t="shared" si="63"/>
        <v>44674</v>
      </c>
    </row>
    <row r="554" spans="1:8" s="5" customFormat="1" ht="15.75" customHeight="1">
      <c r="A554" s="40"/>
      <c r="B554" s="82" t="s">
        <v>76</v>
      </c>
      <c r="C554" s="77"/>
      <c r="D554" s="307"/>
      <c r="E554" s="74">
        <f t="shared" si="63"/>
        <v>44671</v>
      </c>
      <c r="F554" s="74">
        <f t="shared" si="63"/>
        <v>44675</v>
      </c>
      <c r="G554" s="21">
        <f t="shared" si="63"/>
        <v>44681</v>
      </c>
    </row>
    <row r="555" spans="1:8" s="5" customFormat="1" ht="15.75" customHeight="1">
      <c r="A555" s="40"/>
      <c r="B555" s="77" t="s">
        <v>908</v>
      </c>
      <c r="C555" s="82" t="s">
        <v>909</v>
      </c>
      <c r="D555" s="308"/>
      <c r="E555" s="74">
        <f t="shared" si="63"/>
        <v>44678</v>
      </c>
      <c r="F555" s="74">
        <f t="shared" si="63"/>
        <v>44682</v>
      </c>
      <c r="G555" s="21">
        <f t="shared" si="63"/>
        <v>44688</v>
      </c>
    </row>
    <row r="556" spans="1:8" s="5" customFormat="1" ht="15.75" customHeight="1">
      <c r="A556" s="40"/>
      <c r="B556" s="122"/>
      <c r="C556" s="249"/>
      <c r="D556" s="198"/>
      <c r="E556" s="30"/>
      <c r="F556" s="30"/>
      <c r="G556" s="30"/>
      <c r="H556" s="123"/>
    </row>
    <row r="557" spans="1:8" s="5" customFormat="1" ht="15.75" customHeight="1">
      <c r="A557" s="40" t="s">
        <v>378</v>
      </c>
      <c r="B557" s="297" t="s">
        <v>23</v>
      </c>
      <c r="C557" s="297" t="s">
        <v>24</v>
      </c>
      <c r="D557" s="281" t="s">
        <v>25</v>
      </c>
      <c r="E557" s="15" t="s">
        <v>258</v>
      </c>
      <c r="F557" s="15" t="s">
        <v>26</v>
      </c>
      <c r="G557" s="41" t="s">
        <v>379</v>
      </c>
    </row>
    <row r="558" spans="1:8" s="5" customFormat="1" ht="15.75" customHeight="1">
      <c r="A558" s="40"/>
      <c r="B558" s="298"/>
      <c r="C558" s="298"/>
      <c r="D558" s="283"/>
      <c r="E558" s="16" t="s">
        <v>17</v>
      </c>
      <c r="F558" s="42" t="s">
        <v>27</v>
      </c>
      <c r="G558" s="15" t="s">
        <v>28</v>
      </c>
    </row>
    <row r="559" spans="1:8" s="5" customFormat="1" ht="15.75" customHeight="1">
      <c r="A559" s="40"/>
      <c r="B559" s="94" t="s">
        <v>891</v>
      </c>
      <c r="C559" s="115" t="s">
        <v>894</v>
      </c>
      <c r="D559" s="386" t="s">
        <v>372</v>
      </c>
      <c r="E559" s="53">
        <v>44648</v>
      </c>
      <c r="F559" s="74">
        <f>E559+4</f>
        <v>44652</v>
      </c>
      <c r="G559" s="21">
        <f>F559+5</f>
        <v>44657</v>
      </c>
    </row>
    <row r="560" spans="1:8" s="5" customFormat="1" ht="15.75" customHeight="1">
      <c r="A560" s="40"/>
      <c r="B560" s="94" t="s">
        <v>892</v>
      </c>
      <c r="C560" s="115" t="s">
        <v>895</v>
      </c>
      <c r="D560" s="307"/>
      <c r="E560" s="53">
        <f t="shared" ref="E560:G563" si="64">E559+7</f>
        <v>44655</v>
      </c>
      <c r="F560" s="74">
        <f t="shared" si="64"/>
        <v>44659</v>
      </c>
      <c r="G560" s="21">
        <f t="shared" si="64"/>
        <v>44664</v>
      </c>
    </row>
    <row r="561" spans="1:7" s="5" customFormat="1" ht="15.75" customHeight="1">
      <c r="A561" s="40"/>
      <c r="B561" s="94" t="s">
        <v>893</v>
      </c>
      <c r="C561" s="115" t="s">
        <v>896</v>
      </c>
      <c r="D561" s="307"/>
      <c r="E561" s="53">
        <f t="shared" si="64"/>
        <v>44662</v>
      </c>
      <c r="F561" s="74">
        <f t="shared" si="64"/>
        <v>44666</v>
      </c>
      <c r="G561" s="21">
        <f t="shared" si="64"/>
        <v>44671</v>
      </c>
    </row>
    <row r="562" spans="1:7" s="5" customFormat="1" ht="15.75" customHeight="1">
      <c r="A562" s="40"/>
      <c r="B562" s="94" t="s">
        <v>891</v>
      </c>
      <c r="C562" s="115" t="s">
        <v>897</v>
      </c>
      <c r="D562" s="307"/>
      <c r="E562" s="53">
        <f t="shared" si="64"/>
        <v>44669</v>
      </c>
      <c r="F562" s="74">
        <f t="shared" si="64"/>
        <v>44673</v>
      </c>
      <c r="G562" s="21">
        <f t="shared" si="64"/>
        <v>44678</v>
      </c>
    </row>
    <row r="563" spans="1:7" s="5" customFormat="1" ht="15.75" customHeight="1">
      <c r="A563" s="40"/>
      <c r="B563" s="116" t="s">
        <v>892</v>
      </c>
      <c r="C563" s="94" t="s">
        <v>898</v>
      </c>
      <c r="D563" s="387"/>
      <c r="E563" s="53">
        <f t="shared" si="64"/>
        <v>44676</v>
      </c>
      <c r="F563" s="74">
        <f t="shared" si="64"/>
        <v>44680</v>
      </c>
      <c r="G563" s="21">
        <f t="shared" si="64"/>
        <v>44685</v>
      </c>
    </row>
    <row r="564" spans="1:7" s="5" customFormat="1" ht="15.75" customHeight="1">
      <c r="A564" s="40"/>
      <c r="B564" s="31"/>
      <c r="C564" s="31"/>
      <c r="D564" s="207"/>
      <c r="E564" s="30"/>
      <c r="F564" s="30"/>
      <c r="G564" s="30"/>
    </row>
    <row r="565" spans="1:7" s="5" customFormat="1" ht="15.75" customHeight="1">
      <c r="A565" s="124" t="s">
        <v>380</v>
      </c>
      <c r="B565" s="125"/>
      <c r="C565" s="125"/>
      <c r="D565" s="208"/>
      <c r="E565" s="125"/>
      <c r="F565" s="125"/>
      <c r="G565" s="125"/>
    </row>
    <row r="566" spans="1:7" s="5" customFormat="1" ht="15.75" customHeight="1">
      <c r="A566" s="309"/>
      <c r="B566" s="309"/>
      <c r="C566" s="66"/>
      <c r="D566" s="204"/>
      <c r="E566" s="11"/>
      <c r="F566" s="12"/>
      <c r="G566" s="12"/>
    </row>
    <row r="567" spans="1:7" s="5" customFormat="1" ht="15.75" customHeight="1">
      <c r="A567" s="40" t="s">
        <v>506</v>
      </c>
      <c r="B567" s="273" t="s">
        <v>261</v>
      </c>
      <c r="C567" s="273" t="s">
        <v>24</v>
      </c>
      <c r="D567" s="292" t="s">
        <v>25</v>
      </c>
      <c r="E567" s="15" t="s">
        <v>258</v>
      </c>
      <c r="F567" s="15" t="s">
        <v>507</v>
      </c>
      <c r="G567" s="15" t="s">
        <v>19</v>
      </c>
    </row>
    <row r="568" spans="1:7" s="5" customFormat="1" ht="15.75" customHeight="1">
      <c r="A568" s="40"/>
      <c r="B568" s="274"/>
      <c r="C568" s="274"/>
      <c r="D568" s="293"/>
      <c r="E568" s="15" t="s">
        <v>17</v>
      </c>
      <c r="F568" s="15" t="s">
        <v>27</v>
      </c>
      <c r="G568" s="15" t="s">
        <v>28</v>
      </c>
    </row>
    <row r="569" spans="1:7" s="5" customFormat="1" ht="15.75" customHeight="1">
      <c r="A569" s="40"/>
      <c r="B569" s="254" t="s">
        <v>967</v>
      </c>
      <c r="C569" s="219" t="s">
        <v>972</v>
      </c>
      <c r="D569" s="311" t="s">
        <v>381</v>
      </c>
      <c r="E569" s="21">
        <v>44650</v>
      </c>
      <c r="F569" s="21">
        <f>E569+3</f>
        <v>44653</v>
      </c>
      <c r="G569" s="21">
        <f>F569+2</f>
        <v>44655</v>
      </c>
    </row>
    <row r="570" spans="1:7" s="5" customFormat="1" ht="15.75" customHeight="1">
      <c r="A570" s="40"/>
      <c r="B570" s="254" t="s">
        <v>968</v>
      </c>
      <c r="C570" s="219" t="s">
        <v>973</v>
      </c>
      <c r="D570" s="300"/>
      <c r="E570" s="21">
        <f t="shared" ref="E570:G573" si="65">E569+7</f>
        <v>44657</v>
      </c>
      <c r="F570" s="21">
        <f t="shared" si="65"/>
        <v>44660</v>
      </c>
      <c r="G570" s="21">
        <f t="shared" si="65"/>
        <v>44662</v>
      </c>
    </row>
    <row r="571" spans="1:7" s="5" customFormat="1" ht="15.75" customHeight="1">
      <c r="A571" s="40"/>
      <c r="B571" s="254" t="s">
        <v>969</v>
      </c>
      <c r="C571" s="252" t="s">
        <v>974</v>
      </c>
      <c r="D571" s="300"/>
      <c r="E571" s="21">
        <f t="shared" si="65"/>
        <v>44664</v>
      </c>
      <c r="F571" s="21">
        <f t="shared" si="65"/>
        <v>44667</v>
      </c>
      <c r="G571" s="21">
        <f t="shared" si="65"/>
        <v>44669</v>
      </c>
    </row>
    <row r="572" spans="1:7" s="5" customFormat="1" ht="15.75" customHeight="1">
      <c r="A572" s="40"/>
      <c r="B572" s="254" t="s">
        <v>970</v>
      </c>
      <c r="C572" s="252" t="s">
        <v>975</v>
      </c>
      <c r="D572" s="300"/>
      <c r="E572" s="21">
        <f t="shared" si="65"/>
        <v>44671</v>
      </c>
      <c r="F572" s="21">
        <f t="shared" si="65"/>
        <v>44674</v>
      </c>
      <c r="G572" s="21">
        <f t="shared" si="65"/>
        <v>44676</v>
      </c>
    </row>
    <row r="573" spans="1:7" s="5" customFormat="1" ht="15.75" customHeight="1">
      <c r="A573" s="40"/>
      <c r="B573" s="254" t="s">
        <v>971</v>
      </c>
      <c r="C573" s="252" t="s">
        <v>975</v>
      </c>
      <c r="D573" s="312"/>
      <c r="E573" s="21">
        <f t="shared" si="65"/>
        <v>44678</v>
      </c>
      <c r="F573" s="21">
        <f t="shared" si="65"/>
        <v>44681</v>
      </c>
      <c r="G573" s="21">
        <f t="shared" si="65"/>
        <v>44683</v>
      </c>
    </row>
    <row r="574" spans="1:7" s="5" customFormat="1" ht="15.75" customHeight="1">
      <c r="A574" s="40"/>
      <c r="B574" s="98"/>
      <c r="C574" s="98"/>
      <c r="D574" s="205"/>
      <c r="E574" s="98"/>
      <c r="F574" s="30"/>
      <c r="G574" s="30"/>
    </row>
    <row r="575" spans="1:7" s="5" customFormat="1" ht="15.75" customHeight="1">
      <c r="A575" s="303"/>
      <c r="B575" s="303"/>
      <c r="C575" s="37"/>
      <c r="D575" s="201"/>
      <c r="E575" s="38"/>
      <c r="F575" s="39"/>
      <c r="G575" s="39"/>
    </row>
    <row r="576" spans="1:7" s="5" customFormat="1" ht="15.75" customHeight="1">
      <c r="A576" s="40" t="s">
        <v>382</v>
      </c>
      <c r="B576" s="273" t="s">
        <v>290</v>
      </c>
      <c r="C576" s="273" t="s">
        <v>24</v>
      </c>
      <c r="D576" s="292" t="s">
        <v>25</v>
      </c>
      <c r="E576" s="15" t="s">
        <v>255</v>
      </c>
      <c r="F576" s="15" t="s">
        <v>26</v>
      </c>
      <c r="G576" s="15" t="s">
        <v>91</v>
      </c>
    </row>
    <row r="577" spans="1:8" s="5" customFormat="1" ht="15.75" customHeight="1">
      <c r="A577" s="40"/>
      <c r="B577" s="274"/>
      <c r="C577" s="274"/>
      <c r="D577" s="293"/>
      <c r="E577" s="15" t="s">
        <v>17</v>
      </c>
      <c r="F577" s="15" t="s">
        <v>27</v>
      </c>
      <c r="G577" s="15" t="s">
        <v>28</v>
      </c>
    </row>
    <row r="578" spans="1:8" s="5" customFormat="1" ht="15.75" customHeight="1">
      <c r="B578" s="266" t="s">
        <v>967</v>
      </c>
      <c r="C578" s="267" t="s">
        <v>972</v>
      </c>
      <c r="D578" s="311" t="s">
        <v>381</v>
      </c>
      <c r="E578" s="21">
        <v>44650</v>
      </c>
      <c r="F578" s="21">
        <f>E578+3</f>
        <v>44653</v>
      </c>
      <c r="G578" s="21">
        <f>F578+2</f>
        <v>44655</v>
      </c>
    </row>
    <row r="579" spans="1:8" s="5" customFormat="1" ht="15.75" customHeight="1">
      <c r="A579" s="40"/>
      <c r="B579" s="266" t="s">
        <v>968</v>
      </c>
      <c r="C579" s="267" t="s">
        <v>973</v>
      </c>
      <c r="D579" s="300"/>
      <c r="E579" s="21">
        <f t="shared" ref="E579:G582" si="66">E578+7</f>
        <v>44657</v>
      </c>
      <c r="F579" s="21">
        <f t="shared" si="66"/>
        <v>44660</v>
      </c>
      <c r="G579" s="21">
        <f t="shared" si="66"/>
        <v>44662</v>
      </c>
    </row>
    <row r="580" spans="1:8" s="5" customFormat="1" ht="15.75" customHeight="1">
      <c r="A580" s="40"/>
      <c r="B580" s="266" t="s">
        <v>969</v>
      </c>
      <c r="C580" s="267" t="s">
        <v>974</v>
      </c>
      <c r="D580" s="300"/>
      <c r="E580" s="21">
        <f t="shared" si="66"/>
        <v>44664</v>
      </c>
      <c r="F580" s="21">
        <f t="shared" si="66"/>
        <v>44667</v>
      </c>
      <c r="G580" s="21">
        <f t="shared" si="66"/>
        <v>44669</v>
      </c>
    </row>
    <row r="581" spans="1:8" s="5" customFormat="1" ht="15.75" customHeight="1">
      <c r="A581" s="40"/>
      <c r="B581" s="266" t="s">
        <v>970</v>
      </c>
      <c r="C581" s="267" t="s">
        <v>975</v>
      </c>
      <c r="D581" s="300"/>
      <c r="E581" s="21">
        <f t="shared" si="66"/>
        <v>44671</v>
      </c>
      <c r="F581" s="21">
        <f t="shared" si="66"/>
        <v>44674</v>
      </c>
      <c r="G581" s="21">
        <f t="shared" si="66"/>
        <v>44676</v>
      </c>
    </row>
    <row r="582" spans="1:8" s="5" customFormat="1" ht="15.75" customHeight="1">
      <c r="A582" s="40"/>
      <c r="B582" s="266" t="s">
        <v>971</v>
      </c>
      <c r="C582" s="267" t="s">
        <v>975</v>
      </c>
      <c r="D582" s="312"/>
      <c r="E582" s="21">
        <f t="shared" si="66"/>
        <v>44678</v>
      </c>
      <c r="F582" s="21">
        <f t="shared" si="66"/>
        <v>44681</v>
      </c>
      <c r="G582" s="21">
        <f t="shared" si="66"/>
        <v>44683</v>
      </c>
    </row>
    <row r="583" spans="1:8" s="5" customFormat="1" ht="15.75" customHeight="1">
      <c r="A583" s="40"/>
      <c r="B583" s="98"/>
      <c r="C583" s="98"/>
      <c r="D583" s="205"/>
      <c r="E583" s="98"/>
      <c r="F583" s="30"/>
      <c r="G583" s="30"/>
    </row>
    <row r="584" spans="1:8" s="5" customFormat="1" ht="15.75" customHeight="1">
      <c r="A584" s="303"/>
      <c r="B584" s="303"/>
      <c r="C584" s="37"/>
      <c r="D584" s="201"/>
      <c r="E584" s="38"/>
      <c r="F584" s="39"/>
      <c r="G584" s="39"/>
    </row>
    <row r="585" spans="1:8" s="5" customFormat="1" ht="15.75" customHeight="1">
      <c r="A585" s="40" t="s">
        <v>383</v>
      </c>
      <c r="B585" s="284" t="s">
        <v>23</v>
      </c>
      <c r="C585" s="284" t="s">
        <v>24</v>
      </c>
      <c r="D585" s="313" t="s">
        <v>25</v>
      </c>
      <c r="E585" s="126" t="s">
        <v>258</v>
      </c>
      <c r="F585" s="126" t="s">
        <v>26</v>
      </c>
      <c r="G585" s="126" t="s">
        <v>92</v>
      </c>
    </row>
    <row r="586" spans="1:8" s="5" customFormat="1" ht="15.75" customHeight="1">
      <c r="A586" s="40"/>
      <c r="B586" s="285"/>
      <c r="C586" s="285"/>
      <c r="D586" s="314"/>
      <c r="E586" s="127" t="s">
        <v>17</v>
      </c>
      <c r="F586" s="126" t="s">
        <v>27</v>
      </c>
      <c r="G586" s="126" t="s">
        <v>28</v>
      </c>
    </row>
    <row r="587" spans="1:8" s="5" customFormat="1" ht="15.75" customHeight="1">
      <c r="A587" s="40"/>
      <c r="B587" s="218" t="s">
        <v>1010</v>
      </c>
      <c r="C587" s="126" t="s">
        <v>585</v>
      </c>
      <c r="D587" s="315" t="s">
        <v>384</v>
      </c>
      <c r="E587" s="128">
        <v>44652</v>
      </c>
      <c r="F587" s="128">
        <f>E587+3</f>
        <v>44655</v>
      </c>
      <c r="G587" s="128">
        <f>F587+3</f>
        <v>44658</v>
      </c>
    </row>
    <row r="588" spans="1:8" s="5" customFormat="1" ht="15.75" customHeight="1">
      <c r="B588" s="218" t="s">
        <v>1010</v>
      </c>
      <c r="C588" s="126" t="s">
        <v>586</v>
      </c>
      <c r="D588" s="316"/>
      <c r="E588" s="129">
        <f t="shared" ref="E588:G591" si="67">E587+7</f>
        <v>44659</v>
      </c>
      <c r="F588" s="128">
        <f t="shared" si="67"/>
        <v>44662</v>
      </c>
      <c r="G588" s="128">
        <f t="shared" si="67"/>
        <v>44665</v>
      </c>
    </row>
    <row r="589" spans="1:8" s="5" customFormat="1" ht="15.75" customHeight="1">
      <c r="A589" s="40"/>
      <c r="B589" s="218" t="s">
        <v>1010</v>
      </c>
      <c r="C589" s="126" t="s">
        <v>608</v>
      </c>
      <c r="D589" s="316"/>
      <c r="E589" s="129">
        <f t="shared" si="67"/>
        <v>44666</v>
      </c>
      <c r="F589" s="128">
        <f t="shared" si="67"/>
        <v>44669</v>
      </c>
      <c r="G589" s="128">
        <f t="shared" si="67"/>
        <v>44672</v>
      </c>
    </row>
    <row r="590" spans="1:8" s="5" customFormat="1" ht="15.75" customHeight="1">
      <c r="A590" s="40"/>
      <c r="B590" s="218" t="s">
        <v>1010</v>
      </c>
      <c r="C590" s="126" t="s">
        <v>690</v>
      </c>
      <c r="D590" s="316"/>
      <c r="E590" s="129">
        <f t="shared" si="67"/>
        <v>44673</v>
      </c>
      <c r="F590" s="128">
        <f t="shared" si="67"/>
        <v>44676</v>
      </c>
      <c r="G590" s="128">
        <f t="shared" si="67"/>
        <v>44679</v>
      </c>
    </row>
    <row r="591" spans="1:8" s="5" customFormat="1" ht="15.75" customHeight="1">
      <c r="A591" s="40"/>
      <c r="B591" s="218" t="s">
        <v>1010</v>
      </c>
      <c r="C591" s="126" t="s">
        <v>692</v>
      </c>
      <c r="D591" s="316"/>
      <c r="E591" s="129">
        <f t="shared" si="67"/>
        <v>44680</v>
      </c>
      <c r="F591" s="128">
        <f t="shared" si="67"/>
        <v>44683</v>
      </c>
      <c r="G591" s="128">
        <f t="shared" si="67"/>
        <v>44686</v>
      </c>
    </row>
    <row r="592" spans="1:8" s="5" customFormat="1" ht="15.75" customHeight="1">
      <c r="A592" s="303"/>
      <c r="B592" s="303"/>
      <c r="C592" s="303"/>
      <c r="D592" s="303"/>
      <c r="E592" s="303"/>
      <c r="F592" s="303"/>
      <c r="G592" s="303"/>
      <c r="H592" s="303"/>
    </row>
    <row r="593" spans="1:7" s="5" customFormat="1" ht="15.75" customHeight="1">
      <c r="A593" s="40" t="s">
        <v>248</v>
      </c>
      <c r="B593" s="284" t="s">
        <v>23</v>
      </c>
      <c r="C593" s="284" t="s">
        <v>24</v>
      </c>
      <c r="D593" s="313" t="s">
        <v>25</v>
      </c>
      <c r="E593" s="15" t="s">
        <v>258</v>
      </c>
      <c r="F593" s="15" t="s">
        <v>26</v>
      </c>
      <c r="G593" s="15" t="s">
        <v>93</v>
      </c>
    </row>
    <row r="594" spans="1:7" s="5" customFormat="1" ht="15.75" customHeight="1">
      <c r="A594" s="40"/>
      <c r="B594" s="285"/>
      <c r="C594" s="285"/>
      <c r="D594" s="314"/>
      <c r="E594" s="15" t="s">
        <v>285</v>
      </c>
      <c r="F594" s="15" t="s">
        <v>27</v>
      </c>
      <c r="G594" s="15" t="s">
        <v>28</v>
      </c>
    </row>
    <row r="595" spans="1:7" s="5" customFormat="1" ht="15.75" customHeight="1">
      <c r="A595" s="40"/>
      <c r="B595" s="270" t="s">
        <v>1010</v>
      </c>
      <c r="C595" s="270" t="s">
        <v>585</v>
      </c>
      <c r="D595" s="281" t="s">
        <v>385</v>
      </c>
      <c r="E595" s="128">
        <v>44652</v>
      </c>
      <c r="F595" s="21">
        <f>E595+3</f>
        <v>44655</v>
      </c>
      <c r="G595" s="21">
        <f>F595+3</f>
        <v>44658</v>
      </c>
    </row>
    <row r="596" spans="1:7" s="5" customFormat="1" ht="15.75" customHeight="1">
      <c r="B596" s="270" t="s">
        <v>1010</v>
      </c>
      <c r="C596" s="270" t="s">
        <v>586</v>
      </c>
      <c r="D596" s="290"/>
      <c r="E596" s="25">
        <f>E595+7</f>
        <v>44659</v>
      </c>
      <c r="F596" s="21">
        <f t="shared" ref="E596:G599" si="68">F595+7</f>
        <v>44662</v>
      </c>
      <c r="G596" s="21">
        <f t="shared" si="68"/>
        <v>44665</v>
      </c>
    </row>
    <row r="597" spans="1:7" s="5" customFormat="1" ht="15.75" customHeight="1">
      <c r="A597" s="40"/>
      <c r="B597" s="270" t="s">
        <v>1010</v>
      </c>
      <c r="C597" s="270" t="s">
        <v>608</v>
      </c>
      <c r="D597" s="290"/>
      <c r="E597" s="25">
        <f t="shared" si="68"/>
        <v>44666</v>
      </c>
      <c r="F597" s="21">
        <f t="shared" si="68"/>
        <v>44669</v>
      </c>
      <c r="G597" s="21">
        <f t="shared" si="68"/>
        <v>44672</v>
      </c>
    </row>
    <row r="598" spans="1:7" s="5" customFormat="1" ht="15.75" customHeight="1">
      <c r="A598" s="40"/>
      <c r="B598" s="270" t="s">
        <v>1010</v>
      </c>
      <c r="C598" s="270" t="s">
        <v>690</v>
      </c>
      <c r="D598" s="290"/>
      <c r="E598" s="25">
        <f t="shared" si="68"/>
        <v>44673</v>
      </c>
      <c r="F598" s="21">
        <f t="shared" si="68"/>
        <v>44676</v>
      </c>
      <c r="G598" s="21">
        <f t="shared" si="68"/>
        <v>44679</v>
      </c>
    </row>
    <row r="599" spans="1:7" s="5" customFormat="1" ht="15.75" customHeight="1">
      <c r="A599" s="40"/>
      <c r="B599" s="270" t="s">
        <v>1010</v>
      </c>
      <c r="C599" s="270" t="s">
        <v>692</v>
      </c>
      <c r="D599" s="310"/>
      <c r="E599" s="25">
        <f t="shared" si="68"/>
        <v>44680</v>
      </c>
      <c r="F599" s="21">
        <f t="shared" si="68"/>
        <v>44683</v>
      </c>
      <c r="G599" s="21">
        <f t="shared" si="68"/>
        <v>44686</v>
      </c>
    </row>
    <row r="600" spans="1:7" s="5" customFormat="1" ht="15.75" customHeight="1">
      <c r="A600" s="121"/>
      <c r="C600" s="37"/>
      <c r="D600" s="201"/>
      <c r="E600" s="38"/>
      <c r="F600" s="39"/>
      <c r="G600" s="39"/>
    </row>
    <row r="601" spans="1:7" s="5" customFormat="1" ht="15.75" customHeight="1">
      <c r="A601" s="40" t="s">
        <v>386</v>
      </c>
      <c r="B601" s="297" t="s">
        <v>23</v>
      </c>
      <c r="C601" s="297" t="s">
        <v>24</v>
      </c>
      <c r="D601" s="281" t="s">
        <v>25</v>
      </c>
      <c r="E601" s="15" t="s">
        <v>255</v>
      </c>
      <c r="F601" s="15" t="s">
        <v>26</v>
      </c>
      <c r="G601" s="15" t="s">
        <v>94</v>
      </c>
    </row>
    <row r="602" spans="1:7" s="5" customFormat="1" ht="15.75" customHeight="1">
      <c r="A602" s="40"/>
      <c r="B602" s="298"/>
      <c r="C602" s="298"/>
      <c r="D602" s="283"/>
      <c r="E602" s="93" t="s">
        <v>17</v>
      </c>
      <c r="F602" s="15" t="s">
        <v>27</v>
      </c>
      <c r="G602" s="15" t="s">
        <v>28</v>
      </c>
    </row>
    <row r="603" spans="1:7" s="5" customFormat="1" ht="15.75" customHeight="1">
      <c r="B603" s="15" t="s">
        <v>525</v>
      </c>
      <c r="C603" s="131" t="s">
        <v>910</v>
      </c>
      <c r="D603" s="287" t="s">
        <v>387</v>
      </c>
      <c r="E603" s="21">
        <v>44651</v>
      </c>
      <c r="F603" s="25">
        <f>E603+3</f>
        <v>44654</v>
      </c>
      <c r="G603" s="21">
        <f>F603+3</f>
        <v>44657</v>
      </c>
    </row>
    <row r="604" spans="1:7" s="5" customFormat="1" ht="15.75" customHeight="1">
      <c r="A604" s="40"/>
      <c r="B604" s="231" t="s">
        <v>525</v>
      </c>
      <c r="C604" s="131" t="s">
        <v>911</v>
      </c>
      <c r="D604" s="300"/>
      <c r="E604" s="25">
        <f t="shared" ref="E604:G607" si="69">E603+7</f>
        <v>44658</v>
      </c>
      <c r="F604" s="25">
        <f t="shared" si="69"/>
        <v>44661</v>
      </c>
      <c r="G604" s="21">
        <f t="shared" si="69"/>
        <v>44664</v>
      </c>
    </row>
    <row r="605" spans="1:7" s="5" customFormat="1" ht="15.75" customHeight="1">
      <c r="A605" s="40"/>
      <c r="B605" s="231" t="s">
        <v>525</v>
      </c>
      <c r="C605" s="131" t="s">
        <v>912</v>
      </c>
      <c r="D605" s="300"/>
      <c r="E605" s="25">
        <f t="shared" si="69"/>
        <v>44665</v>
      </c>
      <c r="F605" s="25">
        <f t="shared" si="69"/>
        <v>44668</v>
      </c>
      <c r="G605" s="21">
        <f t="shared" si="69"/>
        <v>44671</v>
      </c>
    </row>
    <row r="606" spans="1:7" s="5" customFormat="1" ht="15.75" customHeight="1">
      <c r="A606" s="40"/>
      <c r="B606" s="231" t="s">
        <v>525</v>
      </c>
      <c r="C606" s="131" t="s">
        <v>913</v>
      </c>
      <c r="D606" s="300"/>
      <c r="E606" s="25">
        <f t="shared" si="69"/>
        <v>44672</v>
      </c>
      <c r="F606" s="25">
        <f t="shared" si="69"/>
        <v>44675</v>
      </c>
      <c r="G606" s="21">
        <f t="shared" si="69"/>
        <v>44678</v>
      </c>
    </row>
    <row r="607" spans="1:7" s="5" customFormat="1" ht="15.75" customHeight="1">
      <c r="A607" s="40"/>
      <c r="B607" s="231" t="s">
        <v>525</v>
      </c>
      <c r="C607" s="131" t="s">
        <v>914</v>
      </c>
      <c r="D607" s="288"/>
      <c r="E607" s="25">
        <f t="shared" si="69"/>
        <v>44679</v>
      </c>
      <c r="F607" s="25">
        <f t="shared" si="69"/>
        <v>44682</v>
      </c>
      <c r="G607" s="21">
        <f t="shared" si="69"/>
        <v>44685</v>
      </c>
    </row>
    <row r="608" spans="1:7" s="5" customFormat="1" ht="15.75" customHeight="1">
      <c r="A608" s="40"/>
      <c r="B608" s="65"/>
      <c r="C608" s="243"/>
      <c r="D608" s="209"/>
      <c r="E608" s="37"/>
      <c r="F608" s="38"/>
      <c r="G608" s="39"/>
    </row>
    <row r="609" spans="1:7" s="5" customFormat="1" ht="15.75" customHeight="1">
      <c r="A609" s="40"/>
      <c r="B609" s="98"/>
      <c r="C609" s="98"/>
      <c r="D609" s="205"/>
      <c r="E609" s="98"/>
      <c r="F609" s="30"/>
      <c r="G609" s="30"/>
    </row>
    <row r="610" spans="1:7" s="5" customFormat="1" ht="15.75" customHeight="1">
      <c r="A610" s="40"/>
      <c r="B610" s="130"/>
      <c r="C610" s="37"/>
      <c r="D610" s="201"/>
      <c r="E610" s="38"/>
      <c r="F610" s="39"/>
      <c r="G610" s="39"/>
    </row>
    <row r="611" spans="1:7" s="5" customFormat="1" ht="15.75" customHeight="1">
      <c r="A611" s="40"/>
      <c r="B611" s="297" t="s">
        <v>23</v>
      </c>
      <c r="C611" s="297" t="s">
        <v>24</v>
      </c>
      <c r="D611" s="292" t="s">
        <v>25</v>
      </c>
      <c r="E611" s="15" t="s">
        <v>258</v>
      </c>
      <c r="F611" s="15" t="s">
        <v>26</v>
      </c>
      <c r="G611" s="15" t="s">
        <v>96</v>
      </c>
    </row>
    <row r="612" spans="1:7" s="5" customFormat="1" ht="15.75" customHeight="1">
      <c r="A612" s="40" t="s">
        <v>388</v>
      </c>
      <c r="B612" s="298"/>
      <c r="C612" s="298"/>
      <c r="D612" s="293"/>
      <c r="E612" s="93" t="s">
        <v>17</v>
      </c>
      <c r="F612" s="15" t="s">
        <v>27</v>
      </c>
      <c r="G612" s="15" t="s">
        <v>28</v>
      </c>
    </row>
    <row r="613" spans="1:7" s="5" customFormat="1" ht="15.75" customHeight="1">
      <c r="A613" s="40"/>
      <c r="B613" s="15" t="s">
        <v>522</v>
      </c>
      <c r="C613" s="16" t="s">
        <v>51</v>
      </c>
      <c r="D613" s="287" t="s">
        <v>389</v>
      </c>
      <c r="E613" s="21">
        <v>44644</v>
      </c>
      <c r="F613" s="25">
        <f>E613+3</f>
        <v>44647</v>
      </c>
      <c r="G613" s="21">
        <f>F613+3</f>
        <v>44650</v>
      </c>
    </row>
    <row r="614" spans="1:7" s="5" customFormat="1" ht="15.75" customHeight="1">
      <c r="A614" s="40"/>
      <c r="B614" s="15" t="s">
        <v>522</v>
      </c>
      <c r="C614" s="16" t="s">
        <v>618</v>
      </c>
      <c r="D614" s="300"/>
      <c r="E614" s="25">
        <f t="shared" ref="E614:G617" si="70">E613+7</f>
        <v>44651</v>
      </c>
      <c r="F614" s="25">
        <f t="shared" si="70"/>
        <v>44654</v>
      </c>
      <c r="G614" s="21">
        <f t="shared" si="70"/>
        <v>44657</v>
      </c>
    </row>
    <row r="615" spans="1:7" s="5" customFormat="1" ht="15.75" customHeight="1">
      <c r="A615" s="40"/>
      <c r="B615" s="15" t="s">
        <v>522</v>
      </c>
      <c r="C615" s="16" t="s">
        <v>878</v>
      </c>
      <c r="D615" s="300"/>
      <c r="E615" s="25">
        <f t="shared" si="70"/>
        <v>44658</v>
      </c>
      <c r="F615" s="25">
        <f t="shared" si="70"/>
        <v>44661</v>
      </c>
      <c r="G615" s="21">
        <f t="shared" si="70"/>
        <v>44664</v>
      </c>
    </row>
    <row r="616" spans="1:7" s="5" customFormat="1" ht="15.75" customHeight="1">
      <c r="A616" s="40"/>
      <c r="B616" s="15" t="s">
        <v>522</v>
      </c>
      <c r="C616" s="16" t="s">
        <v>5</v>
      </c>
      <c r="D616" s="300"/>
      <c r="E616" s="25">
        <f t="shared" si="70"/>
        <v>44665</v>
      </c>
      <c r="F616" s="25">
        <f t="shared" si="70"/>
        <v>44668</v>
      </c>
      <c r="G616" s="21">
        <f t="shared" si="70"/>
        <v>44671</v>
      </c>
    </row>
    <row r="617" spans="1:7" s="5" customFormat="1" ht="15.75" customHeight="1">
      <c r="A617" s="121"/>
      <c r="B617" s="15" t="s">
        <v>522</v>
      </c>
      <c r="C617" s="16" t="s">
        <v>214</v>
      </c>
      <c r="D617" s="288"/>
      <c r="E617" s="25">
        <f t="shared" si="70"/>
        <v>44672</v>
      </c>
      <c r="F617" s="25">
        <f t="shared" si="70"/>
        <v>44675</v>
      </c>
      <c r="G617" s="21">
        <f t="shared" si="70"/>
        <v>44678</v>
      </c>
    </row>
    <row r="618" spans="1:7" s="5" customFormat="1" ht="15.75" customHeight="1">
      <c r="A618" s="40"/>
      <c r="B618" s="130"/>
      <c r="C618" s="37"/>
      <c r="D618" s="201"/>
      <c r="E618" s="38"/>
      <c r="F618" s="39"/>
      <c r="G618" s="39"/>
    </row>
    <row r="619" spans="1:7" s="5" customFormat="1" ht="15.75" customHeight="1">
      <c r="A619" s="40"/>
      <c r="B619" s="98"/>
      <c r="C619" s="98"/>
      <c r="D619" s="205"/>
      <c r="E619" s="29"/>
      <c r="F619" s="29"/>
      <c r="G619" s="30"/>
    </row>
    <row r="620" spans="1:7" s="5" customFormat="1" ht="15.75" customHeight="1">
      <c r="A620" s="40"/>
      <c r="B620" s="273" t="s">
        <v>23</v>
      </c>
      <c r="C620" s="273" t="s">
        <v>24</v>
      </c>
      <c r="D620" s="292" t="s">
        <v>25</v>
      </c>
      <c r="E620" s="15" t="s">
        <v>258</v>
      </c>
      <c r="F620" s="15" t="s">
        <v>26</v>
      </c>
      <c r="G620" s="15" t="s">
        <v>97</v>
      </c>
    </row>
    <row r="621" spans="1:7" s="5" customFormat="1" ht="15.75" customHeight="1">
      <c r="A621" s="40" t="s">
        <v>390</v>
      </c>
      <c r="B621" s="274"/>
      <c r="C621" s="274"/>
      <c r="D621" s="293"/>
      <c r="E621" s="93" t="s">
        <v>17</v>
      </c>
      <c r="F621" s="15" t="s">
        <v>27</v>
      </c>
      <c r="G621" s="15" t="s">
        <v>28</v>
      </c>
    </row>
    <row r="622" spans="1:7" s="5" customFormat="1" ht="15.75" customHeight="1">
      <c r="A622" s="40"/>
      <c r="B622" s="49" t="s">
        <v>1002</v>
      </c>
      <c r="C622" s="49" t="s">
        <v>1006</v>
      </c>
      <c r="D622" s="384" t="s">
        <v>538</v>
      </c>
      <c r="E622" s="53">
        <v>44651</v>
      </c>
      <c r="F622" s="52">
        <f>E622+3</f>
        <v>44654</v>
      </c>
      <c r="G622" s="21">
        <f>F622+4</f>
        <v>44658</v>
      </c>
    </row>
    <row r="623" spans="1:7" s="5" customFormat="1" ht="15.75" customHeight="1">
      <c r="A623" s="40"/>
      <c r="B623" s="49" t="s">
        <v>1003</v>
      </c>
      <c r="C623" s="49" t="s">
        <v>1007</v>
      </c>
      <c r="D623" s="300"/>
      <c r="E623" s="52">
        <f t="shared" ref="E623:G626" si="71">E622+7</f>
        <v>44658</v>
      </c>
      <c r="F623" s="52">
        <f t="shared" si="71"/>
        <v>44661</v>
      </c>
      <c r="G623" s="21">
        <f t="shared" si="71"/>
        <v>44665</v>
      </c>
    </row>
    <row r="624" spans="1:7" s="5" customFormat="1" ht="15.75" customHeight="1">
      <c r="A624" s="40"/>
      <c r="B624" s="214" t="s">
        <v>183</v>
      </c>
      <c r="C624" s="49" t="s">
        <v>1007</v>
      </c>
      <c r="D624" s="300"/>
      <c r="E624" s="52">
        <f t="shared" si="71"/>
        <v>44665</v>
      </c>
      <c r="F624" s="52">
        <f t="shared" si="71"/>
        <v>44668</v>
      </c>
      <c r="G624" s="21">
        <f t="shared" si="71"/>
        <v>44672</v>
      </c>
    </row>
    <row r="625" spans="1:7" s="5" customFormat="1" ht="15.75" customHeight="1">
      <c r="A625" s="121"/>
      <c r="B625" s="104" t="s">
        <v>1005</v>
      </c>
      <c r="C625" s="49" t="s">
        <v>1007</v>
      </c>
      <c r="D625" s="300"/>
      <c r="E625" s="52">
        <f t="shared" si="71"/>
        <v>44672</v>
      </c>
      <c r="F625" s="52">
        <f t="shared" si="71"/>
        <v>44675</v>
      </c>
      <c r="G625" s="21">
        <f t="shared" si="71"/>
        <v>44679</v>
      </c>
    </row>
    <row r="626" spans="1:7" s="5" customFormat="1" ht="15.75" customHeight="1">
      <c r="A626" s="40"/>
      <c r="B626" s="235" t="s">
        <v>1008</v>
      </c>
      <c r="C626" s="49" t="s">
        <v>1007</v>
      </c>
      <c r="D626" s="288"/>
      <c r="E626" s="52">
        <f t="shared" si="71"/>
        <v>44679</v>
      </c>
      <c r="F626" s="52">
        <f t="shared" si="71"/>
        <v>44682</v>
      </c>
      <c r="G626" s="21">
        <f t="shared" si="71"/>
        <v>44686</v>
      </c>
    </row>
    <row r="627" spans="1:7" s="5" customFormat="1" ht="15.75" customHeight="1">
      <c r="A627" s="40"/>
      <c r="B627" s="130"/>
      <c r="C627" s="37"/>
      <c r="D627" s="260"/>
      <c r="E627" s="38"/>
      <c r="F627" s="39"/>
      <c r="G627" s="39"/>
    </row>
    <row r="628" spans="1:7" s="5" customFormat="1" ht="15.75" customHeight="1">
      <c r="A628" s="40" t="s">
        <v>391</v>
      </c>
      <c r="B628" s="317" t="s">
        <v>23</v>
      </c>
      <c r="C628" s="273" t="s">
        <v>24</v>
      </c>
      <c r="D628" s="292" t="s">
        <v>25</v>
      </c>
      <c r="E628" s="15" t="s">
        <v>258</v>
      </c>
      <c r="F628" s="15" t="s">
        <v>26</v>
      </c>
      <c r="G628" s="15" t="s">
        <v>98</v>
      </c>
    </row>
    <row r="629" spans="1:7" s="5" customFormat="1" ht="15.75" customHeight="1">
      <c r="A629" s="40"/>
      <c r="B629" s="274"/>
      <c r="C629" s="274"/>
      <c r="D629" s="293"/>
      <c r="E629" s="93" t="s">
        <v>17</v>
      </c>
      <c r="F629" s="15" t="s">
        <v>27</v>
      </c>
      <c r="G629" s="15" t="s">
        <v>28</v>
      </c>
    </row>
    <row r="630" spans="1:7" s="5" customFormat="1" ht="15.75" customHeight="1">
      <c r="A630" s="40"/>
      <c r="B630" s="15" t="s">
        <v>569</v>
      </c>
      <c r="C630" s="131" t="s">
        <v>927</v>
      </c>
      <c r="D630" s="311" t="s">
        <v>519</v>
      </c>
      <c r="E630" s="215">
        <v>44655</v>
      </c>
      <c r="F630" s="215">
        <f>E630+3</f>
        <v>44658</v>
      </c>
      <c r="G630" s="215">
        <f>F630+3</f>
        <v>44661</v>
      </c>
    </row>
    <row r="631" spans="1:7" s="5" customFormat="1" ht="15.75" customHeight="1">
      <c r="A631" s="40"/>
      <c r="B631" s="247" t="s">
        <v>568</v>
      </c>
      <c r="C631" s="131" t="s">
        <v>608</v>
      </c>
      <c r="D631" s="282"/>
      <c r="E631" s="215">
        <f t="shared" ref="E631:G634" si="72">E630+7</f>
        <v>44662</v>
      </c>
      <c r="F631" s="215">
        <f t="shared" si="72"/>
        <v>44665</v>
      </c>
      <c r="G631" s="215">
        <f t="shared" si="72"/>
        <v>44668</v>
      </c>
    </row>
    <row r="632" spans="1:7" s="5" customFormat="1" ht="15.75" customHeight="1">
      <c r="A632" s="40"/>
      <c r="B632" s="247" t="s">
        <v>568</v>
      </c>
      <c r="C632" s="131" t="s">
        <v>690</v>
      </c>
      <c r="D632" s="282"/>
      <c r="E632" s="215">
        <f t="shared" si="72"/>
        <v>44669</v>
      </c>
      <c r="F632" s="215">
        <f t="shared" si="72"/>
        <v>44672</v>
      </c>
      <c r="G632" s="215">
        <f t="shared" si="72"/>
        <v>44675</v>
      </c>
    </row>
    <row r="633" spans="1:7" s="5" customFormat="1" ht="15.75" customHeight="1">
      <c r="A633" s="40"/>
      <c r="B633" s="247" t="s">
        <v>568</v>
      </c>
      <c r="C633" s="131" t="s">
        <v>692</v>
      </c>
      <c r="D633" s="282"/>
      <c r="E633" s="215">
        <f t="shared" si="72"/>
        <v>44676</v>
      </c>
      <c r="F633" s="215">
        <f t="shared" si="72"/>
        <v>44679</v>
      </c>
      <c r="G633" s="215">
        <f t="shared" si="72"/>
        <v>44682</v>
      </c>
    </row>
    <row r="634" spans="1:7" s="5" customFormat="1" ht="15.75" customHeight="1">
      <c r="A634" s="40"/>
      <c r="B634" s="247" t="s">
        <v>568</v>
      </c>
      <c r="C634" s="131" t="s">
        <v>694</v>
      </c>
      <c r="D634" s="293"/>
      <c r="E634" s="215">
        <f t="shared" si="72"/>
        <v>44683</v>
      </c>
      <c r="F634" s="215">
        <f t="shared" si="72"/>
        <v>44686</v>
      </c>
      <c r="G634" s="215">
        <f t="shared" si="72"/>
        <v>44689</v>
      </c>
    </row>
    <row r="635" spans="1:7" s="5" customFormat="1" ht="15.75" customHeight="1">
      <c r="A635" s="40"/>
      <c r="B635" s="98"/>
      <c r="C635" s="132"/>
      <c r="D635" s="205"/>
      <c r="E635" s="98"/>
      <c r="F635" s="133"/>
      <c r="G635" s="133"/>
    </row>
    <row r="636" spans="1:7" s="5" customFormat="1" ht="15.75" customHeight="1">
      <c r="A636" s="40"/>
      <c r="B636" s="273" t="s">
        <v>23</v>
      </c>
      <c r="C636" s="273" t="s">
        <v>24</v>
      </c>
      <c r="D636" s="292" t="s">
        <v>25</v>
      </c>
      <c r="E636" s="15" t="s">
        <v>258</v>
      </c>
      <c r="F636" s="15" t="s">
        <v>26</v>
      </c>
      <c r="G636" s="15" t="s">
        <v>98</v>
      </c>
    </row>
    <row r="637" spans="1:7" s="5" customFormat="1" ht="15.75" customHeight="1">
      <c r="A637" s="40"/>
      <c r="B637" s="274"/>
      <c r="C637" s="274"/>
      <c r="D637" s="293"/>
      <c r="E637" s="93" t="s">
        <v>17</v>
      </c>
      <c r="F637" s="15" t="s">
        <v>27</v>
      </c>
      <c r="G637" s="15" t="s">
        <v>28</v>
      </c>
    </row>
    <row r="638" spans="1:7" s="5" customFormat="1" ht="15.75" customHeight="1">
      <c r="A638" s="40"/>
      <c r="B638" s="264" t="s">
        <v>929</v>
      </c>
      <c r="C638" s="97" t="s">
        <v>931</v>
      </c>
      <c r="D638" s="311" t="s">
        <v>523</v>
      </c>
      <c r="E638" s="21">
        <v>44654</v>
      </c>
      <c r="F638" s="21">
        <f>E638+3</f>
        <v>44657</v>
      </c>
      <c r="G638" s="21">
        <f>F638+3</f>
        <v>44660</v>
      </c>
    </row>
    <row r="639" spans="1:7" s="5" customFormat="1" ht="15.75" customHeight="1">
      <c r="A639" s="40"/>
      <c r="B639" s="264" t="s">
        <v>930</v>
      </c>
      <c r="C639" s="97" t="s">
        <v>932</v>
      </c>
      <c r="D639" s="282"/>
      <c r="E639" s="21">
        <f t="shared" ref="E639:G642" si="73">E638+7</f>
        <v>44661</v>
      </c>
      <c r="F639" s="21">
        <f t="shared" si="73"/>
        <v>44664</v>
      </c>
      <c r="G639" s="21">
        <f t="shared" si="73"/>
        <v>44667</v>
      </c>
    </row>
    <row r="640" spans="1:7" s="5" customFormat="1" ht="15.75" customHeight="1">
      <c r="A640" s="40"/>
      <c r="B640" s="264" t="s">
        <v>929</v>
      </c>
      <c r="C640" s="97" t="s">
        <v>932</v>
      </c>
      <c r="D640" s="282"/>
      <c r="E640" s="21">
        <f t="shared" si="73"/>
        <v>44668</v>
      </c>
      <c r="F640" s="21">
        <f t="shared" si="73"/>
        <v>44671</v>
      </c>
      <c r="G640" s="21">
        <f t="shared" si="73"/>
        <v>44674</v>
      </c>
    </row>
    <row r="641" spans="1:7" s="5" customFormat="1" ht="15.75" customHeight="1">
      <c r="A641" s="40"/>
      <c r="B641" s="264" t="s">
        <v>928</v>
      </c>
      <c r="C641" s="97" t="s">
        <v>933</v>
      </c>
      <c r="D641" s="282"/>
      <c r="E641" s="21">
        <f t="shared" si="73"/>
        <v>44675</v>
      </c>
      <c r="F641" s="21">
        <f t="shared" si="73"/>
        <v>44678</v>
      </c>
      <c r="G641" s="21">
        <f t="shared" si="73"/>
        <v>44681</v>
      </c>
    </row>
    <row r="642" spans="1:7" s="5" customFormat="1" ht="15.75" customHeight="1">
      <c r="A642" s="40"/>
      <c r="B642" s="264"/>
      <c r="C642" s="230"/>
      <c r="D642" s="293"/>
      <c r="E642" s="21">
        <f t="shared" si="73"/>
        <v>44682</v>
      </c>
      <c r="F642" s="21">
        <f t="shared" si="73"/>
        <v>44685</v>
      </c>
      <c r="G642" s="21">
        <f t="shared" si="73"/>
        <v>44688</v>
      </c>
    </row>
    <row r="643" spans="1:7" s="5" customFormat="1" ht="15.75" customHeight="1">
      <c r="A643" s="40"/>
      <c r="B643" s="98"/>
      <c r="C643" s="103"/>
      <c r="D643" s="205"/>
      <c r="E643" s="98"/>
      <c r="F643" s="30"/>
      <c r="G643" s="30"/>
    </row>
    <row r="644" spans="1:7" s="5" customFormat="1" ht="15.75" customHeight="1">
      <c r="A644" s="40"/>
      <c r="B644" s="130"/>
      <c r="C644" s="37"/>
      <c r="D644" s="201"/>
      <c r="E644" s="38"/>
      <c r="F644" s="39"/>
      <c r="G644" s="39"/>
    </row>
    <row r="645" spans="1:7" s="5" customFormat="1" ht="15.75" customHeight="1">
      <c r="A645" s="40" t="s">
        <v>392</v>
      </c>
      <c r="B645" s="273" t="s">
        <v>23</v>
      </c>
      <c r="C645" s="273" t="s">
        <v>24</v>
      </c>
      <c r="D645" s="292" t="s">
        <v>25</v>
      </c>
      <c r="E645" s="15" t="s">
        <v>255</v>
      </c>
      <c r="F645" s="15" t="s">
        <v>26</v>
      </c>
      <c r="G645" s="15" t="s">
        <v>102</v>
      </c>
    </row>
    <row r="646" spans="1:7" s="5" customFormat="1" ht="15.75" customHeight="1">
      <c r="A646" s="40"/>
      <c r="B646" s="274"/>
      <c r="C646" s="274"/>
      <c r="D646" s="293"/>
      <c r="E646" s="93" t="s">
        <v>17</v>
      </c>
      <c r="F646" s="15" t="s">
        <v>27</v>
      </c>
      <c r="G646" s="15" t="s">
        <v>28</v>
      </c>
    </row>
    <row r="647" spans="1:7" s="5" customFormat="1" ht="15.75" customHeight="1">
      <c r="A647" s="40"/>
      <c r="B647" s="117" t="s">
        <v>841</v>
      </c>
      <c r="C647" s="117" t="s">
        <v>608</v>
      </c>
      <c r="D647" s="287" t="s">
        <v>524</v>
      </c>
      <c r="E647" s="53">
        <v>44647</v>
      </c>
      <c r="F647" s="53">
        <f>E647+3</f>
        <v>44650</v>
      </c>
      <c r="G647" s="21">
        <f>F647+3</f>
        <v>44653</v>
      </c>
    </row>
    <row r="648" spans="1:7" s="5" customFormat="1" ht="15.75" customHeight="1">
      <c r="A648" s="40"/>
      <c r="B648" s="117" t="s">
        <v>841</v>
      </c>
      <c r="C648" s="221" t="s">
        <v>690</v>
      </c>
      <c r="D648" s="282"/>
      <c r="E648" s="53">
        <f t="shared" ref="E648:G651" si="74">E647+7</f>
        <v>44654</v>
      </c>
      <c r="F648" s="53">
        <f t="shared" si="74"/>
        <v>44657</v>
      </c>
      <c r="G648" s="21">
        <f t="shared" si="74"/>
        <v>44660</v>
      </c>
    </row>
    <row r="649" spans="1:7" s="5" customFormat="1" ht="15.75" customHeight="1">
      <c r="A649" s="40"/>
      <c r="B649" s="117" t="s">
        <v>841</v>
      </c>
      <c r="C649" s="228" t="s">
        <v>692</v>
      </c>
      <c r="D649" s="282"/>
      <c r="E649" s="53">
        <f t="shared" si="74"/>
        <v>44661</v>
      </c>
      <c r="F649" s="53">
        <f t="shared" si="74"/>
        <v>44664</v>
      </c>
      <c r="G649" s="21">
        <f t="shared" si="74"/>
        <v>44667</v>
      </c>
    </row>
    <row r="650" spans="1:7" s="5" customFormat="1" ht="15.75" customHeight="1">
      <c r="A650" s="40"/>
      <c r="B650" s="117" t="s">
        <v>841</v>
      </c>
      <c r="C650" s="228" t="s">
        <v>694</v>
      </c>
      <c r="D650" s="282"/>
      <c r="E650" s="53">
        <f t="shared" si="74"/>
        <v>44668</v>
      </c>
      <c r="F650" s="53">
        <f t="shared" si="74"/>
        <v>44671</v>
      </c>
      <c r="G650" s="21">
        <f t="shared" si="74"/>
        <v>44674</v>
      </c>
    </row>
    <row r="651" spans="1:7" s="5" customFormat="1" ht="15.75" customHeight="1">
      <c r="A651" s="40"/>
      <c r="B651" s="117" t="s">
        <v>841</v>
      </c>
      <c r="C651" s="228" t="s">
        <v>842</v>
      </c>
      <c r="D651" s="283"/>
      <c r="E651" s="53">
        <f t="shared" si="74"/>
        <v>44675</v>
      </c>
      <c r="F651" s="53">
        <f t="shared" si="74"/>
        <v>44678</v>
      </c>
      <c r="G651" s="21">
        <f t="shared" si="74"/>
        <v>44681</v>
      </c>
    </row>
    <row r="652" spans="1:7" s="5" customFormat="1" ht="15.75" customHeight="1">
      <c r="A652" s="40"/>
      <c r="B652" s="37"/>
      <c r="C652" s="37"/>
      <c r="D652" s="209"/>
      <c r="E652" s="37"/>
      <c r="F652" s="38"/>
      <c r="G652" s="39"/>
    </row>
    <row r="653" spans="1:7" s="5" customFormat="1" ht="15.75" customHeight="1">
      <c r="A653" s="40"/>
      <c r="B653" s="273" t="s">
        <v>261</v>
      </c>
      <c r="C653" s="273" t="s">
        <v>24</v>
      </c>
      <c r="D653" s="292" t="s">
        <v>25</v>
      </c>
      <c r="E653" s="15" t="s">
        <v>258</v>
      </c>
      <c r="F653" s="15" t="s">
        <v>26</v>
      </c>
      <c r="G653" s="15" t="s">
        <v>102</v>
      </c>
    </row>
    <row r="654" spans="1:7" s="5" customFormat="1" ht="15.75" customHeight="1">
      <c r="A654" s="40"/>
      <c r="B654" s="274"/>
      <c r="C654" s="274"/>
      <c r="D654" s="293"/>
      <c r="E654" s="93" t="s">
        <v>17</v>
      </c>
      <c r="F654" s="15" t="s">
        <v>27</v>
      </c>
      <c r="G654" s="15" t="s">
        <v>28</v>
      </c>
    </row>
    <row r="655" spans="1:7" s="5" customFormat="1" ht="15.75" customHeight="1">
      <c r="A655" s="40"/>
      <c r="B655" s="231" t="s">
        <v>249</v>
      </c>
      <c r="C655" s="97" t="s">
        <v>927</v>
      </c>
      <c r="D655" s="294" t="s">
        <v>520</v>
      </c>
      <c r="E655" s="21">
        <v>44650</v>
      </c>
      <c r="F655" s="21">
        <f>E655+3</f>
        <v>44653</v>
      </c>
      <c r="G655" s="21">
        <f>F655+4</f>
        <v>44657</v>
      </c>
    </row>
    <row r="656" spans="1:7" s="5" customFormat="1" ht="15.75" customHeight="1">
      <c r="A656" s="40"/>
      <c r="B656" s="231" t="s">
        <v>249</v>
      </c>
      <c r="C656" s="97" t="s">
        <v>608</v>
      </c>
      <c r="D656" s="300"/>
      <c r="E656" s="21">
        <f t="shared" ref="E656:G659" si="75">E655+7</f>
        <v>44657</v>
      </c>
      <c r="F656" s="21">
        <f t="shared" si="75"/>
        <v>44660</v>
      </c>
      <c r="G656" s="21">
        <f t="shared" si="75"/>
        <v>44664</v>
      </c>
    </row>
    <row r="657" spans="1:7" s="5" customFormat="1" ht="15.75" customHeight="1">
      <c r="A657" s="40"/>
      <c r="B657" s="231" t="s">
        <v>249</v>
      </c>
      <c r="C657" s="97" t="s">
        <v>690</v>
      </c>
      <c r="D657" s="300"/>
      <c r="E657" s="21">
        <f t="shared" si="75"/>
        <v>44664</v>
      </c>
      <c r="F657" s="21">
        <f t="shared" si="75"/>
        <v>44667</v>
      </c>
      <c r="G657" s="21">
        <f t="shared" si="75"/>
        <v>44671</v>
      </c>
    </row>
    <row r="658" spans="1:7" s="5" customFormat="1" ht="15.75" customHeight="1">
      <c r="A658" s="40"/>
      <c r="B658" s="231" t="s">
        <v>249</v>
      </c>
      <c r="C658" s="97" t="s">
        <v>692</v>
      </c>
      <c r="D658" s="300"/>
      <c r="E658" s="21">
        <f t="shared" si="75"/>
        <v>44671</v>
      </c>
      <c r="F658" s="21">
        <f t="shared" si="75"/>
        <v>44674</v>
      </c>
      <c r="G658" s="21">
        <f t="shared" si="75"/>
        <v>44678</v>
      </c>
    </row>
    <row r="659" spans="1:7" s="5" customFormat="1" ht="15.75" customHeight="1">
      <c r="A659" s="40"/>
      <c r="B659" s="231" t="s">
        <v>249</v>
      </c>
      <c r="C659" s="97" t="s">
        <v>694</v>
      </c>
      <c r="D659" s="288"/>
      <c r="E659" s="21">
        <f t="shared" si="75"/>
        <v>44678</v>
      </c>
      <c r="F659" s="21">
        <f t="shared" si="75"/>
        <v>44681</v>
      </c>
      <c r="G659" s="21">
        <f t="shared" si="75"/>
        <v>44685</v>
      </c>
    </row>
    <row r="660" spans="1:7" s="5" customFormat="1" ht="15.75" customHeight="1">
      <c r="A660" s="40"/>
      <c r="B660" s="134"/>
      <c r="C660" s="98"/>
      <c r="D660" s="205"/>
      <c r="E660" s="98"/>
      <c r="F660" s="30"/>
      <c r="G660" s="30"/>
    </row>
    <row r="661" spans="1:7" s="5" customFormat="1" ht="15.75" customHeight="1">
      <c r="A661" s="40"/>
      <c r="B661" s="130"/>
      <c r="C661" s="37"/>
      <c r="D661" s="201"/>
      <c r="E661" s="38"/>
      <c r="F661" s="39"/>
      <c r="G661" s="39"/>
    </row>
    <row r="662" spans="1:7" s="5" customFormat="1" ht="15.75" customHeight="1">
      <c r="A662" s="40"/>
      <c r="B662" s="273" t="s">
        <v>23</v>
      </c>
      <c r="C662" s="273" t="s">
        <v>24</v>
      </c>
      <c r="D662" s="292" t="s">
        <v>25</v>
      </c>
      <c r="E662" s="15" t="s">
        <v>255</v>
      </c>
      <c r="F662" s="15" t="s">
        <v>26</v>
      </c>
      <c r="G662" s="15" t="s">
        <v>104</v>
      </c>
    </row>
    <row r="663" spans="1:7" s="5" customFormat="1" ht="15.75" customHeight="1">
      <c r="A663" s="40" t="s">
        <v>103</v>
      </c>
      <c r="B663" s="274"/>
      <c r="C663" s="274"/>
      <c r="D663" s="293"/>
      <c r="E663" s="93" t="s">
        <v>17</v>
      </c>
      <c r="F663" s="15" t="s">
        <v>27</v>
      </c>
      <c r="G663" s="15" t="s">
        <v>28</v>
      </c>
    </row>
    <row r="664" spans="1:7" s="5" customFormat="1" ht="15.75" customHeight="1">
      <c r="A664" s="40"/>
      <c r="B664" s="15" t="s">
        <v>526</v>
      </c>
      <c r="C664" s="69" t="s">
        <v>917</v>
      </c>
      <c r="D664" s="299" t="s">
        <v>915</v>
      </c>
      <c r="E664" s="21">
        <v>44649</v>
      </c>
      <c r="F664" s="21">
        <f>E664+4</f>
        <v>44653</v>
      </c>
      <c r="G664" s="21">
        <f>F664+4</f>
        <v>44657</v>
      </c>
    </row>
    <row r="665" spans="1:7" s="5" customFormat="1" ht="15.75" customHeight="1">
      <c r="A665" s="40"/>
      <c r="B665" s="15" t="s">
        <v>619</v>
      </c>
      <c r="C665" s="69" t="s">
        <v>620</v>
      </c>
      <c r="D665" s="299"/>
      <c r="E665" s="21">
        <f t="shared" ref="E665:G668" si="76">E664+7</f>
        <v>44656</v>
      </c>
      <c r="F665" s="21">
        <f t="shared" si="76"/>
        <v>44660</v>
      </c>
      <c r="G665" s="21">
        <f t="shared" si="76"/>
        <v>44664</v>
      </c>
    </row>
    <row r="666" spans="1:7" s="5" customFormat="1" ht="15.75" customHeight="1">
      <c r="A666" s="40"/>
      <c r="B666" s="251" t="s">
        <v>526</v>
      </c>
      <c r="C666" s="69" t="s">
        <v>632</v>
      </c>
      <c r="D666" s="299"/>
      <c r="E666" s="21">
        <f t="shared" si="76"/>
        <v>44663</v>
      </c>
      <c r="F666" s="21">
        <f t="shared" si="76"/>
        <v>44667</v>
      </c>
      <c r="G666" s="21">
        <f t="shared" si="76"/>
        <v>44671</v>
      </c>
    </row>
    <row r="667" spans="1:7" s="5" customFormat="1" ht="15.75" customHeight="1">
      <c r="A667" s="40"/>
      <c r="B667" s="251" t="s">
        <v>18</v>
      </c>
      <c r="C667" s="69" t="s">
        <v>626</v>
      </c>
      <c r="D667" s="299"/>
      <c r="E667" s="21">
        <f t="shared" si="76"/>
        <v>44670</v>
      </c>
      <c r="F667" s="21">
        <f t="shared" si="76"/>
        <v>44674</v>
      </c>
      <c r="G667" s="21">
        <f t="shared" si="76"/>
        <v>44678</v>
      </c>
    </row>
    <row r="668" spans="1:7" s="5" customFormat="1" ht="15.75" customHeight="1">
      <c r="A668" s="121"/>
      <c r="B668" s="251" t="s">
        <v>18</v>
      </c>
      <c r="C668" s="69" t="s">
        <v>918</v>
      </c>
      <c r="D668" s="299"/>
      <c r="E668" s="21">
        <f t="shared" si="76"/>
        <v>44677</v>
      </c>
      <c r="F668" s="21">
        <f t="shared" si="76"/>
        <v>44681</v>
      </c>
      <c r="G668" s="21">
        <f t="shared" si="76"/>
        <v>44685</v>
      </c>
    </row>
    <row r="669" spans="1:7" s="5" customFormat="1" ht="15.75" customHeight="1">
      <c r="A669" s="40"/>
      <c r="B669" s="98"/>
      <c r="C669" s="98"/>
      <c r="D669" s="205"/>
      <c r="E669" s="30"/>
      <c r="F669" s="30"/>
      <c r="G669" s="30"/>
    </row>
    <row r="670" spans="1:7" s="5" customFormat="1" ht="15.75" customHeight="1">
      <c r="A670" s="40"/>
      <c r="B670" s="130"/>
      <c r="C670" s="37"/>
      <c r="D670" s="201"/>
      <c r="E670" s="38"/>
      <c r="F670" s="39"/>
      <c r="G670" s="39"/>
    </row>
    <row r="671" spans="1:7" s="5" customFormat="1" ht="15.75" customHeight="1">
      <c r="A671" s="40"/>
      <c r="B671" s="284" t="s">
        <v>23</v>
      </c>
      <c r="C671" s="284" t="s">
        <v>24</v>
      </c>
      <c r="D671" s="313" t="s">
        <v>25</v>
      </c>
      <c r="E671" s="15" t="s">
        <v>258</v>
      </c>
      <c r="F671" s="15" t="s">
        <v>26</v>
      </c>
      <c r="G671" s="15" t="s">
        <v>393</v>
      </c>
    </row>
    <row r="672" spans="1:7" s="5" customFormat="1" ht="15.75" customHeight="1">
      <c r="A672" s="40" t="s">
        <v>394</v>
      </c>
      <c r="B672" s="285"/>
      <c r="C672" s="285"/>
      <c r="D672" s="314"/>
      <c r="E672" s="15" t="s">
        <v>17</v>
      </c>
      <c r="F672" s="15" t="s">
        <v>27</v>
      </c>
      <c r="G672" s="15" t="s">
        <v>28</v>
      </c>
    </row>
    <row r="673" spans="1:7" s="5" customFormat="1" ht="15.75" customHeight="1">
      <c r="A673" s="40"/>
      <c r="B673" s="246" t="s">
        <v>976</v>
      </c>
      <c r="C673" s="135" t="s">
        <v>977</v>
      </c>
      <c r="D673" s="362" t="s">
        <v>395</v>
      </c>
      <c r="E673" s="21">
        <v>44653</v>
      </c>
      <c r="F673" s="21">
        <f>E673+3</f>
        <v>44656</v>
      </c>
      <c r="G673" s="21">
        <f>F673+5</f>
        <v>44661</v>
      </c>
    </row>
    <row r="674" spans="1:7" s="5" customFormat="1" ht="15.75" customHeight="1">
      <c r="A674" s="40"/>
      <c r="B674" s="265" t="s">
        <v>976</v>
      </c>
      <c r="C674" s="135" t="s">
        <v>626</v>
      </c>
      <c r="D674" s="363"/>
      <c r="E674" s="21">
        <f t="shared" ref="E674:G677" si="77">E673+7</f>
        <v>44660</v>
      </c>
      <c r="F674" s="21">
        <f t="shared" si="77"/>
        <v>44663</v>
      </c>
      <c r="G674" s="21">
        <f t="shared" si="77"/>
        <v>44668</v>
      </c>
    </row>
    <row r="675" spans="1:7" s="5" customFormat="1" ht="15.75" customHeight="1">
      <c r="A675" s="40"/>
      <c r="B675" s="265" t="s">
        <v>976</v>
      </c>
      <c r="C675" s="135" t="s">
        <v>918</v>
      </c>
      <c r="D675" s="363"/>
      <c r="E675" s="21">
        <f t="shared" si="77"/>
        <v>44667</v>
      </c>
      <c r="F675" s="21">
        <f t="shared" si="77"/>
        <v>44670</v>
      </c>
      <c r="G675" s="21">
        <f t="shared" si="77"/>
        <v>44675</v>
      </c>
    </row>
    <row r="676" spans="1:7" s="5" customFormat="1" ht="15.75" customHeight="1">
      <c r="A676" s="40"/>
      <c r="B676" s="265" t="s">
        <v>976</v>
      </c>
      <c r="C676" s="135" t="s">
        <v>978</v>
      </c>
      <c r="D676" s="363"/>
      <c r="E676" s="21">
        <f t="shared" si="77"/>
        <v>44674</v>
      </c>
      <c r="F676" s="21">
        <f t="shared" si="77"/>
        <v>44677</v>
      </c>
      <c r="G676" s="21">
        <f t="shared" si="77"/>
        <v>44682</v>
      </c>
    </row>
    <row r="677" spans="1:7" s="5" customFormat="1" ht="15.75" customHeight="1">
      <c r="A677" s="40"/>
      <c r="B677" s="232"/>
      <c r="C677" s="135"/>
      <c r="D677" s="364"/>
      <c r="E677" s="21">
        <f t="shared" si="77"/>
        <v>44681</v>
      </c>
      <c r="F677" s="21">
        <f t="shared" si="77"/>
        <v>44684</v>
      </c>
      <c r="G677" s="21">
        <f t="shared" si="77"/>
        <v>44689</v>
      </c>
    </row>
    <row r="678" spans="1:7" s="5" customFormat="1" ht="15.75" customHeight="1">
      <c r="A678" s="40"/>
      <c r="B678" s="37"/>
      <c r="C678" s="37"/>
      <c r="D678" s="201"/>
      <c r="E678" s="38"/>
      <c r="F678" s="39"/>
      <c r="G678" s="39"/>
    </row>
    <row r="679" spans="1:7" s="5" customFormat="1" ht="15.75">
      <c r="A679" s="40"/>
      <c r="B679" s="273" t="s">
        <v>261</v>
      </c>
      <c r="C679" s="273" t="s">
        <v>24</v>
      </c>
      <c r="D679" s="292" t="s">
        <v>25</v>
      </c>
      <c r="E679" s="15" t="s">
        <v>258</v>
      </c>
      <c r="F679" s="15" t="s">
        <v>26</v>
      </c>
      <c r="G679" s="15" t="s">
        <v>105</v>
      </c>
    </row>
    <row r="680" spans="1:7" s="5" customFormat="1" ht="15.75" customHeight="1">
      <c r="A680" s="40"/>
      <c r="B680" s="274"/>
      <c r="C680" s="274"/>
      <c r="D680" s="293"/>
      <c r="E680" s="93" t="s">
        <v>17</v>
      </c>
      <c r="F680" s="15" t="s">
        <v>27</v>
      </c>
      <c r="G680" s="15" t="s">
        <v>28</v>
      </c>
    </row>
    <row r="681" spans="1:7" s="5" customFormat="1" ht="15.75" customHeight="1">
      <c r="A681" s="40"/>
      <c r="B681" s="254" t="s">
        <v>398</v>
      </c>
      <c r="C681" s="69" t="s">
        <v>979</v>
      </c>
      <c r="D681" s="365" t="s">
        <v>397</v>
      </c>
      <c r="E681" s="21">
        <v>44649</v>
      </c>
      <c r="F681" s="21">
        <f>E681+3</f>
        <v>44652</v>
      </c>
      <c r="G681" s="21">
        <f>F681+3</f>
        <v>44655</v>
      </c>
    </row>
    <row r="682" spans="1:7" s="5" customFormat="1" ht="15.75" customHeight="1">
      <c r="A682" s="40"/>
      <c r="B682" s="15" t="s">
        <v>398</v>
      </c>
      <c r="C682" s="69" t="s">
        <v>626</v>
      </c>
      <c r="D682" s="282"/>
      <c r="E682" s="21">
        <f t="shared" ref="E682:G685" si="78">E681+7</f>
        <v>44656</v>
      </c>
      <c r="F682" s="21">
        <f t="shared" si="78"/>
        <v>44659</v>
      </c>
      <c r="G682" s="21">
        <f t="shared" si="78"/>
        <v>44662</v>
      </c>
    </row>
    <row r="683" spans="1:7" s="5" customFormat="1" ht="15.75" customHeight="1">
      <c r="A683" s="40"/>
      <c r="B683" s="15" t="s">
        <v>398</v>
      </c>
      <c r="C683" s="69" t="s">
        <v>918</v>
      </c>
      <c r="D683" s="282"/>
      <c r="E683" s="21">
        <f t="shared" si="78"/>
        <v>44663</v>
      </c>
      <c r="F683" s="21">
        <f t="shared" si="78"/>
        <v>44666</v>
      </c>
      <c r="G683" s="21">
        <f t="shared" si="78"/>
        <v>44669</v>
      </c>
    </row>
    <row r="684" spans="1:7" s="5" customFormat="1" ht="15.75" customHeight="1">
      <c r="A684" s="40"/>
      <c r="B684" s="15" t="s">
        <v>398</v>
      </c>
      <c r="C684" s="69" t="s">
        <v>978</v>
      </c>
      <c r="D684" s="282"/>
      <c r="E684" s="21">
        <f t="shared" si="78"/>
        <v>44670</v>
      </c>
      <c r="F684" s="21">
        <f t="shared" si="78"/>
        <v>44673</v>
      </c>
      <c r="G684" s="21">
        <f t="shared" si="78"/>
        <v>44676</v>
      </c>
    </row>
    <row r="685" spans="1:7" s="5" customFormat="1" ht="15.75" customHeight="1">
      <c r="A685" s="40"/>
      <c r="B685" s="224" t="s">
        <v>396</v>
      </c>
      <c r="C685" s="69" t="s">
        <v>980</v>
      </c>
      <c r="D685" s="293"/>
      <c r="E685" s="21">
        <f t="shared" si="78"/>
        <v>44677</v>
      </c>
      <c r="F685" s="21">
        <f t="shared" si="78"/>
        <v>44680</v>
      </c>
      <c r="G685" s="21">
        <f t="shared" si="78"/>
        <v>44683</v>
      </c>
    </row>
    <row r="686" spans="1:7" s="5" customFormat="1" ht="15.75" customHeight="1">
      <c r="A686" s="40"/>
      <c r="B686" s="98"/>
      <c r="C686" s="98"/>
      <c r="D686" s="205"/>
      <c r="E686" s="98"/>
      <c r="F686" s="30"/>
      <c r="G686" s="30"/>
    </row>
    <row r="687" spans="1:7" s="5" customFormat="1" ht="15.75" customHeight="1">
      <c r="A687" s="40"/>
      <c r="B687" s="130"/>
      <c r="C687" s="37"/>
      <c r="D687" s="201"/>
      <c r="E687" s="38"/>
      <c r="F687" s="39"/>
      <c r="G687" s="39"/>
    </row>
    <row r="688" spans="1:7" s="5" customFormat="1" ht="15.75" customHeight="1">
      <c r="A688" s="40" t="s">
        <v>557</v>
      </c>
      <c r="B688" s="273" t="s">
        <v>23</v>
      </c>
      <c r="C688" s="273" t="s">
        <v>24</v>
      </c>
      <c r="D688" s="292" t="s">
        <v>25</v>
      </c>
      <c r="E688" s="15" t="s">
        <v>255</v>
      </c>
      <c r="F688" s="15" t="s">
        <v>26</v>
      </c>
      <c r="G688" s="15" t="s">
        <v>106</v>
      </c>
    </row>
    <row r="689" spans="1:7" s="5" customFormat="1" ht="15.75" customHeight="1">
      <c r="A689" s="40"/>
      <c r="B689" s="274"/>
      <c r="C689" s="274"/>
      <c r="D689" s="293"/>
      <c r="E689" s="93" t="s">
        <v>17</v>
      </c>
      <c r="F689" s="15" t="s">
        <v>27</v>
      </c>
      <c r="G689" s="15" t="s">
        <v>28</v>
      </c>
    </row>
    <row r="690" spans="1:7" s="5" customFormat="1" ht="15.75" customHeight="1">
      <c r="A690" s="40"/>
      <c r="B690" s="264" t="s">
        <v>526</v>
      </c>
      <c r="C690" s="69" t="s">
        <v>917</v>
      </c>
      <c r="D690" s="281" t="s">
        <v>916</v>
      </c>
      <c r="E690" s="21">
        <v>44649</v>
      </c>
      <c r="F690" s="21">
        <f>E690+4</f>
        <v>44653</v>
      </c>
      <c r="G690" s="21">
        <f>F690+4</f>
        <v>44657</v>
      </c>
    </row>
    <row r="691" spans="1:7" s="5" customFormat="1" ht="15.75" customHeight="1">
      <c r="A691" s="40"/>
      <c r="B691" s="264" t="s">
        <v>619</v>
      </c>
      <c r="C691" s="69" t="s">
        <v>620</v>
      </c>
      <c r="D691" s="282"/>
      <c r="E691" s="21">
        <f t="shared" ref="E691:G694" si="79">E690+7</f>
        <v>44656</v>
      </c>
      <c r="F691" s="21">
        <f t="shared" si="79"/>
        <v>44660</v>
      </c>
      <c r="G691" s="21">
        <f t="shared" si="79"/>
        <v>44664</v>
      </c>
    </row>
    <row r="692" spans="1:7" s="5" customFormat="1" ht="15.75" customHeight="1">
      <c r="A692" s="40"/>
      <c r="B692" s="263" t="s">
        <v>526</v>
      </c>
      <c r="C692" s="69" t="s">
        <v>632</v>
      </c>
      <c r="D692" s="282"/>
      <c r="E692" s="21">
        <f t="shared" si="79"/>
        <v>44663</v>
      </c>
      <c r="F692" s="21">
        <f t="shared" si="79"/>
        <v>44667</v>
      </c>
      <c r="G692" s="21">
        <f t="shared" si="79"/>
        <v>44671</v>
      </c>
    </row>
    <row r="693" spans="1:7" s="5" customFormat="1" ht="15.75" customHeight="1">
      <c r="A693" s="40"/>
      <c r="B693" s="263" t="s">
        <v>18</v>
      </c>
      <c r="C693" s="69" t="s">
        <v>626</v>
      </c>
      <c r="D693" s="282"/>
      <c r="E693" s="21">
        <f t="shared" si="79"/>
        <v>44670</v>
      </c>
      <c r="F693" s="21">
        <f t="shared" si="79"/>
        <v>44674</v>
      </c>
      <c r="G693" s="21">
        <f t="shared" si="79"/>
        <v>44678</v>
      </c>
    </row>
    <row r="694" spans="1:7" s="5" customFormat="1" ht="15.75" customHeight="1">
      <c r="A694" s="40"/>
      <c r="B694" s="263" t="s">
        <v>18</v>
      </c>
      <c r="C694" s="69" t="s">
        <v>918</v>
      </c>
      <c r="D694" s="283"/>
      <c r="E694" s="21">
        <f t="shared" si="79"/>
        <v>44677</v>
      </c>
      <c r="F694" s="21">
        <f t="shared" si="79"/>
        <v>44681</v>
      </c>
      <c r="G694" s="21">
        <f t="shared" si="79"/>
        <v>44685</v>
      </c>
    </row>
    <row r="695" spans="1:7" s="5" customFormat="1" ht="15.75" customHeight="1">
      <c r="A695" s="40"/>
      <c r="B695" s="375"/>
      <c r="C695" s="375"/>
      <c r="D695" s="375"/>
      <c r="E695" s="30"/>
      <c r="F695" s="30"/>
      <c r="G695" s="30"/>
    </row>
    <row r="696" spans="1:7" s="5" customFormat="1" ht="15.75" customHeight="1">
      <c r="A696" s="40"/>
      <c r="B696" s="376"/>
      <c r="C696" s="376"/>
      <c r="D696" s="376"/>
      <c r="E696" s="30"/>
      <c r="F696" s="30"/>
      <c r="G696" s="30"/>
    </row>
    <row r="697" spans="1:7" s="5" customFormat="1" ht="15.75" customHeight="1">
      <c r="A697" s="124" t="s">
        <v>380</v>
      </c>
      <c r="B697" s="125"/>
      <c r="C697" s="125"/>
      <c r="D697" s="208"/>
      <c r="E697" s="125"/>
      <c r="F697" s="125"/>
      <c r="G697" s="125"/>
    </row>
    <row r="698" spans="1:7" s="5" customFormat="1" ht="15.75" customHeight="1">
      <c r="A698" s="40"/>
      <c r="B698" s="37"/>
      <c r="C698" s="39"/>
      <c r="D698" s="204"/>
      <c r="E698" s="38"/>
      <c r="F698" s="39"/>
      <c r="G698" s="39"/>
    </row>
    <row r="699" spans="1:7" s="5" customFormat="1" ht="15.75" customHeight="1">
      <c r="A699" s="40" t="s">
        <v>399</v>
      </c>
      <c r="B699" s="273" t="s">
        <v>23</v>
      </c>
      <c r="C699" s="297" t="s">
        <v>24</v>
      </c>
      <c r="D699" s="281" t="s">
        <v>25</v>
      </c>
      <c r="E699" s="15" t="s">
        <v>258</v>
      </c>
      <c r="F699" s="15" t="s">
        <v>26</v>
      </c>
      <c r="G699" s="41" t="s">
        <v>542</v>
      </c>
    </row>
    <row r="700" spans="1:7" s="5" customFormat="1" ht="15.75" customHeight="1">
      <c r="A700" s="40"/>
      <c r="B700" s="274"/>
      <c r="C700" s="298"/>
      <c r="D700" s="283"/>
      <c r="E700" s="16" t="s">
        <v>17</v>
      </c>
      <c r="F700" s="42" t="s">
        <v>27</v>
      </c>
      <c r="G700" s="15" t="s">
        <v>28</v>
      </c>
    </row>
    <row r="701" spans="1:7" s="5" customFormat="1" ht="15.75" customHeight="1">
      <c r="A701" s="40"/>
      <c r="B701" s="77" t="s">
        <v>998</v>
      </c>
      <c r="C701" s="111" t="s">
        <v>638</v>
      </c>
      <c r="D701" s="330" t="s">
        <v>401</v>
      </c>
      <c r="E701" s="74">
        <v>44653</v>
      </c>
      <c r="F701" s="74">
        <f>E701+4</f>
        <v>44657</v>
      </c>
      <c r="G701" s="21">
        <f>F701+3</f>
        <v>44660</v>
      </c>
    </row>
    <row r="702" spans="1:7" s="5" customFormat="1" ht="15.75" customHeight="1">
      <c r="A702" s="40"/>
      <c r="B702" s="77" t="s">
        <v>567</v>
      </c>
      <c r="C702" s="111" t="s">
        <v>999</v>
      </c>
      <c r="D702" s="278"/>
      <c r="E702" s="74">
        <f t="shared" ref="E702:G705" si="80">E701+7</f>
        <v>44660</v>
      </c>
      <c r="F702" s="74">
        <f t="shared" si="80"/>
        <v>44664</v>
      </c>
      <c r="G702" s="21">
        <f t="shared" si="80"/>
        <v>44667</v>
      </c>
    </row>
    <row r="703" spans="1:7" s="5" customFormat="1" ht="15.75" customHeight="1">
      <c r="A703" s="40"/>
      <c r="B703" s="77" t="s">
        <v>998</v>
      </c>
      <c r="C703" s="111" t="s">
        <v>999</v>
      </c>
      <c r="D703" s="278"/>
      <c r="E703" s="74">
        <f t="shared" si="80"/>
        <v>44667</v>
      </c>
      <c r="F703" s="74">
        <f t="shared" si="80"/>
        <v>44671</v>
      </c>
      <c r="G703" s="21">
        <f t="shared" si="80"/>
        <v>44674</v>
      </c>
    </row>
    <row r="704" spans="1:7" s="5" customFormat="1" ht="15.75" customHeight="1">
      <c r="A704" s="136"/>
      <c r="B704" s="77" t="s">
        <v>567</v>
      </c>
      <c r="C704" s="111" t="s">
        <v>1000</v>
      </c>
      <c r="D704" s="278"/>
      <c r="E704" s="74">
        <f t="shared" si="80"/>
        <v>44674</v>
      </c>
      <c r="F704" s="74">
        <f t="shared" si="80"/>
        <v>44678</v>
      </c>
      <c r="G704" s="21">
        <f t="shared" si="80"/>
        <v>44681</v>
      </c>
    </row>
    <row r="705" spans="1:7" s="5" customFormat="1" ht="15.75" customHeight="1">
      <c r="A705" s="40"/>
      <c r="B705" s="77"/>
      <c r="C705" s="111"/>
      <c r="D705" s="331"/>
      <c r="E705" s="74">
        <f t="shared" si="80"/>
        <v>44681</v>
      </c>
      <c r="F705" s="74">
        <f t="shared" si="80"/>
        <v>44685</v>
      </c>
      <c r="G705" s="21">
        <f t="shared" si="80"/>
        <v>44688</v>
      </c>
    </row>
    <row r="706" spans="1:7" s="5" customFormat="1" ht="15.75" customHeight="1">
      <c r="A706" s="40"/>
      <c r="B706" s="31"/>
      <c r="C706" s="31"/>
      <c r="D706" s="198"/>
      <c r="E706" s="30"/>
      <c r="F706" s="30"/>
      <c r="G706" s="30"/>
    </row>
    <row r="707" spans="1:7" s="5" customFormat="1" ht="15.75" customHeight="1">
      <c r="A707" s="40"/>
      <c r="B707" s="273" t="s">
        <v>23</v>
      </c>
      <c r="C707" s="297" t="s">
        <v>24</v>
      </c>
      <c r="D707" s="281" t="s">
        <v>25</v>
      </c>
      <c r="E707" s="15" t="s">
        <v>258</v>
      </c>
      <c r="F707" s="15" t="s">
        <v>26</v>
      </c>
      <c r="G707" s="41" t="s">
        <v>400</v>
      </c>
    </row>
    <row r="708" spans="1:7" s="5" customFormat="1" ht="15.75" customHeight="1">
      <c r="A708" s="40"/>
      <c r="B708" s="274"/>
      <c r="C708" s="298"/>
      <c r="D708" s="283"/>
      <c r="E708" s="16" t="s">
        <v>17</v>
      </c>
      <c r="F708" s="42" t="s">
        <v>27</v>
      </c>
      <c r="G708" s="15" t="s">
        <v>28</v>
      </c>
    </row>
    <row r="709" spans="1:7" s="5" customFormat="1" ht="15.75" customHeight="1">
      <c r="A709" s="40"/>
      <c r="B709" s="18" t="s">
        <v>834</v>
      </c>
      <c r="C709" s="18" t="s">
        <v>32</v>
      </c>
      <c r="D709" s="350" t="s">
        <v>402</v>
      </c>
      <c r="E709" s="74">
        <v>44654</v>
      </c>
      <c r="F709" s="74">
        <f>E709+4</f>
        <v>44658</v>
      </c>
      <c r="G709" s="21">
        <f>F709+3</f>
        <v>44661</v>
      </c>
    </row>
    <row r="710" spans="1:7" s="5" customFormat="1" ht="15.75" customHeight="1">
      <c r="A710" s="40"/>
      <c r="B710" s="18" t="s">
        <v>835</v>
      </c>
      <c r="C710" s="18" t="s">
        <v>838</v>
      </c>
      <c r="D710" s="350"/>
      <c r="E710" s="74">
        <f t="shared" ref="E710:G713" si="81">E709+7</f>
        <v>44661</v>
      </c>
      <c r="F710" s="74">
        <f t="shared" si="81"/>
        <v>44665</v>
      </c>
      <c r="G710" s="21">
        <f t="shared" si="81"/>
        <v>44668</v>
      </c>
    </row>
    <row r="711" spans="1:7" s="5" customFormat="1" ht="15.75" customHeight="1">
      <c r="A711" s="40"/>
      <c r="B711" s="84" t="s">
        <v>836</v>
      </c>
      <c r="C711" s="84" t="s">
        <v>839</v>
      </c>
      <c r="D711" s="350"/>
      <c r="E711" s="74">
        <f t="shared" si="81"/>
        <v>44668</v>
      </c>
      <c r="F711" s="74">
        <f t="shared" si="81"/>
        <v>44672</v>
      </c>
      <c r="G711" s="21">
        <f t="shared" si="81"/>
        <v>44675</v>
      </c>
    </row>
    <row r="712" spans="1:7" s="5" customFormat="1" ht="15.75" customHeight="1">
      <c r="A712" s="40"/>
      <c r="B712" s="18" t="s">
        <v>837</v>
      </c>
      <c r="C712" s="18" t="s">
        <v>840</v>
      </c>
      <c r="D712" s="350"/>
      <c r="E712" s="74">
        <f t="shared" si="81"/>
        <v>44675</v>
      </c>
      <c r="F712" s="74">
        <f t="shared" si="81"/>
        <v>44679</v>
      </c>
      <c r="G712" s="21">
        <f t="shared" si="81"/>
        <v>44682</v>
      </c>
    </row>
    <row r="713" spans="1:7" s="5" customFormat="1" ht="15.75" customHeight="1">
      <c r="A713" s="40"/>
      <c r="B713" s="84"/>
      <c r="C713" s="18"/>
      <c r="D713" s="350"/>
      <c r="E713" s="74">
        <f t="shared" si="81"/>
        <v>44682</v>
      </c>
      <c r="F713" s="74">
        <f t="shared" si="81"/>
        <v>44686</v>
      </c>
      <c r="G713" s="21">
        <f t="shared" si="81"/>
        <v>44689</v>
      </c>
    </row>
    <row r="714" spans="1:7" s="5" customFormat="1" ht="15.75" customHeight="1">
      <c r="A714" s="40"/>
      <c r="B714" s="31"/>
      <c r="C714" s="31"/>
      <c r="D714" s="198"/>
      <c r="E714" s="30"/>
      <c r="F714" s="30"/>
      <c r="G714" s="30"/>
    </row>
    <row r="715" spans="1:7" s="5" customFormat="1" ht="15.75" customHeight="1">
      <c r="A715" s="40"/>
      <c r="B715" s="273" t="s">
        <v>23</v>
      </c>
      <c r="C715" s="297" t="s">
        <v>24</v>
      </c>
      <c r="D715" s="281" t="s">
        <v>25</v>
      </c>
      <c r="E715" s="15" t="s">
        <v>258</v>
      </c>
      <c r="F715" s="15" t="s">
        <v>26</v>
      </c>
      <c r="G715" s="41" t="s">
        <v>400</v>
      </c>
    </row>
    <row r="716" spans="1:7" s="5" customFormat="1" ht="15.75" customHeight="1">
      <c r="A716" s="40"/>
      <c r="B716" s="274"/>
      <c r="C716" s="298"/>
      <c r="D716" s="283"/>
      <c r="E716" s="16" t="s">
        <v>17</v>
      </c>
      <c r="F716" s="42" t="s">
        <v>27</v>
      </c>
      <c r="G716" s="15" t="s">
        <v>28</v>
      </c>
    </row>
    <row r="717" spans="1:7" s="5" customFormat="1" ht="15.75" customHeight="1">
      <c r="A717" s="40"/>
      <c r="B717" s="77" t="s">
        <v>940</v>
      </c>
      <c r="C717" s="137" t="s">
        <v>935</v>
      </c>
      <c r="D717" s="330" t="s">
        <v>934</v>
      </c>
      <c r="E717" s="74">
        <v>44651</v>
      </c>
      <c r="F717" s="74">
        <f>E717+4</f>
        <v>44655</v>
      </c>
      <c r="G717" s="21">
        <f>F717+3</f>
        <v>44658</v>
      </c>
    </row>
    <row r="718" spans="1:7" s="5" customFormat="1" ht="15.75" customHeight="1">
      <c r="A718" s="40"/>
      <c r="B718" s="77" t="s">
        <v>939</v>
      </c>
      <c r="C718" s="138" t="s">
        <v>936</v>
      </c>
      <c r="D718" s="278"/>
      <c r="E718" s="74">
        <f t="shared" ref="E718:G721" si="82">E717+7</f>
        <v>44658</v>
      </c>
      <c r="F718" s="74">
        <f t="shared" si="82"/>
        <v>44662</v>
      </c>
      <c r="G718" s="21">
        <f t="shared" si="82"/>
        <v>44665</v>
      </c>
    </row>
    <row r="719" spans="1:7" s="5" customFormat="1" ht="15.75" customHeight="1">
      <c r="A719" s="40"/>
      <c r="B719" s="77" t="s">
        <v>570</v>
      </c>
      <c r="C719" s="137" t="s">
        <v>637</v>
      </c>
      <c r="D719" s="278"/>
      <c r="E719" s="74">
        <f t="shared" si="82"/>
        <v>44665</v>
      </c>
      <c r="F719" s="74">
        <f t="shared" si="82"/>
        <v>44669</v>
      </c>
      <c r="G719" s="21">
        <f t="shared" si="82"/>
        <v>44672</v>
      </c>
    </row>
    <row r="720" spans="1:7" s="5" customFormat="1" ht="15.75" customHeight="1">
      <c r="A720" s="40"/>
      <c r="B720" s="77" t="s">
        <v>938</v>
      </c>
      <c r="C720" s="138" t="s">
        <v>937</v>
      </c>
      <c r="D720" s="278"/>
      <c r="E720" s="74">
        <f t="shared" si="82"/>
        <v>44672</v>
      </c>
      <c r="F720" s="74">
        <f t="shared" si="82"/>
        <v>44676</v>
      </c>
      <c r="G720" s="21">
        <f t="shared" si="82"/>
        <v>44679</v>
      </c>
    </row>
    <row r="721" spans="1:7" s="5" customFormat="1" ht="15.75" customHeight="1">
      <c r="A721" s="40"/>
      <c r="B721" s="77"/>
      <c r="C721" s="137"/>
      <c r="D721" s="331"/>
      <c r="E721" s="74">
        <f t="shared" si="82"/>
        <v>44679</v>
      </c>
      <c r="F721" s="74">
        <f t="shared" si="82"/>
        <v>44683</v>
      </c>
      <c r="G721" s="21">
        <f t="shared" si="82"/>
        <v>44686</v>
      </c>
    </row>
    <row r="722" spans="1:7" s="5" customFormat="1" ht="15.75" customHeight="1">
      <c r="A722" s="40"/>
      <c r="B722" s="31"/>
      <c r="C722" s="139"/>
      <c r="D722" s="210"/>
      <c r="E722" s="30"/>
      <c r="F722" s="30"/>
      <c r="G722" s="30"/>
    </row>
    <row r="723" spans="1:7" s="5" customFormat="1" ht="15.75" customHeight="1">
      <c r="A723" s="40"/>
      <c r="B723" s="31"/>
      <c r="C723" s="31"/>
      <c r="D723" s="198"/>
      <c r="E723" s="30"/>
      <c r="F723" s="30"/>
      <c r="G723" s="30"/>
    </row>
    <row r="724" spans="1:7" s="5" customFormat="1" ht="15.75" customHeight="1">
      <c r="A724" s="319" t="s">
        <v>107</v>
      </c>
      <c r="B724" s="319"/>
      <c r="C724" s="319"/>
      <c r="D724" s="319"/>
      <c r="E724" s="319"/>
      <c r="F724" s="319"/>
      <c r="G724" s="319"/>
    </row>
    <row r="725" spans="1:7" s="5" customFormat="1" ht="15.75" customHeight="1">
      <c r="A725" s="40"/>
      <c r="B725" s="140"/>
      <c r="C725" s="37"/>
      <c r="D725" s="201"/>
      <c r="E725" s="38"/>
      <c r="F725" s="39"/>
      <c r="G725" s="39"/>
    </row>
    <row r="726" spans="1:7" s="5" customFormat="1" ht="15.75" customHeight="1">
      <c r="A726" s="40" t="s">
        <v>403</v>
      </c>
      <c r="B726" s="284" t="s">
        <v>23</v>
      </c>
      <c r="C726" s="284" t="s">
        <v>24</v>
      </c>
      <c r="D726" s="313" t="s">
        <v>25</v>
      </c>
      <c r="E726" s="15" t="s">
        <v>354</v>
      </c>
      <c r="F726" s="15" t="s">
        <v>26</v>
      </c>
      <c r="G726" s="15" t="s">
        <v>404</v>
      </c>
    </row>
    <row r="727" spans="1:7" s="5" customFormat="1" ht="15.75" customHeight="1">
      <c r="A727" s="40"/>
      <c r="B727" s="285"/>
      <c r="C727" s="285"/>
      <c r="D727" s="314"/>
      <c r="E727" s="15" t="s">
        <v>17</v>
      </c>
      <c r="F727" s="15" t="s">
        <v>27</v>
      </c>
      <c r="G727" s="15" t="s">
        <v>405</v>
      </c>
    </row>
    <row r="728" spans="1:7" s="5" customFormat="1" ht="15.75" customHeight="1">
      <c r="A728" s="40"/>
      <c r="B728" s="141" t="s">
        <v>252</v>
      </c>
      <c r="C728" s="142" t="s">
        <v>514</v>
      </c>
      <c r="D728" s="294" t="s">
        <v>530</v>
      </c>
      <c r="E728" s="20">
        <v>44653</v>
      </c>
      <c r="F728" s="20">
        <f>E728+4</f>
        <v>44657</v>
      </c>
      <c r="G728" s="21">
        <f>F728+13</f>
        <v>44670</v>
      </c>
    </row>
    <row r="729" spans="1:7" s="5" customFormat="1" ht="15.75" customHeight="1">
      <c r="A729" s="40"/>
      <c r="B729" s="141" t="s">
        <v>76</v>
      </c>
      <c r="C729" s="142"/>
      <c r="D729" s="300"/>
      <c r="E729" s="25">
        <f t="shared" ref="E729:G732" si="83">E728+7</f>
        <v>44660</v>
      </c>
      <c r="F729" s="20">
        <f t="shared" si="83"/>
        <v>44664</v>
      </c>
      <c r="G729" s="21">
        <f t="shared" si="83"/>
        <v>44677</v>
      </c>
    </row>
    <row r="730" spans="1:7" s="5" customFormat="1" ht="15.75" customHeight="1">
      <c r="A730" s="40"/>
      <c r="B730" s="141" t="s">
        <v>76</v>
      </c>
      <c r="C730" s="142"/>
      <c r="D730" s="300"/>
      <c r="E730" s="25">
        <f t="shared" si="83"/>
        <v>44667</v>
      </c>
      <c r="F730" s="20">
        <f t="shared" si="83"/>
        <v>44671</v>
      </c>
      <c r="G730" s="21">
        <f t="shared" si="83"/>
        <v>44684</v>
      </c>
    </row>
    <row r="731" spans="1:7" s="5" customFormat="1" ht="15.75" customHeight="1">
      <c r="A731" s="40"/>
      <c r="B731" s="141" t="s">
        <v>76</v>
      </c>
      <c r="C731" s="142"/>
      <c r="D731" s="300"/>
      <c r="E731" s="25">
        <f t="shared" si="83"/>
        <v>44674</v>
      </c>
      <c r="F731" s="20">
        <f t="shared" si="83"/>
        <v>44678</v>
      </c>
      <c r="G731" s="21">
        <f t="shared" si="83"/>
        <v>44691</v>
      </c>
    </row>
    <row r="732" spans="1:7" s="5" customFormat="1" ht="15.75" customHeight="1">
      <c r="A732" s="40"/>
      <c r="B732" s="141" t="s">
        <v>76</v>
      </c>
      <c r="C732" s="108"/>
      <c r="D732" s="312"/>
      <c r="E732" s="25">
        <f t="shared" si="83"/>
        <v>44681</v>
      </c>
      <c r="F732" s="20">
        <f t="shared" si="83"/>
        <v>44685</v>
      </c>
      <c r="G732" s="21">
        <f t="shared" si="83"/>
        <v>44698</v>
      </c>
    </row>
    <row r="733" spans="1:7" s="5" customFormat="1" ht="15.75" customHeight="1">
      <c r="A733" s="40"/>
      <c r="B733" s="37"/>
      <c r="C733" s="37"/>
      <c r="D733" s="201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01"/>
      <c r="E734" s="38"/>
      <c r="F734" s="39"/>
      <c r="G734" s="39"/>
    </row>
    <row r="735" spans="1:7" s="5" customFormat="1" ht="15.75" customHeight="1">
      <c r="A735" s="40"/>
      <c r="B735" s="140"/>
      <c r="C735" s="39"/>
      <c r="D735" s="201"/>
      <c r="E735" s="38"/>
      <c r="F735" s="39"/>
      <c r="G735" s="39"/>
    </row>
    <row r="736" spans="1:7" s="5" customFormat="1" ht="15.75" customHeight="1">
      <c r="A736" s="40"/>
      <c r="B736" s="273" t="s">
        <v>23</v>
      </c>
      <c r="C736" s="273" t="s">
        <v>24</v>
      </c>
      <c r="D736" s="292" t="s">
        <v>25</v>
      </c>
      <c r="E736" s="15" t="s">
        <v>255</v>
      </c>
      <c r="F736" s="15" t="s">
        <v>26</v>
      </c>
      <c r="G736" s="41" t="s">
        <v>110</v>
      </c>
    </row>
    <row r="737" spans="1:7" s="5" customFormat="1" ht="15.75" customHeight="1">
      <c r="A737" s="40" t="s">
        <v>406</v>
      </c>
      <c r="B737" s="274"/>
      <c r="C737" s="274"/>
      <c r="D737" s="293"/>
      <c r="E737" s="93" t="s">
        <v>17</v>
      </c>
      <c r="F737" s="42" t="s">
        <v>27</v>
      </c>
      <c r="G737" s="15" t="s">
        <v>28</v>
      </c>
    </row>
    <row r="738" spans="1:7" s="5" customFormat="1" ht="15.75" customHeight="1">
      <c r="A738" s="40"/>
      <c r="B738" s="18" t="s">
        <v>566</v>
      </c>
      <c r="C738" s="18" t="s">
        <v>616</v>
      </c>
      <c r="D738" s="294" t="s">
        <v>407</v>
      </c>
      <c r="E738" s="74">
        <v>44650</v>
      </c>
      <c r="F738" s="74">
        <f>E738+5</f>
        <v>44655</v>
      </c>
      <c r="G738" s="21">
        <f>F738+19</f>
        <v>44674</v>
      </c>
    </row>
    <row r="739" spans="1:7" s="5" customFormat="1" ht="15.75" customHeight="1">
      <c r="A739" s="40"/>
      <c r="B739" s="18" t="s">
        <v>517</v>
      </c>
      <c r="C739" s="18"/>
      <c r="D739" s="300"/>
      <c r="E739" s="74">
        <f t="shared" ref="E739:G742" si="84">E738+7</f>
        <v>44657</v>
      </c>
      <c r="F739" s="74">
        <f t="shared" si="84"/>
        <v>44662</v>
      </c>
      <c r="G739" s="21">
        <f t="shared" si="84"/>
        <v>44681</v>
      </c>
    </row>
    <row r="740" spans="1:7" s="5" customFormat="1" ht="15.75" customHeight="1">
      <c r="A740" s="40"/>
      <c r="B740" s="18" t="s">
        <v>853</v>
      </c>
      <c r="C740" s="18" t="s">
        <v>679</v>
      </c>
      <c r="D740" s="300"/>
      <c r="E740" s="74">
        <f t="shared" si="84"/>
        <v>44664</v>
      </c>
      <c r="F740" s="74">
        <f t="shared" si="84"/>
        <v>44669</v>
      </c>
      <c r="G740" s="21">
        <f t="shared" si="84"/>
        <v>44688</v>
      </c>
    </row>
    <row r="741" spans="1:7" s="5" customFormat="1" ht="15.75" customHeight="1">
      <c r="A741" s="40"/>
      <c r="B741" s="18" t="s">
        <v>552</v>
      </c>
      <c r="C741" s="18" t="s">
        <v>854</v>
      </c>
      <c r="D741" s="300"/>
      <c r="E741" s="74">
        <f t="shared" si="84"/>
        <v>44671</v>
      </c>
      <c r="F741" s="74">
        <f t="shared" si="84"/>
        <v>44676</v>
      </c>
      <c r="G741" s="21">
        <f t="shared" si="84"/>
        <v>44695</v>
      </c>
    </row>
    <row r="742" spans="1:7" s="5" customFormat="1" ht="15.75" customHeight="1">
      <c r="A742" s="121"/>
      <c r="B742" s="18" t="s">
        <v>615</v>
      </c>
      <c r="C742" s="18" t="s">
        <v>855</v>
      </c>
      <c r="D742" s="312"/>
      <c r="E742" s="74">
        <f t="shared" si="84"/>
        <v>44678</v>
      </c>
      <c r="F742" s="74">
        <f t="shared" si="84"/>
        <v>44683</v>
      </c>
      <c r="G742" s="21">
        <f t="shared" si="84"/>
        <v>44702</v>
      </c>
    </row>
    <row r="743" spans="1:7" s="5" customFormat="1" ht="15.75" customHeight="1">
      <c r="A743" s="40"/>
      <c r="B743" s="37"/>
      <c r="C743" s="39"/>
      <c r="D743" s="201"/>
      <c r="E743" s="38"/>
      <c r="F743" s="39"/>
      <c r="G743" s="39"/>
    </row>
    <row r="744" spans="1:7" s="5" customFormat="1" ht="15.75" customHeight="1">
      <c r="A744" s="40"/>
      <c r="B744" s="140"/>
      <c r="C744" s="37"/>
      <c r="D744" s="201"/>
      <c r="E744" s="38"/>
      <c r="F744" s="39"/>
      <c r="G744" s="39"/>
    </row>
    <row r="745" spans="1:7" s="5" customFormat="1" ht="15.75" customHeight="1">
      <c r="A745" s="40" t="s">
        <v>408</v>
      </c>
      <c r="B745" s="273" t="s">
        <v>23</v>
      </c>
      <c r="C745" s="273" t="s">
        <v>24</v>
      </c>
      <c r="D745" s="292" t="s">
        <v>25</v>
      </c>
      <c r="E745" s="15" t="s">
        <v>258</v>
      </c>
      <c r="F745" s="15" t="s">
        <v>26</v>
      </c>
      <c r="G745" s="41" t="s">
        <v>110</v>
      </c>
    </row>
    <row r="746" spans="1:7" s="5" customFormat="1" ht="15.75" customHeight="1">
      <c r="A746" s="40"/>
      <c r="B746" s="274"/>
      <c r="C746" s="274"/>
      <c r="D746" s="293"/>
      <c r="E746" s="93" t="s">
        <v>17</v>
      </c>
      <c r="F746" s="42" t="s">
        <v>27</v>
      </c>
      <c r="G746" s="15" t="s">
        <v>28</v>
      </c>
    </row>
    <row r="747" spans="1:7" s="5" customFormat="1" ht="15.75" customHeight="1">
      <c r="A747" s="40"/>
      <c r="B747" s="18" t="s">
        <v>555</v>
      </c>
      <c r="C747" s="107" t="s">
        <v>881</v>
      </c>
      <c r="D747" s="294" t="s">
        <v>353</v>
      </c>
      <c r="E747" s="20">
        <v>44652</v>
      </c>
      <c r="F747" s="20">
        <f>E747+4</f>
        <v>44656</v>
      </c>
      <c r="G747" s="21">
        <f>F747+10</f>
        <v>44666</v>
      </c>
    </row>
    <row r="748" spans="1:7" s="5" customFormat="1" ht="15.75" customHeight="1">
      <c r="A748" s="40"/>
      <c r="B748" s="18" t="s">
        <v>621</v>
      </c>
      <c r="C748" s="107" t="s">
        <v>882</v>
      </c>
      <c r="D748" s="300"/>
      <c r="E748" s="25">
        <f t="shared" ref="E748:G751" si="85">E747+7</f>
        <v>44659</v>
      </c>
      <c r="F748" s="20">
        <f t="shared" si="85"/>
        <v>44663</v>
      </c>
      <c r="G748" s="21">
        <f t="shared" si="85"/>
        <v>44673</v>
      </c>
    </row>
    <row r="749" spans="1:7" s="5" customFormat="1" ht="15.75" customHeight="1">
      <c r="A749" s="40"/>
      <c r="B749" s="18" t="s">
        <v>556</v>
      </c>
      <c r="C749" s="107" t="s">
        <v>883</v>
      </c>
      <c r="D749" s="300"/>
      <c r="E749" s="25">
        <f t="shared" si="85"/>
        <v>44666</v>
      </c>
      <c r="F749" s="20">
        <f t="shared" si="85"/>
        <v>44670</v>
      </c>
      <c r="G749" s="21">
        <f t="shared" si="85"/>
        <v>44680</v>
      </c>
    </row>
    <row r="750" spans="1:7" s="5" customFormat="1" ht="15.75" customHeight="1">
      <c r="A750" s="40"/>
      <c r="B750" s="18" t="s">
        <v>553</v>
      </c>
      <c r="C750" s="108" t="s">
        <v>884</v>
      </c>
      <c r="D750" s="300"/>
      <c r="E750" s="25">
        <f t="shared" si="85"/>
        <v>44673</v>
      </c>
      <c r="F750" s="20">
        <f t="shared" si="85"/>
        <v>44677</v>
      </c>
      <c r="G750" s="21">
        <f t="shared" si="85"/>
        <v>44687</v>
      </c>
    </row>
    <row r="751" spans="1:7" s="5" customFormat="1" ht="15.75" customHeight="1">
      <c r="A751" s="40"/>
      <c r="B751" s="18" t="s">
        <v>554</v>
      </c>
      <c r="C751" s="108" t="s">
        <v>885</v>
      </c>
      <c r="D751" s="312"/>
      <c r="E751" s="25">
        <f t="shared" si="85"/>
        <v>44680</v>
      </c>
      <c r="F751" s="20">
        <f t="shared" si="85"/>
        <v>44684</v>
      </c>
      <c r="G751" s="21">
        <f t="shared" si="85"/>
        <v>44694</v>
      </c>
    </row>
    <row r="752" spans="1:7" s="5" customFormat="1" ht="15.75" customHeight="1">
      <c r="A752" s="40"/>
      <c r="B752" s="110"/>
      <c r="C752" s="37"/>
      <c r="D752" s="201"/>
      <c r="E752" s="38"/>
      <c r="F752" s="39"/>
      <c r="G752" s="39"/>
    </row>
    <row r="753" spans="1:7" s="5" customFormat="1" ht="15.75" customHeight="1">
      <c r="A753" s="40"/>
      <c r="B753" s="140"/>
      <c r="C753" s="37"/>
      <c r="D753" s="201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00"/>
      <c r="E754" s="35"/>
      <c r="F754" s="30"/>
      <c r="G754" s="30"/>
    </row>
    <row r="755" spans="1:7" s="5" customFormat="1" ht="15.75" customHeight="1">
      <c r="A755" s="40" t="s">
        <v>409</v>
      </c>
      <c r="B755" s="284" t="s">
        <v>23</v>
      </c>
      <c r="C755" s="284" t="s">
        <v>24</v>
      </c>
      <c r="D755" s="313" t="s">
        <v>410</v>
      </c>
      <c r="E755" s="15" t="s">
        <v>354</v>
      </c>
      <c r="F755" s="15" t="s">
        <v>26</v>
      </c>
      <c r="G755" s="15" t="s">
        <v>111</v>
      </c>
    </row>
    <row r="756" spans="1:7" s="5" customFormat="1" ht="15.75" customHeight="1">
      <c r="A756" s="40"/>
      <c r="B756" s="285"/>
      <c r="C756" s="285"/>
      <c r="D756" s="314"/>
      <c r="E756" s="15" t="s">
        <v>17</v>
      </c>
      <c r="F756" s="15" t="s">
        <v>27</v>
      </c>
      <c r="G756" s="15" t="s">
        <v>28</v>
      </c>
    </row>
    <row r="757" spans="1:7" s="5" customFormat="1" ht="15.75" customHeight="1">
      <c r="A757" s="40"/>
      <c r="B757" s="18" t="s">
        <v>834</v>
      </c>
      <c r="C757" s="18" t="s">
        <v>32</v>
      </c>
      <c r="D757" s="344" t="s">
        <v>411</v>
      </c>
      <c r="E757" s="74">
        <v>44653</v>
      </c>
      <c r="F757" s="74">
        <f>E757+5</f>
        <v>44658</v>
      </c>
      <c r="G757" s="21">
        <f>F757+19</f>
        <v>44677</v>
      </c>
    </row>
    <row r="758" spans="1:7" s="5" customFormat="1" ht="15.75" customHeight="1">
      <c r="A758" s="40"/>
      <c r="B758" s="18" t="s">
        <v>835</v>
      </c>
      <c r="C758" s="18" t="s">
        <v>838</v>
      </c>
      <c r="D758" s="300"/>
      <c r="E758" s="74">
        <f t="shared" ref="E758:G761" si="86">E757+7</f>
        <v>44660</v>
      </c>
      <c r="F758" s="74">
        <f t="shared" si="86"/>
        <v>44665</v>
      </c>
      <c r="G758" s="21">
        <f t="shared" si="86"/>
        <v>44684</v>
      </c>
    </row>
    <row r="759" spans="1:7" s="5" customFormat="1" ht="15.75" customHeight="1">
      <c r="A759" s="40"/>
      <c r="B759" s="84" t="s">
        <v>836</v>
      </c>
      <c r="C759" s="84" t="s">
        <v>839</v>
      </c>
      <c r="D759" s="300"/>
      <c r="E759" s="74">
        <f t="shared" si="86"/>
        <v>44667</v>
      </c>
      <c r="F759" s="74">
        <f t="shared" si="86"/>
        <v>44672</v>
      </c>
      <c r="G759" s="21">
        <f t="shared" si="86"/>
        <v>44691</v>
      </c>
    </row>
    <row r="760" spans="1:7" s="5" customFormat="1" ht="15.75" customHeight="1">
      <c r="A760" s="40"/>
      <c r="B760" s="18" t="s">
        <v>837</v>
      </c>
      <c r="C760" s="18" t="s">
        <v>840</v>
      </c>
      <c r="D760" s="300"/>
      <c r="E760" s="74">
        <f t="shared" si="86"/>
        <v>44674</v>
      </c>
      <c r="F760" s="74">
        <f t="shared" si="86"/>
        <v>44679</v>
      </c>
      <c r="G760" s="21">
        <f t="shared" si="86"/>
        <v>44698</v>
      </c>
    </row>
    <row r="761" spans="1:7" s="5" customFormat="1" ht="15.75" customHeight="1">
      <c r="A761" s="40"/>
      <c r="B761" s="84"/>
      <c r="C761" s="18"/>
      <c r="D761" s="288"/>
      <c r="E761" s="74">
        <f t="shared" si="86"/>
        <v>44681</v>
      </c>
      <c r="F761" s="74">
        <f t="shared" si="86"/>
        <v>44686</v>
      </c>
      <c r="G761" s="21">
        <f t="shared" si="86"/>
        <v>44705</v>
      </c>
    </row>
    <row r="762" spans="1:7" s="5" customFormat="1" ht="15.75" customHeight="1">
      <c r="A762" s="40"/>
      <c r="B762" s="31"/>
      <c r="C762" s="31"/>
      <c r="D762" s="200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00"/>
      <c r="E763" s="35"/>
      <c r="F763" s="30"/>
      <c r="G763" s="30"/>
    </row>
    <row r="764" spans="1:7" s="5" customFormat="1" ht="15.75" customHeight="1">
      <c r="A764" s="40"/>
      <c r="B764" s="140"/>
      <c r="C764" s="37"/>
      <c r="D764" s="201"/>
      <c r="E764" s="38"/>
      <c r="F764" s="39"/>
      <c r="G764" s="39"/>
    </row>
    <row r="765" spans="1:7" s="5" customFormat="1" ht="15.75" customHeight="1">
      <c r="A765" s="40" t="s">
        <v>412</v>
      </c>
      <c r="B765" s="273" t="s">
        <v>23</v>
      </c>
      <c r="C765" s="273" t="s">
        <v>24</v>
      </c>
      <c r="D765" s="292" t="s">
        <v>25</v>
      </c>
      <c r="E765" s="15" t="s">
        <v>258</v>
      </c>
      <c r="F765" s="15" t="s">
        <v>26</v>
      </c>
      <c r="G765" s="41" t="s">
        <v>508</v>
      </c>
    </row>
    <row r="766" spans="1:7" s="5" customFormat="1" ht="15.75" customHeight="1">
      <c r="A766" s="40"/>
      <c r="B766" s="274"/>
      <c r="C766" s="274"/>
      <c r="D766" s="293"/>
      <c r="E766" s="93" t="s">
        <v>17</v>
      </c>
      <c r="F766" s="42" t="s">
        <v>27</v>
      </c>
      <c r="G766" s="15" t="s">
        <v>28</v>
      </c>
    </row>
    <row r="767" spans="1:7" s="5" customFormat="1" ht="15.75" customHeight="1">
      <c r="A767" s="40"/>
      <c r="B767" s="143" t="s">
        <v>630</v>
      </c>
      <c r="C767" s="144" t="s">
        <v>631</v>
      </c>
      <c r="D767" s="287" t="s">
        <v>539</v>
      </c>
      <c r="E767" s="74">
        <v>44648</v>
      </c>
      <c r="F767" s="74">
        <f>E767+4</f>
        <v>44652</v>
      </c>
      <c r="G767" s="21">
        <f>F767+13</f>
        <v>44665</v>
      </c>
    </row>
    <row r="768" spans="1:7" s="5" customFormat="1" ht="15.75" customHeight="1">
      <c r="A768" s="40"/>
      <c r="B768" s="143" t="s">
        <v>627</v>
      </c>
      <c r="C768" s="144" t="s">
        <v>900</v>
      </c>
      <c r="D768" s="300"/>
      <c r="E768" s="74">
        <f t="shared" ref="E768:G771" si="87">E767+7</f>
        <v>44655</v>
      </c>
      <c r="F768" s="74">
        <f t="shared" si="87"/>
        <v>44659</v>
      </c>
      <c r="G768" s="21">
        <f t="shared" si="87"/>
        <v>44672</v>
      </c>
    </row>
    <row r="769" spans="1:7" s="5" customFormat="1" ht="15.75" customHeight="1">
      <c r="A769" s="40"/>
      <c r="B769" s="143" t="s">
        <v>628</v>
      </c>
      <c r="C769" s="144" t="s">
        <v>901</v>
      </c>
      <c r="D769" s="300"/>
      <c r="E769" s="74">
        <f t="shared" si="87"/>
        <v>44662</v>
      </c>
      <c r="F769" s="74">
        <f t="shared" si="87"/>
        <v>44666</v>
      </c>
      <c r="G769" s="21">
        <f t="shared" si="87"/>
        <v>44679</v>
      </c>
    </row>
    <row r="770" spans="1:7" s="5" customFormat="1" ht="15.75" customHeight="1">
      <c r="A770" s="40"/>
      <c r="B770" s="143" t="s">
        <v>899</v>
      </c>
      <c r="C770" s="144" t="s">
        <v>902</v>
      </c>
      <c r="D770" s="300"/>
      <c r="E770" s="74">
        <f t="shared" si="87"/>
        <v>44669</v>
      </c>
      <c r="F770" s="74">
        <f t="shared" si="87"/>
        <v>44673</v>
      </c>
      <c r="G770" s="21">
        <f t="shared" si="87"/>
        <v>44686</v>
      </c>
    </row>
    <row r="771" spans="1:7" s="5" customFormat="1" ht="15.75" customHeight="1">
      <c r="A771" s="40"/>
      <c r="B771" s="94" t="s">
        <v>629</v>
      </c>
      <c r="C771" s="94" t="s">
        <v>903</v>
      </c>
      <c r="D771" s="288"/>
      <c r="E771" s="74">
        <f t="shared" si="87"/>
        <v>44676</v>
      </c>
      <c r="F771" s="74">
        <f t="shared" si="87"/>
        <v>44680</v>
      </c>
      <c r="G771" s="21">
        <f t="shared" si="87"/>
        <v>44693</v>
      </c>
    </row>
    <row r="772" spans="1:7" s="5" customFormat="1" ht="15.75" customHeight="1">
      <c r="A772" s="40"/>
      <c r="B772" s="31"/>
      <c r="C772" s="39"/>
      <c r="D772" s="204"/>
      <c r="E772" s="38"/>
      <c r="F772" s="39"/>
      <c r="G772" s="39"/>
    </row>
    <row r="773" spans="1:7" s="5" customFormat="1" ht="15.75" customHeight="1">
      <c r="A773" s="40"/>
      <c r="B773" s="273" t="s">
        <v>23</v>
      </c>
      <c r="C773" s="297" t="s">
        <v>24</v>
      </c>
      <c r="D773" s="292" t="s">
        <v>25</v>
      </c>
      <c r="E773" s="15" t="s">
        <v>258</v>
      </c>
      <c r="F773" s="15" t="s">
        <v>26</v>
      </c>
      <c r="G773" s="41" t="s">
        <v>413</v>
      </c>
    </row>
    <row r="774" spans="1:7" s="5" customFormat="1" ht="15.75" customHeight="1">
      <c r="A774" s="40"/>
      <c r="B774" s="274"/>
      <c r="C774" s="298"/>
      <c r="D774" s="293"/>
      <c r="E774" s="93" t="s">
        <v>17</v>
      </c>
      <c r="F774" s="42" t="s">
        <v>27</v>
      </c>
      <c r="G774" s="15" t="s">
        <v>28</v>
      </c>
    </row>
    <row r="775" spans="1:7" s="5" customFormat="1" ht="15.75" customHeight="1">
      <c r="A775" s="40"/>
      <c r="B775" s="18" t="s">
        <v>823</v>
      </c>
      <c r="C775" s="258" t="s">
        <v>825</v>
      </c>
      <c r="D775" s="294" t="s">
        <v>414</v>
      </c>
      <c r="E775" s="74">
        <v>44649</v>
      </c>
      <c r="F775" s="74">
        <f>E775+5</f>
        <v>44654</v>
      </c>
      <c r="G775" s="21">
        <v>7</v>
      </c>
    </row>
    <row r="776" spans="1:7" s="5" customFormat="1" ht="15.75" customHeight="1">
      <c r="A776" s="40"/>
      <c r="B776" s="18" t="s">
        <v>76</v>
      </c>
      <c r="C776" s="258"/>
      <c r="D776" s="295"/>
      <c r="E776" s="74">
        <f t="shared" ref="E776:G779" si="88">E775+7</f>
        <v>44656</v>
      </c>
      <c r="F776" s="74">
        <f t="shared" si="88"/>
        <v>44661</v>
      </c>
      <c r="G776" s="21">
        <f t="shared" si="88"/>
        <v>14</v>
      </c>
    </row>
    <row r="777" spans="1:7" s="5" customFormat="1" ht="15.75" customHeight="1">
      <c r="A777" s="40"/>
      <c r="B777" s="18" t="s">
        <v>824</v>
      </c>
      <c r="C777" s="104" t="s">
        <v>826</v>
      </c>
      <c r="D777" s="295"/>
      <c r="E777" s="74">
        <f t="shared" si="88"/>
        <v>44663</v>
      </c>
      <c r="F777" s="74">
        <f t="shared" si="88"/>
        <v>44668</v>
      </c>
      <c r="G777" s="21">
        <f t="shared" si="88"/>
        <v>21</v>
      </c>
    </row>
    <row r="778" spans="1:7" s="5" customFormat="1" ht="15.75" customHeight="1">
      <c r="A778" s="40"/>
      <c r="B778" s="18" t="s">
        <v>76</v>
      </c>
      <c r="C778" s="222"/>
      <c r="D778" s="295"/>
      <c r="E778" s="74">
        <f t="shared" si="88"/>
        <v>44670</v>
      </c>
      <c r="F778" s="74">
        <f t="shared" si="88"/>
        <v>44675</v>
      </c>
      <c r="G778" s="21">
        <f t="shared" si="88"/>
        <v>28</v>
      </c>
    </row>
    <row r="779" spans="1:7" s="5" customFormat="1" ht="15.75" customHeight="1">
      <c r="A779" s="40"/>
      <c r="B779" s="18" t="s">
        <v>76</v>
      </c>
      <c r="C779" s="258"/>
      <c r="D779" s="296"/>
      <c r="E779" s="74">
        <f t="shared" si="88"/>
        <v>44677</v>
      </c>
      <c r="F779" s="74">
        <f t="shared" si="88"/>
        <v>44682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04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00"/>
      <c r="E781" s="30"/>
      <c r="F781" s="30"/>
      <c r="G781" s="30"/>
    </row>
    <row r="782" spans="1:7" s="5" customFormat="1" ht="15.75" customHeight="1">
      <c r="A782" s="319" t="s">
        <v>113</v>
      </c>
      <c r="B782" s="319"/>
      <c r="C782" s="319"/>
      <c r="D782" s="319"/>
      <c r="E782" s="319"/>
      <c r="F782" s="319"/>
      <c r="G782" s="319"/>
    </row>
    <row r="783" spans="1:7" s="5" customFormat="1" ht="15.75" customHeight="1">
      <c r="A783" s="40"/>
      <c r="B783" s="12" t="s">
        <v>329</v>
      </c>
      <c r="C783" s="145"/>
      <c r="D783" s="204"/>
      <c r="E783" s="11"/>
      <c r="F783" s="12"/>
      <c r="G783" s="146"/>
    </row>
    <row r="784" spans="1:7" s="5" customFormat="1" ht="15.75" customHeight="1">
      <c r="A784" s="40" t="s">
        <v>415</v>
      </c>
      <c r="B784" s="273" t="s">
        <v>23</v>
      </c>
      <c r="C784" s="297" t="s">
        <v>24</v>
      </c>
      <c r="D784" s="281" t="s">
        <v>25</v>
      </c>
      <c r="E784" s="15" t="s">
        <v>258</v>
      </c>
      <c r="F784" s="15" t="s">
        <v>26</v>
      </c>
      <c r="G784" s="41" t="s">
        <v>115</v>
      </c>
    </row>
    <row r="785" spans="1:7" s="5" customFormat="1" ht="15.75" customHeight="1">
      <c r="A785" s="40"/>
      <c r="B785" s="274"/>
      <c r="C785" s="298"/>
      <c r="D785" s="283"/>
      <c r="E785" s="93" t="s">
        <v>17</v>
      </c>
      <c r="F785" s="42" t="s">
        <v>27</v>
      </c>
      <c r="G785" s="15" t="s">
        <v>28</v>
      </c>
    </row>
    <row r="786" spans="1:7" s="5" customFormat="1" ht="15.75" customHeight="1">
      <c r="A786" s="40"/>
      <c r="B786" s="18" t="s">
        <v>823</v>
      </c>
      <c r="C786" s="258" t="s">
        <v>825</v>
      </c>
      <c r="D786" s="294" t="s">
        <v>414</v>
      </c>
      <c r="E786" s="74">
        <v>44649</v>
      </c>
      <c r="F786" s="74">
        <f>E786+5</f>
        <v>44654</v>
      </c>
      <c r="G786" s="21">
        <f>F786+17</f>
        <v>44671</v>
      </c>
    </row>
    <row r="787" spans="1:7" s="5" customFormat="1" ht="15.75" customHeight="1">
      <c r="A787" s="40"/>
      <c r="B787" s="18" t="s">
        <v>76</v>
      </c>
      <c r="C787" s="258"/>
      <c r="D787" s="295"/>
      <c r="E787" s="74">
        <f t="shared" ref="E787:G790" si="89">E786+7</f>
        <v>44656</v>
      </c>
      <c r="F787" s="74">
        <f t="shared" si="89"/>
        <v>44661</v>
      </c>
      <c r="G787" s="21">
        <f t="shared" si="89"/>
        <v>44678</v>
      </c>
    </row>
    <row r="788" spans="1:7" s="5" customFormat="1" ht="15.75" customHeight="1">
      <c r="A788" s="40"/>
      <c r="B788" s="18" t="s">
        <v>824</v>
      </c>
      <c r="C788" s="104" t="s">
        <v>826</v>
      </c>
      <c r="D788" s="295"/>
      <c r="E788" s="74">
        <f t="shared" si="89"/>
        <v>44663</v>
      </c>
      <c r="F788" s="74">
        <f t="shared" si="89"/>
        <v>44668</v>
      </c>
      <c r="G788" s="21">
        <f t="shared" si="89"/>
        <v>44685</v>
      </c>
    </row>
    <row r="789" spans="1:7" s="5" customFormat="1" ht="15.75" customHeight="1">
      <c r="A789" s="136"/>
      <c r="B789" s="18" t="s">
        <v>76</v>
      </c>
      <c r="C789" s="222"/>
      <c r="D789" s="295"/>
      <c r="E789" s="74">
        <f t="shared" si="89"/>
        <v>44670</v>
      </c>
      <c r="F789" s="74">
        <f t="shared" si="89"/>
        <v>44675</v>
      </c>
      <c r="G789" s="21">
        <f t="shared" si="89"/>
        <v>44692</v>
      </c>
    </row>
    <row r="790" spans="1:7" s="5" customFormat="1" ht="15.75" customHeight="1">
      <c r="A790" s="68"/>
      <c r="B790" s="18" t="s">
        <v>76</v>
      </c>
      <c r="C790" s="258"/>
      <c r="D790" s="296"/>
      <c r="E790" s="74">
        <f t="shared" si="89"/>
        <v>44677</v>
      </c>
      <c r="F790" s="74">
        <f t="shared" si="89"/>
        <v>44682</v>
      </c>
      <c r="G790" s="21">
        <f t="shared" si="89"/>
        <v>44699</v>
      </c>
    </row>
    <row r="791" spans="1:7" s="5" customFormat="1" ht="15.75" customHeight="1">
      <c r="A791" s="40"/>
      <c r="B791" s="147"/>
      <c r="C791" s="147"/>
      <c r="D791" s="201"/>
      <c r="E791" s="38"/>
      <c r="F791" s="39"/>
      <c r="G791" s="148"/>
    </row>
    <row r="792" spans="1:7" s="5" customFormat="1" ht="15.75" customHeight="1">
      <c r="A792" s="40"/>
      <c r="B792" s="273" t="s">
        <v>261</v>
      </c>
      <c r="C792" s="273" t="s">
        <v>24</v>
      </c>
      <c r="D792" s="299" t="s">
        <v>25</v>
      </c>
      <c r="E792" s="15" t="s">
        <v>258</v>
      </c>
      <c r="F792" s="15" t="s">
        <v>26</v>
      </c>
      <c r="G792" s="15" t="s">
        <v>115</v>
      </c>
    </row>
    <row r="793" spans="1:7" s="5" customFormat="1" ht="15.75" customHeight="1">
      <c r="A793" s="40"/>
      <c r="B793" s="274"/>
      <c r="C793" s="274"/>
      <c r="D793" s="299"/>
      <c r="E793" s="15" t="s">
        <v>17</v>
      </c>
      <c r="F793" s="15" t="s">
        <v>27</v>
      </c>
      <c r="G793" s="15" t="s">
        <v>28</v>
      </c>
    </row>
    <row r="794" spans="1:7" s="5" customFormat="1" ht="15.75" customHeight="1">
      <c r="A794" s="40"/>
      <c r="B794" s="18" t="s">
        <v>820</v>
      </c>
      <c r="C794" s="77" t="s">
        <v>171</v>
      </c>
      <c r="D794" s="300" t="s">
        <v>416</v>
      </c>
      <c r="E794" s="21">
        <v>44651</v>
      </c>
      <c r="F794" s="21">
        <f>E794+3</f>
        <v>44654</v>
      </c>
      <c r="G794" s="21">
        <f>F794+15</f>
        <v>44669</v>
      </c>
    </row>
    <row r="795" spans="1:7" s="5" customFormat="1" ht="15.75" customHeight="1">
      <c r="A795" s="40"/>
      <c r="B795" s="18" t="s">
        <v>601</v>
      </c>
      <c r="C795" s="77" t="s">
        <v>576</v>
      </c>
      <c r="D795" s="300"/>
      <c r="E795" s="21">
        <f t="shared" ref="E795:G798" si="90">E794+7</f>
        <v>44658</v>
      </c>
      <c r="F795" s="21">
        <f t="shared" si="90"/>
        <v>44661</v>
      </c>
      <c r="G795" s="21">
        <f t="shared" si="90"/>
        <v>44676</v>
      </c>
    </row>
    <row r="796" spans="1:7" s="5" customFormat="1" ht="15.75" customHeight="1">
      <c r="A796" s="40"/>
      <c r="B796" s="18" t="s">
        <v>821</v>
      </c>
      <c r="C796" s="77" t="s">
        <v>606</v>
      </c>
      <c r="D796" s="300"/>
      <c r="E796" s="21">
        <f t="shared" si="90"/>
        <v>44665</v>
      </c>
      <c r="F796" s="21">
        <f t="shared" si="90"/>
        <v>44668</v>
      </c>
      <c r="G796" s="21">
        <f t="shared" si="90"/>
        <v>44683</v>
      </c>
    </row>
    <row r="797" spans="1:7" s="5" customFormat="1" ht="15.75" customHeight="1">
      <c r="A797" s="40"/>
      <c r="B797" s="18" t="s">
        <v>548</v>
      </c>
      <c r="C797" s="77" t="s">
        <v>201</v>
      </c>
      <c r="D797" s="300"/>
      <c r="E797" s="21">
        <f t="shared" si="90"/>
        <v>44672</v>
      </c>
      <c r="F797" s="21">
        <f t="shared" si="90"/>
        <v>44675</v>
      </c>
      <c r="G797" s="21">
        <f t="shared" si="90"/>
        <v>44690</v>
      </c>
    </row>
    <row r="798" spans="1:7" s="5" customFormat="1" ht="15.75" customHeight="1">
      <c r="A798" s="40"/>
      <c r="B798" s="77" t="s">
        <v>549</v>
      </c>
      <c r="C798" s="77" t="s">
        <v>192</v>
      </c>
      <c r="D798" s="288"/>
      <c r="E798" s="21">
        <f t="shared" si="90"/>
        <v>44679</v>
      </c>
      <c r="F798" s="21">
        <f t="shared" si="90"/>
        <v>44682</v>
      </c>
      <c r="G798" s="21">
        <f t="shared" si="90"/>
        <v>44697</v>
      </c>
    </row>
    <row r="799" spans="1:7" s="5" customFormat="1" ht="15.75" customHeight="1">
      <c r="A799" s="40"/>
      <c r="B799" s="31"/>
      <c r="C799" s="27"/>
      <c r="D799" s="200"/>
      <c r="E799" s="30"/>
      <c r="F799" s="30"/>
      <c r="G799" s="30"/>
    </row>
    <row r="800" spans="1:7" ht="15.75">
      <c r="B800" s="273" t="s">
        <v>261</v>
      </c>
      <c r="C800" s="273" t="s">
        <v>24</v>
      </c>
      <c r="D800" s="299" t="s">
        <v>25</v>
      </c>
      <c r="E800" s="239" t="s">
        <v>255</v>
      </c>
      <c r="F800" s="239" t="s">
        <v>26</v>
      </c>
      <c r="G800" s="239" t="s">
        <v>115</v>
      </c>
    </row>
    <row r="801" spans="1:7" s="5" customFormat="1" ht="15.75" customHeight="1">
      <c r="A801" s="40"/>
      <c r="B801" s="274"/>
      <c r="C801" s="274"/>
      <c r="D801" s="299"/>
      <c r="E801" s="239" t="s">
        <v>17</v>
      </c>
      <c r="F801" s="239" t="s">
        <v>27</v>
      </c>
      <c r="G801" s="239" t="s">
        <v>28</v>
      </c>
    </row>
    <row r="802" spans="1:7" s="5" customFormat="1" ht="15.75" customHeight="1">
      <c r="A802" s="40"/>
      <c r="B802" s="18" t="s">
        <v>945</v>
      </c>
      <c r="C802" s="77" t="s">
        <v>941</v>
      </c>
      <c r="D802" s="300" t="s">
        <v>535</v>
      </c>
      <c r="E802" s="21">
        <v>44654</v>
      </c>
      <c r="F802" s="21">
        <f>E802+3</f>
        <v>44657</v>
      </c>
      <c r="G802" s="21">
        <f>F802+15</f>
        <v>44672</v>
      </c>
    </row>
    <row r="803" spans="1:7" s="5" customFormat="1" ht="15.75" customHeight="1">
      <c r="A803" s="40"/>
      <c r="B803" s="18" t="s">
        <v>946</v>
      </c>
      <c r="C803" s="77" t="s">
        <v>942</v>
      </c>
      <c r="D803" s="300"/>
      <c r="E803" s="21">
        <f t="shared" ref="E803:G803" si="91">E802+7</f>
        <v>44661</v>
      </c>
      <c r="F803" s="21">
        <f t="shared" si="91"/>
        <v>44664</v>
      </c>
      <c r="G803" s="21">
        <f t="shared" si="91"/>
        <v>44679</v>
      </c>
    </row>
    <row r="804" spans="1:7" s="5" customFormat="1" ht="15.75" customHeight="1">
      <c r="A804" s="40"/>
      <c r="B804" s="18" t="s">
        <v>947</v>
      </c>
      <c r="C804" s="77" t="s">
        <v>943</v>
      </c>
      <c r="D804" s="300"/>
      <c r="E804" s="21">
        <f t="shared" ref="E804:G804" si="92">E803+7</f>
        <v>44668</v>
      </c>
      <c r="F804" s="21">
        <f t="shared" si="92"/>
        <v>44671</v>
      </c>
      <c r="G804" s="21">
        <f t="shared" si="92"/>
        <v>44686</v>
      </c>
    </row>
    <row r="805" spans="1:7" s="5" customFormat="1" ht="15.75" customHeight="1">
      <c r="A805" s="40"/>
      <c r="B805" s="18" t="s">
        <v>948</v>
      </c>
      <c r="C805" s="77" t="s">
        <v>944</v>
      </c>
      <c r="D805" s="300"/>
      <c r="E805" s="21">
        <f t="shared" ref="E805:G805" si="93">E804+7</f>
        <v>44675</v>
      </c>
      <c r="F805" s="21">
        <f t="shared" si="93"/>
        <v>44678</v>
      </c>
      <c r="G805" s="21">
        <f t="shared" si="93"/>
        <v>44693</v>
      </c>
    </row>
    <row r="806" spans="1:7" s="5" customFormat="1" ht="15.75" customHeight="1">
      <c r="A806" s="40"/>
      <c r="B806" s="77"/>
      <c r="C806" s="77"/>
      <c r="D806" s="288"/>
      <c r="E806" s="21">
        <f t="shared" ref="E806:G806" si="94">E805+7</f>
        <v>44682</v>
      </c>
      <c r="F806" s="21">
        <f t="shared" si="94"/>
        <v>44685</v>
      </c>
      <c r="G806" s="21">
        <f t="shared" si="94"/>
        <v>44700</v>
      </c>
    </row>
    <row r="807" spans="1:7" s="5" customFormat="1" ht="15.75" customHeight="1">
      <c r="A807" s="40"/>
      <c r="B807" s="31"/>
      <c r="C807" s="31"/>
      <c r="D807" s="202"/>
      <c r="E807" s="30"/>
      <c r="F807" s="30"/>
      <c r="G807" s="30"/>
    </row>
    <row r="808" spans="1:7" s="240" customFormat="1" ht="15.75">
      <c r="A808" s="1"/>
      <c r="B808" s="273" t="s">
        <v>261</v>
      </c>
      <c r="C808" s="273" t="s">
        <v>24</v>
      </c>
      <c r="D808" s="299" t="s">
        <v>25</v>
      </c>
      <c r="E808" s="239" t="s">
        <v>255</v>
      </c>
      <c r="F808" s="239" t="s">
        <v>26</v>
      </c>
      <c r="G808" s="239" t="s">
        <v>115</v>
      </c>
    </row>
    <row r="809" spans="1:7" s="5" customFormat="1" ht="15.75" customHeight="1">
      <c r="A809" s="40"/>
      <c r="B809" s="274"/>
      <c r="C809" s="274"/>
      <c r="D809" s="299"/>
      <c r="E809" s="239" t="s">
        <v>17</v>
      </c>
      <c r="F809" s="239" t="s">
        <v>27</v>
      </c>
      <c r="G809" s="239" t="s">
        <v>28</v>
      </c>
    </row>
    <row r="810" spans="1:7" s="5" customFormat="1" ht="15.75" customHeight="1">
      <c r="A810" s="40"/>
      <c r="B810" s="18" t="s">
        <v>949</v>
      </c>
      <c r="C810" s="77" t="s">
        <v>954</v>
      </c>
      <c r="D810" s="300" t="s">
        <v>536</v>
      </c>
      <c r="E810" s="21">
        <v>44650</v>
      </c>
      <c r="F810" s="21">
        <f>E810+3</f>
        <v>44653</v>
      </c>
      <c r="G810" s="21">
        <f>F810+15</f>
        <v>44668</v>
      </c>
    </row>
    <row r="811" spans="1:7" s="5" customFormat="1" ht="15.75" customHeight="1">
      <c r="A811" s="40"/>
      <c r="B811" s="18" t="s">
        <v>950</v>
      </c>
      <c r="C811" s="77" t="s">
        <v>955</v>
      </c>
      <c r="D811" s="300"/>
      <c r="E811" s="21">
        <f t="shared" ref="E811:G811" si="95">E810+7</f>
        <v>44657</v>
      </c>
      <c r="F811" s="21">
        <f t="shared" si="95"/>
        <v>44660</v>
      </c>
      <c r="G811" s="21">
        <f t="shared" si="95"/>
        <v>44675</v>
      </c>
    </row>
    <row r="812" spans="1:7" s="5" customFormat="1" ht="15.75" customHeight="1">
      <c r="A812" s="40"/>
      <c r="B812" s="18" t="s">
        <v>951</v>
      </c>
      <c r="C812" s="77" t="s">
        <v>956</v>
      </c>
      <c r="D812" s="300"/>
      <c r="E812" s="21">
        <f t="shared" ref="E812:G812" si="96">E811+7</f>
        <v>44664</v>
      </c>
      <c r="F812" s="21">
        <f t="shared" si="96"/>
        <v>44667</v>
      </c>
      <c r="G812" s="21">
        <f t="shared" si="96"/>
        <v>44682</v>
      </c>
    </row>
    <row r="813" spans="1:7" s="5" customFormat="1" ht="15.75" customHeight="1">
      <c r="A813" s="40"/>
      <c r="B813" s="77" t="s">
        <v>952</v>
      </c>
      <c r="C813" s="77" t="s">
        <v>957</v>
      </c>
      <c r="D813" s="300"/>
      <c r="E813" s="21">
        <f t="shared" ref="E813:G813" si="97">E812+7</f>
        <v>44671</v>
      </c>
      <c r="F813" s="21">
        <f t="shared" si="97"/>
        <v>44674</v>
      </c>
      <c r="G813" s="21">
        <f t="shared" si="97"/>
        <v>44689</v>
      </c>
    </row>
    <row r="814" spans="1:7" s="5" customFormat="1" ht="15.75" customHeight="1">
      <c r="A814" s="40"/>
      <c r="B814" s="77" t="s">
        <v>953</v>
      </c>
      <c r="C814" s="77" t="s">
        <v>958</v>
      </c>
      <c r="D814" s="288"/>
      <c r="E814" s="21">
        <f t="shared" ref="E814:G814" si="98">E813+7</f>
        <v>44678</v>
      </c>
      <c r="F814" s="21">
        <f t="shared" si="98"/>
        <v>44681</v>
      </c>
      <c r="G814" s="21">
        <f t="shared" si="98"/>
        <v>44696</v>
      </c>
    </row>
    <row r="815" spans="1:7" s="5" customFormat="1" ht="15.75" customHeight="1">
      <c r="A815" s="40"/>
      <c r="B815" s="39"/>
      <c r="C815" s="147"/>
      <c r="D815" s="201"/>
      <c r="E815" s="38"/>
      <c r="F815" s="148"/>
      <c r="G815" s="148"/>
    </row>
    <row r="816" spans="1:7" s="5" customFormat="1" ht="15.75" customHeight="1">
      <c r="A816" s="40"/>
      <c r="B816" s="297" t="s">
        <v>261</v>
      </c>
      <c r="C816" s="297" t="s">
        <v>24</v>
      </c>
      <c r="D816" s="281" t="s">
        <v>578</v>
      </c>
      <c r="E816" s="15" t="s">
        <v>258</v>
      </c>
      <c r="F816" s="15" t="s">
        <v>26</v>
      </c>
      <c r="G816" s="149" t="s">
        <v>203</v>
      </c>
    </row>
    <row r="817" spans="1:7" s="5" customFormat="1" ht="15.75" customHeight="1">
      <c r="A817" s="40" t="s">
        <v>417</v>
      </c>
      <c r="B817" s="298"/>
      <c r="C817" s="298"/>
      <c r="D817" s="283"/>
      <c r="E817" s="21" t="s">
        <v>17</v>
      </c>
      <c r="F817" s="15" t="s">
        <v>27</v>
      </c>
      <c r="G817" s="15" t="s">
        <v>28</v>
      </c>
    </row>
    <row r="818" spans="1:7" s="5" customFormat="1" ht="15.75" customHeight="1">
      <c r="A818" s="40"/>
      <c r="B818" s="18" t="s">
        <v>834</v>
      </c>
      <c r="C818" s="18" t="s">
        <v>32</v>
      </c>
      <c r="D818" s="287" t="s">
        <v>418</v>
      </c>
      <c r="E818" s="21">
        <v>44653</v>
      </c>
      <c r="F818" s="21">
        <f>E818+5</f>
        <v>44658</v>
      </c>
      <c r="G818" s="21">
        <f>F818+12</f>
        <v>44670</v>
      </c>
    </row>
    <row r="819" spans="1:7" s="5" customFormat="1" ht="15.75" customHeight="1">
      <c r="A819" s="40"/>
      <c r="B819" s="18" t="s">
        <v>835</v>
      </c>
      <c r="C819" s="18" t="s">
        <v>838</v>
      </c>
      <c r="D819" s="300"/>
      <c r="E819" s="21">
        <f>E818+7</f>
        <v>44660</v>
      </c>
      <c r="F819" s="21">
        <f>F818+7</f>
        <v>44665</v>
      </c>
      <c r="G819" s="21">
        <f>G818+7</f>
        <v>44677</v>
      </c>
    </row>
    <row r="820" spans="1:7" s="5" customFormat="1" ht="15.75" customHeight="1">
      <c r="A820" s="40"/>
      <c r="B820" s="84" t="s">
        <v>836</v>
      </c>
      <c r="C820" s="84" t="s">
        <v>839</v>
      </c>
      <c r="D820" s="300"/>
      <c r="E820" s="21">
        <f t="shared" ref="E820:G822" si="99">E819+7</f>
        <v>44667</v>
      </c>
      <c r="F820" s="21">
        <f t="shared" si="99"/>
        <v>44672</v>
      </c>
      <c r="G820" s="21">
        <f t="shared" si="99"/>
        <v>44684</v>
      </c>
    </row>
    <row r="821" spans="1:7" s="5" customFormat="1" ht="15.75" customHeight="1">
      <c r="A821" s="40"/>
      <c r="B821" s="18" t="s">
        <v>837</v>
      </c>
      <c r="C821" s="18" t="s">
        <v>840</v>
      </c>
      <c r="D821" s="300"/>
      <c r="E821" s="21">
        <f t="shared" si="99"/>
        <v>44674</v>
      </c>
      <c r="F821" s="21">
        <f t="shared" si="99"/>
        <v>44679</v>
      </c>
      <c r="G821" s="21">
        <f t="shared" si="99"/>
        <v>44691</v>
      </c>
    </row>
    <row r="822" spans="1:7" s="5" customFormat="1" ht="15.75" customHeight="1">
      <c r="A822" s="121"/>
      <c r="B822" s="84"/>
      <c r="C822" s="18"/>
      <c r="D822" s="288"/>
      <c r="E822" s="21">
        <f t="shared" si="99"/>
        <v>44681</v>
      </c>
      <c r="F822" s="21">
        <f t="shared" si="99"/>
        <v>44686</v>
      </c>
      <c r="G822" s="21">
        <f t="shared" si="99"/>
        <v>44698</v>
      </c>
    </row>
    <row r="823" spans="1:7" s="5" customFormat="1" ht="15.75" customHeight="1">
      <c r="A823" s="40"/>
      <c r="B823" s="31"/>
      <c r="C823" s="31"/>
      <c r="D823" s="200"/>
      <c r="E823" s="30"/>
      <c r="F823" s="30"/>
      <c r="G823" s="30"/>
    </row>
    <row r="824" spans="1:7" s="5" customFormat="1" ht="15.75" customHeight="1">
      <c r="A824" s="40"/>
      <c r="B824" s="39"/>
      <c r="C824" s="147"/>
      <c r="D824" s="201"/>
      <c r="E824" s="38"/>
      <c r="F824" s="39"/>
      <c r="G824" s="148"/>
    </row>
    <row r="825" spans="1:7" s="5" customFormat="1" ht="15.75" customHeight="1">
      <c r="A825" s="40" t="s">
        <v>419</v>
      </c>
      <c r="B825" s="273" t="s">
        <v>23</v>
      </c>
      <c r="C825" s="297" t="s">
        <v>24</v>
      </c>
      <c r="D825" s="281" t="s">
        <v>25</v>
      </c>
      <c r="E825" s="15" t="s">
        <v>258</v>
      </c>
      <c r="F825" s="15" t="s">
        <v>26</v>
      </c>
      <c r="G825" s="41" t="s">
        <v>115</v>
      </c>
    </row>
    <row r="826" spans="1:7" s="5" customFormat="1" ht="15.75" customHeight="1">
      <c r="A826" s="40"/>
      <c r="B826" s="274"/>
      <c r="C826" s="298"/>
      <c r="D826" s="283"/>
      <c r="E826" s="93" t="s">
        <v>17</v>
      </c>
      <c r="F826" s="42" t="s">
        <v>27</v>
      </c>
      <c r="G826" s="15" t="s">
        <v>28</v>
      </c>
    </row>
    <row r="827" spans="1:7" s="5" customFormat="1" ht="15.75" customHeight="1">
      <c r="A827" s="40"/>
      <c r="B827" s="18" t="s">
        <v>823</v>
      </c>
      <c r="C827" s="258" t="s">
        <v>825</v>
      </c>
      <c r="D827" s="294" t="s">
        <v>420</v>
      </c>
      <c r="E827" s="74">
        <v>44649</v>
      </c>
      <c r="F827" s="74">
        <f>E827+5</f>
        <v>44654</v>
      </c>
      <c r="G827" s="21">
        <f>F827+17</f>
        <v>44671</v>
      </c>
    </row>
    <row r="828" spans="1:7" s="5" customFormat="1" ht="15.75" customHeight="1">
      <c r="A828" s="40"/>
      <c r="B828" s="18" t="s">
        <v>76</v>
      </c>
      <c r="C828" s="258"/>
      <c r="D828" s="295"/>
      <c r="E828" s="74">
        <f t="shared" ref="E828:G831" si="100">E827+7</f>
        <v>44656</v>
      </c>
      <c r="F828" s="74">
        <f t="shared" si="100"/>
        <v>44661</v>
      </c>
      <c r="G828" s="21">
        <f t="shared" si="100"/>
        <v>44678</v>
      </c>
    </row>
    <row r="829" spans="1:7" s="5" customFormat="1" ht="15.75" customHeight="1">
      <c r="A829" s="40"/>
      <c r="B829" s="18" t="s">
        <v>824</v>
      </c>
      <c r="C829" s="104" t="s">
        <v>826</v>
      </c>
      <c r="D829" s="295"/>
      <c r="E829" s="74">
        <f t="shared" si="100"/>
        <v>44663</v>
      </c>
      <c r="F829" s="74">
        <f t="shared" si="100"/>
        <v>44668</v>
      </c>
      <c r="G829" s="21">
        <f t="shared" si="100"/>
        <v>44685</v>
      </c>
    </row>
    <row r="830" spans="1:7" s="5" customFormat="1" ht="15.75" customHeight="1">
      <c r="A830" s="40"/>
      <c r="B830" s="18" t="s">
        <v>76</v>
      </c>
      <c r="C830" s="222"/>
      <c r="D830" s="295"/>
      <c r="E830" s="74">
        <f t="shared" si="100"/>
        <v>44670</v>
      </c>
      <c r="F830" s="74">
        <f t="shared" si="100"/>
        <v>44675</v>
      </c>
      <c r="G830" s="21">
        <f t="shared" si="100"/>
        <v>44692</v>
      </c>
    </row>
    <row r="831" spans="1:7" s="5" customFormat="1" ht="15.75" customHeight="1">
      <c r="A831" s="121"/>
      <c r="B831" s="18" t="s">
        <v>76</v>
      </c>
      <c r="C831" s="258"/>
      <c r="D831" s="296"/>
      <c r="E831" s="74">
        <f t="shared" si="100"/>
        <v>44677</v>
      </c>
      <c r="F831" s="74">
        <f t="shared" si="100"/>
        <v>44682</v>
      </c>
      <c r="G831" s="21">
        <f t="shared" si="100"/>
        <v>44699</v>
      </c>
    </row>
    <row r="832" spans="1:7" s="5" customFormat="1" ht="15.75" customHeight="1">
      <c r="A832" s="40"/>
      <c r="B832" s="150"/>
      <c r="C832" s="147"/>
      <c r="D832" s="201"/>
      <c r="E832" s="38"/>
      <c r="F832" s="39"/>
      <c r="G832" s="148"/>
    </row>
    <row r="833" spans="1:7" s="5" customFormat="1" ht="15.75" customHeight="1">
      <c r="A833" s="40"/>
      <c r="B833" s="39"/>
      <c r="C833" s="147"/>
      <c r="D833" s="260"/>
      <c r="E833" s="38"/>
      <c r="F833" s="39"/>
      <c r="G833" s="148"/>
    </row>
    <row r="834" spans="1:7" s="5" customFormat="1" ht="15.75" customHeight="1">
      <c r="A834" s="40" t="s">
        <v>421</v>
      </c>
      <c r="B834" s="284" t="s">
        <v>23</v>
      </c>
      <c r="C834" s="284" t="s">
        <v>24</v>
      </c>
      <c r="D834" s="281" t="s">
        <v>25</v>
      </c>
      <c r="E834" s="15" t="s">
        <v>258</v>
      </c>
      <c r="F834" s="15" t="s">
        <v>26</v>
      </c>
      <c r="G834" s="15" t="s">
        <v>118</v>
      </c>
    </row>
    <row r="835" spans="1:7" s="5" customFormat="1" ht="15.75" customHeight="1">
      <c r="A835" s="40"/>
      <c r="B835" s="285"/>
      <c r="C835" s="285"/>
      <c r="D835" s="283"/>
      <c r="E835" s="93" t="s">
        <v>17</v>
      </c>
      <c r="F835" s="42" t="s">
        <v>27</v>
      </c>
      <c r="G835" s="15" t="s">
        <v>28</v>
      </c>
    </row>
    <row r="836" spans="1:7" s="5" customFormat="1" ht="15.75" customHeight="1">
      <c r="A836" s="40"/>
      <c r="B836" s="141" t="s">
        <v>252</v>
      </c>
      <c r="C836" s="142" t="s">
        <v>514</v>
      </c>
      <c r="D836" s="294" t="s">
        <v>422</v>
      </c>
      <c r="E836" s="74">
        <v>44653</v>
      </c>
      <c r="F836" s="74">
        <f>E836+4</f>
        <v>44657</v>
      </c>
      <c r="G836" s="21">
        <f>F836+31</f>
        <v>44688</v>
      </c>
    </row>
    <row r="837" spans="1:7" s="5" customFormat="1" ht="15.75" customHeight="1">
      <c r="A837" s="40"/>
      <c r="B837" s="141" t="s">
        <v>76</v>
      </c>
      <c r="C837" s="142"/>
      <c r="D837" s="295"/>
      <c r="E837" s="74">
        <f t="shared" ref="E837:G840" si="101">E836+7</f>
        <v>44660</v>
      </c>
      <c r="F837" s="74">
        <f t="shared" si="101"/>
        <v>44664</v>
      </c>
      <c r="G837" s="21">
        <f t="shared" si="101"/>
        <v>44695</v>
      </c>
    </row>
    <row r="838" spans="1:7" s="5" customFormat="1" ht="15.75" customHeight="1">
      <c r="A838" s="40"/>
      <c r="B838" s="141" t="s">
        <v>76</v>
      </c>
      <c r="C838" s="142"/>
      <c r="D838" s="295"/>
      <c r="E838" s="74">
        <f t="shared" si="101"/>
        <v>44667</v>
      </c>
      <c r="F838" s="74">
        <f t="shared" si="101"/>
        <v>44671</v>
      </c>
      <c r="G838" s="21">
        <f t="shared" si="101"/>
        <v>44702</v>
      </c>
    </row>
    <row r="839" spans="1:7" s="5" customFormat="1" ht="15.75" customHeight="1">
      <c r="A839" s="40"/>
      <c r="B839" s="141" t="s">
        <v>76</v>
      </c>
      <c r="C839" s="142"/>
      <c r="D839" s="295"/>
      <c r="E839" s="74">
        <f t="shared" si="101"/>
        <v>44674</v>
      </c>
      <c r="F839" s="74">
        <f t="shared" si="101"/>
        <v>44678</v>
      </c>
      <c r="G839" s="21">
        <f t="shared" si="101"/>
        <v>44709</v>
      </c>
    </row>
    <row r="840" spans="1:7" s="5" customFormat="1" ht="15.75" customHeight="1">
      <c r="A840" s="121"/>
      <c r="B840" s="141" t="s">
        <v>76</v>
      </c>
      <c r="C840" s="108" t="s">
        <v>514</v>
      </c>
      <c r="D840" s="296"/>
      <c r="E840" s="74">
        <f t="shared" si="101"/>
        <v>44681</v>
      </c>
      <c r="F840" s="74">
        <f t="shared" si="101"/>
        <v>44685</v>
      </c>
      <c r="G840" s="21">
        <f t="shared" si="101"/>
        <v>44716</v>
      </c>
    </row>
    <row r="841" spans="1:7" s="5" customFormat="1" ht="15.75" customHeight="1">
      <c r="A841" s="40"/>
      <c r="B841" s="31"/>
      <c r="C841" s="39"/>
      <c r="D841" s="259"/>
      <c r="E841" s="35"/>
      <c r="F841" s="151"/>
      <c r="G841" s="30"/>
    </row>
    <row r="842" spans="1:7" s="5" customFormat="1" ht="15.75" customHeight="1">
      <c r="A842" s="40"/>
      <c r="B842" s="39"/>
      <c r="C842" s="147"/>
      <c r="D842" s="268"/>
      <c r="E842" s="148"/>
      <c r="F842" s="39"/>
      <c r="G842" s="148"/>
    </row>
    <row r="843" spans="1:7" s="5" customFormat="1" ht="15.75" customHeight="1">
      <c r="A843" s="40" t="s">
        <v>423</v>
      </c>
      <c r="B843" s="284" t="s">
        <v>23</v>
      </c>
      <c r="C843" s="284" t="s">
        <v>24</v>
      </c>
      <c r="D843" s="281" t="s">
        <v>25</v>
      </c>
      <c r="E843" s="15" t="s">
        <v>255</v>
      </c>
      <c r="F843" s="15" t="s">
        <v>26</v>
      </c>
      <c r="G843" s="41" t="s">
        <v>119</v>
      </c>
    </row>
    <row r="844" spans="1:7" s="5" customFormat="1" ht="15.75" customHeight="1">
      <c r="A844" s="40"/>
      <c r="B844" s="285"/>
      <c r="C844" s="285"/>
      <c r="D844" s="283"/>
      <c r="E844" s="93" t="s">
        <v>17</v>
      </c>
      <c r="F844" s="42" t="s">
        <v>27</v>
      </c>
      <c r="G844" s="15" t="s">
        <v>28</v>
      </c>
    </row>
    <row r="845" spans="1:7" s="5" customFormat="1" ht="15.75" customHeight="1">
      <c r="A845" s="40"/>
      <c r="B845" s="141" t="s">
        <v>252</v>
      </c>
      <c r="C845" s="142" t="s">
        <v>514</v>
      </c>
      <c r="D845" s="330" t="s">
        <v>422</v>
      </c>
      <c r="E845" s="88">
        <v>44653</v>
      </c>
      <c r="F845" s="88">
        <f>E845+4</f>
        <v>44657</v>
      </c>
      <c r="G845" s="89">
        <f>F845+20</f>
        <v>44677</v>
      </c>
    </row>
    <row r="846" spans="1:7" s="5" customFormat="1" ht="15.75" customHeight="1">
      <c r="A846" s="40"/>
      <c r="B846" s="141" t="s">
        <v>76</v>
      </c>
      <c r="C846" s="142"/>
      <c r="D846" s="380"/>
      <c r="E846" s="88">
        <f t="shared" ref="E846:G849" si="102">E845+7</f>
        <v>44660</v>
      </c>
      <c r="F846" s="88">
        <f t="shared" si="102"/>
        <v>44664</v>
      </c>
      <c r="G846" s="89">
        <f t="shared" si="102"/>
        <v>44684</v>
      </c>
    </row>
    <row r="847" spans="1:7" s="5" customFormat="1" ht="15.75" customHeight="1">
      <c r="A847" s="40"/>
      <c r="B847" s="141" t="s">
        <v>76</v>
      </c>
      <c r="C847" s="142"/>
      <c r="D847" s="380"/>
      <c r="E847" s="88">
        <f t="shared" si="102"/>
        <v>44667</v>
      </c>
      <c r="F847" s="88">
        <f t="shared" si="102"/>
        <v>44671</v>
      </c>
      <c r="G847" s="89">
        <f t="shared" si="102"/>
        <v>44691</v>
      </c>
    </row>
    <row r="848" spans="1:7" s="5" customFormat="1" ht="15.75" customHeight="1">
      <c r="A848" s="40"/>
      <c r="B848" s="141" t="s">
        <v>76</v>
      </c>
      <c r="C848" s="142"/>
      <c r="D848" s="380"/>
      <c r="E848" s="88">
        <f t="shared" si="102"/>
        <v>44674</v>
      </c>
      <c r="F848" s="88">
        <f t="shared" si="102"/>
        <v>44678</v>
      </c>
      <c r="G848" s="89">
        <f t="shared" si="102"/>
        <v>44698</v>
      </c>
    </row>
    <row r="849" spans="1:7" s="5" customFormat="1" ht="15.75" customHeight="1">
      <c r="A849" s="121"/>
      <c r="B849" s="141" t="s">
        <v>76</v>
      </c>
      <c r="C849" s="108" t="s">
        <v>514</v>
      </c>
      <c r="D849" s="381"/>
      <c r="E849" s="88">
        <f t="shared" si="102"/>
        <v>44681</v>
      </c>
      <c r="F849" s="88">
        <f t="shared" si="102"/>
        <v>44685</v>
      </c>
      <c r="G849" s="89">
        <f t="shared" si="102"/>
        <v>44705</v>
      </c>
    </row>
    <row r="850" spans="1:7" s="5" customFormat="1" ht="15.75" customHeight="1">
      <c r="A850" s="40"/>
      <c r="B850" s="31"/>
      <c r="C850" s="31"/>
      <c r="D850" s="200"/>
      <c r="E850" s="35"/>
      <c r="F850" s="30"/>
      <c r="G850" s="30"/>
    </row>
    <row r="851" spans="1:7" s="5" customFormat="1" ht="15.75" customHeight="1">
      <c r="A851" s="40"/>
      <c r="B851" s="39"/>
      <c r="C851" s="147"/>
      <c r="D851" s="201"/>
      <c r="E851" s="38"/>
      <c r="F851" s="39"/>
      <c r="G851" s="148"/>
    </row>
    <row r="852" spans="1:7" s="5" customFormat="1" ht="15.75" customHeight="1">
      <c r="A852" s="40" t="s">
        <v>424</v>
      </c>
      <c r="B852" s="273" t="s">
        <v>261</v>
      </c>
      <c r="C852" s="273" t="s">
        <v>24</v>
      </c>
      <c r="D852" s="281" t="s">
        <v>25</v>
      </c>
      <c r="E852" s="15" t="s">
        <v>258</v>
      </c>
      <c r="F852" s="15" t="s">
        <v>26</v>
      </c>
      <c r="G852" s="15" t="s">
        <v>0</v>
      </c>
    </row>
    <row r="853" spans="1:7" s="5" customFormat="1" ht="15.75" customHeight="1">
      <c r="A853" s="40"/>
      <c r="B853" s="274"/>
      <c r="C853" s="274"/>
      <c r="D853" s="283"/>
      <c r="E853" s="93" t="s">
        <v>17</v>
      </c>
      <c r="F853" s="42" t="s">
        <v>27</v>
      </c>
      <c r="G853" s="15" t="s">
        <v>28</v>
      </c>
    </row>
    <row r="854" spans="1:7" s="5" customFormat="1" ht="15.75" customHeight="1">
      <c r="A854" s="40"/>
      <c r="B854" s="18" t="s">
        <v>820</v>
      </c>
      <c r="C854" s="77" t="s">
        <v>171</v>
      </c>
      <c r="D854" s="294" t="s">
        <v>416</v>
      </c>
      <c r="E854" s="74">
        <v>44649</v>
      </c>
      <c r="F854" s="74">
        <f>E854+5</f>
        <v>44654</v>
      </c>
      <c r="G854" s="21">
        <f>F854+22</f>
        <v>44676</v>
      </c>
    </row>
    <row r="855" spans="1:7" s="5" customFormat="1" ht="15.75" customHeight="1">
      <c r="A855" s="40"/>
      <c r="B855" s="18" t="s">
        <v>601</v>
      </c>
      <c r="C855" s="77" t="s">
        <v>576</v>
      </c>
      <c r="D855" s="295"/>
      <c r="E855" s="74">
        <f t="shared" ref="E855:G858" si="103">E854+7</f>
        <v>44656</v>
      </c>
      <c r="F855" s="74">
        <f t="shared" si="103"/>
        <v>44661</v>
      </c>
      <c r="G855" s="21">
        <f t="shared" si="103"/>
        <v>44683</v>
      </c>
    </row>
    <row r="856" spans="1:7" s="5" customFormat="1" ht="15.75" customHeight="1">
      <c r="A856" s="40"/>
      <c r="B856" s="18" t="s">
        <v>821</v>
      </c>
      <c r="C856" s="77" t="s">
        <v>606</v>
      </c>
      <c r="D856" s="295"/>
      <c r="E856" s="74">
        <f t="shared" si="103"/>
        <v>44663</v>
      </c>
      <c r="F856" s="74">
        <f t="shared" si="103"/>
        <v>44668</v>
      </c>
      <c r="G856" s="21">
        <f t="shared" si="103"/>
        <v>44690</v>
      </c>
    </row>
    <row r="857" spans="1:7" s="5" customFormat="1" ht="15.75" customHeight="1">
      <c r="A857" s="40"/>
      <c r="B857" s="18" t="s">
        <v>548</v>
      </c>
      <c r="C857" s="77" t="s">
        <v>201</v>
      </c>
      <c r="D857" s="295"/>
      <c r="E857" s="74">
        <f t="shared" si="103"/>
        <v>44670</v>
      </c>
      <c r="F857" s="74">
        <f t="shared" si="103"/>
        <v>44675</v>
      </c>
      <c r="G857" s="21">
        <f t="shared" si="103"/>
        <v>44697</v>
      </c>
    </row>
    <row r="858" spans="1:7" s="5" customFormat="1" ht="15.75" customHeight="1">
      <c r="A858" s="40"/>
      <c r="B858" s="77" t="s">
        <v>549</v>
      </c>
      <c r="C858" s="77" t="s">
        <v>192</v>
      </c>
      <c r="D858" s="296"/>
      <c r="E858" s="74">
        <f t="shared" si="103"/>
        <v>44677</v>
      </c>
      <c r="F858" s="74">
        <f t="shared" si="103"/>
        <v>44682</v>
      </c>
      <c r="G858" s="21">
        <f t="shared" si="103"/>
        <v>44704</v>
      </c>
    </row>
    <row r="859" spans="1:7" s="5" customFormat="1" ht="15.75" customHeight="1">
      <c r="A859" s="40"/>
      <c r="B859" s="31"/>
      <c r="C859" s="31"/>
      <c r="D859" s="200"/>
      <c r="E859" s="30"/>
      <c r="F859" s="30"/>
      <c r="G859" s="30"/>
    </row>
    <row r="860" spans="1:7" s="5" customFormat="1" ht="15.75" customHeight="1">
      <c r="A860" s="40"/>
      <c r="B860" s="39"/>
      <c r="C860" s="147"/>
      <c r="D860" s="201"/>
      <c r="E860" s="38"/>
      <c r="F860" s="39"/>
      <c r="G860" s="148"/>
    </row>
    <row r="861" spans="1:7" s="5" customFormat="1" ht="15.75" customHeight="1">
      <c r="A861" s="40"/>
      <c r="B861" s="39"/>
      <c r="C861" s="147"/>
      <c r="D861" s="201"/>
      <c r="E861" s="38"/>
      <c r="F861" s="39"/>
      <c r="G861" s="148"/>
    </row>
    <row r="862" spans="1:7" s="5" customFormat="1" ht="15.75" customHeight="1">
      <c r="A862" s="40"/>
      <c r="B862" s="273" t="s">
        <v>261</v>
      </c>
      <c r="C862" s="273" t="s">
        <v>24</v>
      </c>
      <c r="D862" s="281" t="s">
        <v>25</v>
      </c>
      <c r="E862" s="15" t="s">
        <v>258</v>
      </c>
      <c r="F862" s="15" t="s">
        <v>26</v>
      </c>
      <c r="G862" s="15" t="s">
        <v>0</v>
      </c>
    </row>
    <row r="863" spans="1:7" s="5" customFormat="1" ht="15.75" customHeight="1">
      <c r="A863" s="40"/>
      <c r="B863" s="274"/>
      <c r="C863" s="274"/>
      <c r="D863" s="283"/>
      <c r="E863" s="93" t="s">
        <v>17</v>
      </c>
      <c r="F863" s="42" t="s">
        <v>27</v>
      </c>
      <c r="G863" s="15" t="s">
        <v>28</v>
      </c>
    </row>
    <row r="864" spans="1:7" s="5" customFormat="1" ht="15.75" customHeight="1">
      <c r="A864" s="40"/>
      <c r="B864" s="18" t="s">
        <v>820</v>
      </c>
      <c r="C864" s="77" t="s">
        <v>171</v>
      </c>
      <c r="D864" s="294" t="s">
        <v>416</v>
      </c>
      <c r="E864" s="74">
        <v>44649</v>
      </c>
      <c r="F864" s="74">
        <f>E864+5</f>
        <v>44654</v>
      </c>
      <c r="G864" s="21">
        <f>F864+24</f>
        <v>44678</v>
      </c>
    </row>
    <row r="865" spans="1:7" s="5" customFormat="1" ht="15.75" customHeight="1">
      <c r="A865" s="40"/>
      <c r="B865" s="18" t="s">
        <v>601</v>
      </c>
      <c r="C865" s="77" t="s">
        <v>576</v>
      </c>
      <c r="D865" s="295"/>
      <c r="E865" s="74">
        <f t="shared" ref="E865:G867" si="104">E864+7</f>
        <v>44656</v>
      </c>
      <c r="F865" s="74">
        <f t="shared" si="104"/>
        <v>44661</v>
      </c>
      <c r="G865" s="21">
        <f t="shared" si="104"/>
        <v>44685</v>
      </c>
    </row>
    <row r="866" spans="1:7" s="5" customFormat="1" ht="15.75" customHeight="1">
      <c r="A866" s="40"/>
      <c r="B866" s="18" t="s">
        <v>821</v>
      </c>
      <c r="C866" s="77" t="s">
        <v>606</v>
      </c>
      <c r="D866" s="295"/>
      <c r="E866" s="74">
        <f t="shared" si="104"/>
        <v>44663</v>
      </c>
      <c r="F866" s="74">
        <f t="shared" si="104"/>
        <v>44668</v>
      </c>
      <c r="G866" s="21">
        <f t="shared" si="104"/>
        <v>44692</v>
      </c>
    </row>
    <row r="867" spans="1:7" s="5" customFormat="1" ht="15.75" customHeight="1">
      <c r="A867" s="40"/>
      <c r="B867" s="18" t="s">
        <v>548</v>
      </c>
      <c r="C867" s="77" t="s">
        <v>201</v>
      </c>
      <c r="D867" s="295"/>
      <c r="E867" s="74">
        <f t="shared" si="104"/>
        <v>44670</v>
      </c>
      <c r="F867" s="74">
        <f t="shared" si="104"/>
        <v>44675</v>
      </c>
      <c r="G867" s="21">
        <f t="shared" si="104"/>
        <v>44699</v>
      </c>
    </row>
    <row r="868" spans="1:7" s="5" customFormat="1" ht="15.75" customHeight="1">
      <c r="A868" s="121"/>
      <c r="B868" s="77" t="s">
        <v>549</v>
      </c>
      <c r="C868" s="77" t="s">
        <v>192</v>
      </c>
      <c r="D868" s="296"/>
      <c r="E868" s="74">
        <f>E867+7</f>
        <v>44677</v>
      </c>
      <c r="F868" s="74">
        <f>F867+7</f>
        <v>44682</v>
      </c>
      <c r="G868" s="21">
        <f>G867+7</f>
        <v>44706</v>
      </c>
    </row>
    <row r="869" spans="1:7" s="5" customFormat="1" ht="15.75" customHeight="1">
      <c r="A869" s="40"/>
      <c r="B869" s="31"/>
      <c r="C869" s="31"/>
      <c r="D869" s="200"/>
      <c r="E869" s="30"/>
      <c r="F869" s="30"/>
      <c r="G869" s="30"/>
    </row>
    <row r="870" spans="1:7" s="5" customFormat="1" ht="15.75" customHeight="1">
      <c r="A870" s="40"/>
      <c r="B870" s="39" t="s">
        <v>329</v>
      </c>
      <c r="C870" s="150"/>
      <c r="D870" s="201"/>
      <c r="E870" s="38"/>
      <c r="F870" s="39"/>
      <c r="G870" s="148"/>
    </row>
    <row r="871" spans="1:7" s="5" customFormat="1" ht="15.75" customHeight="1">
      <c r="A871" s="40"/>
      <c r="B871" s="31"/>
      <c r="C871" s="27"/>
      <c r="D871" s="200"/>
      <c r="E871" s="30"/>
      <c r="F871" s="30"/>
      <c r="G871" s="30"/>
    </row>
    <row r="872" spans="1:7" s="5" customFormat="1" ht="15.75" customHeight="1">
      <c r="A872" s="40" t="s">
        <v>425</v>
      </c>
      <c r="B872" s="273" t="s">
        <v>261</v>
      </c>
      <c r="C872" s="273" t="s">
        <v>24</v>
      </c>
      <c r="D872" s="281" t="s">
        <v>25</v>
      </c>
      <c r="E872" s="15" t="s">
        <v>258</v>
      </c>
      <c r="F872" s="15" t="s">
        <v>26</v>
      </c>
      <c r="G872" s="41" t="s">
        <v>426</v>
      </c>
    </row>
    <row r="873" spans="1:7" s="5" customFormat="1" ht="15.75" customHeight="1">
      <c r="A873" s="40"/>
      <c r="B873" s="274"/>
      <c r="C873" s="274"/>
      <c r="D873" s="283"/>
      <c r="E873" s="93" t="s">
        <v>17</v>
      </c>
      <c r="F873" s="42" t="s">
        <v>27</v>
      </c>
      <c r="G873" s="15" t="s">
        <v>28</v>
      </c>
    </row>
    <row r="874" spans="1:7" s="5" customFormat="1" ht="15.75" customHeight="1">
      <c r="A874" s="40"/>
      <c r="B874" s="18" t="s">
        <v>820</v>
      </c>
      <c r="C874" s="77" t="s">
        <v>171</v>
      </c>
      <c r="D874" s="344" t="s">
        <v>416</v>
      </c>
      <c r="E874" s="74">
        <v>44649</v>
      </c>
      <c r="F874" s="74">
        <f>E874+5</f>
        <v>44654</v>
      </c>
      <c r="G874" s="21">
        <f>F874+17</f>
        <v>44671</v>
      </c>
    </row>
    <row r="875" spans="1:7" s="5" customFormat="1" ht="15.75" customHeight="1">
      <c r="A875" s="40"/>
      <c r="B875" s="18" t="s">
        <v>601</v>
      </c>
      <c r="C875" s="77" t="s">
        <v>576</v>
      </c>
      <c r="D875" s="300"/>
      <c r="E875" s="74">
        <f t="shared" ref="E875:G878" si="105">E874+7</f>
        <v>44656</v>
      </c>
      <c r="F875" s="74">
        <f t="shared" si="105"/>
        <v>44661</v>
      </c>
      <c r="G875" s="21">
        <f t="shared" si="105"/>
        <v>44678</v>
      </c>
    </row>
    <row r="876" spans="1:7" s="5" customFormat="1" ht="15.75" customHeight="1">
      <c r="A876" s="40"/>
      <c r="B876" s="18" t="s">
        <v>821</v>
      </c>
      <c r="C876" s="77" t="s">
        <v>606</v>
      </c>
      <c r="D876" s="300"/>
      <c r="E876" s="74">
        <f t="shared" si="105"/>
        <v>44663</v>
      </c>
      <c r="F876" s="74">
        <f t="shared" si="105"/>
        <v>44668</v>
      </c>
      <c r="G876" s="21">
        <f t="shared" si="105"/>
        <v>44685</v>
      </c>
    </row>
    <row r="877" spans="1:7" s="5" customFormat="1" ht="15.75" customHeight="1">
      <c r="A877" s="121"/>
      <c r="B877" s="18" t="s">
        <v>548</v>
      </c>
      <c r="C877" s="77" t="s">
        <v>822</v>
      </c>
      <c r="D877" s="300"/>
      <c r="E877" s="74">
        <f t="shared" si="105"/>
        <v>44670</v>
      </c>
      <c r="F877" s="74">
        <f t="shared" si="105"/>
        <v>44675</v>
      </c>
      <c r="G877" s="21">
        <f t="shared" si="105"/>
        <v>44692</v>
      </c>
    </row>
    <row r="878" spans="1:7" s="5" customFormat="1" ht="15.75" customHeight="1">
      <c r="A878" s="40"/>
      <c r="B878" s="77" t="s">
        <v>549</v>
      </c>
      <c r="C878" s="77" t="s">
        <v>192</v>
      </c>
      <c r="D878" s="288"/>
      <c r="E878" s="74">
        <f t="shared" si="105"/>
        <v>44677</v>
      </c>
      <c r="F878" s="74">
        <f t="shared" si="105"/>
        <v>44682</v>
      </c>
      <c r="G878" s="21">
        <f t="shared" si="105"/>
        <v>44699</v>
      </c>
    </row>
    <row r="879" spans="1:7" s="5" customFormat="1" ht="15.75" customHeight="1">
      <c r="A879" s="40"/>
      <c r="B879" s="31"/>
      <c r="C879" s="27"/>
      <c r="D879" s="200"/>
      <c r="E879" s="30"/>
      <c r="F879" s="30"/>
      <c r="G879" s="30"/>
    </row>
    <row r="880" spans="1:7" s="5" customFormat="1" ht="15.75" customHeight="1">
      <c r="A880" s="40" t="s">
        <v>427</v>
      </c>
      <c r="B880" s="379" t="s">
        <v>23</v>
      </c>
      <c r="C880" s="297" t="s">
        <v>24</v>
      </c>
      <c r="D880" s="281" t="s">
        <v>25</v>
      </c>
      <c r="E880" s="15" t="s">
        <v>255</v>
      </c>
      <c r="F880" s="15" t="s">
        <v>26</v>
      </c>
      <c r="G880" s="15" t="s">
        <v>428</v>
      </c>
    </row>
    <row r="881" spans="1:7" s="5" customFormat="1" ht="15.75" customHeight="1">
      <c r="A881" s="40"/>
      <c r="B881" s="379"/>
      <c r="C881" s="298"/>
      <c r="D881" s="283"/>
      <c r="E881" s="15" t="s">
        <v>17</v>
      </c>
      <c r="F881" s="15" t="s">
        <v>27</v>
      </c>
      <c r="G881" s="15" t="s">
        <v>429</v>
      </c>
    </row>
    <row r="882" spans="1:7" s="5" customFormat="1" ht="15.75" customHeight="1">
      <c r="A882" s="40"/>
      <c r="B882" s="49" t="s">
        <v>605</v>
      </c>
      <c r="C882" s="77" t="s">
        <v>606</v>
      </c>
      <c r="D882" s="287" t="s">
        <v>531</v>
      </c>
      <c r="E882" s="53">
        <v>44650</v>
      </c>
      <c r="F882" s="53">
        <f>E882+3</f>
        <v>44653</v>
      </c>
      <c r="G882" s="53">
        <f>F882+17</f>
        <v>44670</v>
      </c>
    </row>
    <row r="883" spans="1:7" s="5" customFormat="1" ht="15.75" customHeight="1">
      <c r="A883" s="40"/>
      <c r="B883" s="49"/>
      <c r="C883" s="77"/>
      <c r="D883" s="300"/>
      <c r="E883" s="53">
        <f t="shared" ref="E883:G886" si="106">E882+7</f>
        <v>44657</v>
      </c>
      <c r="F883" s="53">
        <f t="shared" si="106"/>
        <v>44660</v>
      </c>
      <c r="G883" s="53">
        <f t="shared" si="106"/>
        <v>44677</v>
      </c>
    </row>
    <row r="884" spans="1:7" s="5" customFormat="1" ht="15.75" customHeight="1">
      <c r="A884" s="40"/>
      <c r="B884" s="51" t="s">
        <v>676</v>
      </c>
      <c r="C884" s="77" t="s">
        <v>677</v>
      </c>
      <c r="D884" s="300"/>
      <c r="E884" s="53">
        <f>E883+7</f>
        <v>44664</v>
      </c>
      <c r="F884" s="53">
        <f>F883+7</f>
        <v>44667</v>
      </c>
      <c r="G884" s="53">
        <f>G883+7</f>
        <v>44684</v>
      </c>
    </row>
    <row r="885" spans="1:7" s="5" customFormat="1" ht="15.75" customHeight="1">
      <c r="A885" s="40"/>
      <c r="B885" s="51" t="s">
        <v>543</v>
      </c>
      <c r="C885" s="77" t="s">
        <v>678</v>
      </c>
      <c r="D885" s="300"/>
      <c r="E885" s="53">
        <f t="shared" si="106"/>
        <v>44671</v>
      </c>
      <c r="F885" s="53">
        <f t="shared" si="106"/>
        <v>44674</v>
      </c>
      <c r="G885" s="53">
        <f t="shared" si="106"/>
        <v>44691</v>
      </c>
    </row>
    <row r="886" spans="1:7" s="5" customFormat="1" ht="15.75" customHeight="1">
      <c r="A886" s="40"/>
      <c r="B886" s="213" t="s">
        <v>544</v>
      </c>
      <c r="C886" s="77" t="s">
        <v>577</v>
      </c>
      <c r="D886" s="288"/>
      <c r="E886" s="53">
        <f t="shared" si="106"/>
        <v>44678</v>
      </c>
      <c r="F886" s="53">
        <f t="shared" si="106"/>
        <v>44681</v>
      </c>
      <c r="G886" s="53">
        <f t="shared" si="106"/>
        <v>44698</v>
      </c>
    </row>
    <row r="887" spans="1:7" s="5" customFormat="1" ht="15.75" customHeight="1">
      <c r="A887" s="40"/>
      <c r="B887" s="31"/>
      <c r="C887" s="31"/>
      <c r="D887" s="200"/>
      <c r="E887" s="30"/>
      <c r="F887" s="30"/>
      <c r="G887" s="30"/>
    </row>
    <row r="888" spans="1:7" s="5" customFormat="1" ht="15.75" customHeight="1">
      <c r="A888" s="40"/>
      <c r="B888" s="31" t="s">
        <v>349</v>
      </c>
      <c r="C888" s="31"/>
      <c r="D888" s="200"/>
      <c r="E888" s="30"/>
      <c r="F888" s="30"/>
      <c r="G888" s="30"/>
    </row>
    <row r="889" spans="1:7" s="5" customFormat="1" ht="15.75" customHeight="1">
      <c r="A889" s="40"/>
      <c r="B889" s="31"/>
      <c r="C889" s="27"/>
      <c r="D889" s="200"/>
      <c r="E889" s="30"/>
      <c r="F889" s="30"/>
      <c r="G889" s="30"/>
    </row>
    <row r="890" spans="1:7" s="5" customFormat="1" ht="15.75" customHeight="1">
      <c r="A890" s="40"/>
      <c r="B890" s="31"/>
      <c r="C890" s="31"/>
      <c r="D890" s="200"/>
      <c r="E890" s="30"/>
      <c r="F890" s="30"/>
      <c r="G890" s="30"/>
    </row>
    <row r="891" spans="1:7" s="5" customFormat="1" ht="15.75" customHeight="1">
      <c r="A891" s="319" t="s">
        <v>430</v>
      </c>
      <c r="B891" s="319"/>
      <c r="C891" s="319"/>
      <c r="D891" s="319"/>
      <c r="E891" s="319"/>
      <c r="F891" s="319"/>
      <c r="G891" s="319"/>
    </row>
    <row r="892" spans="1:7" s="5" customFormat="1" ht="15.75" customHeight="1">
      <c r="A892" s="40"/>
      <c r="B892" s="98"/>
      <c r="C892" s="98"/>
      <c r="D892" s="205"/>
      <c r="E892" s="98"/>
      <c r="F892" s="30"/>
      <c r="G892" s="30"/>
    </row>
    <row r="893" spans="1:7" s="5" customFormat="1" ht="15.75" customHeight="1">
      <c r="A893" s="40"/>
      <c r="B893" s="130"/>
      <c r="C893" s="37"/>
      <c r="D893" s="201"/>
      <c r="E893" s="38"/>
      <c r="F893" s="39"/>
      <c r="G893" s="39"/>
    </row>
    <row r="894" spans="1:7" s="5" customFormat="1" ht="15.75" customHeight="1">
      <c r="A894" s="40" t="s">
        <v>431</v>
      </c>
      <c r="B894" s="273" t="s">
        <v>23</v>
      </c>
      <c r="C894" s="297" t="s">
        <v>24</v>
      </c>
      <c r="D894" s="281" t="s">
        <v>432</v>
      </c>
      <c r="E894" s="15" t="s">
        <v>351</v>
      </c>
      <c r="F894" s="15" t="s">
        <v>26</v>
      </c>
      <c r="G894" s="15" t="s">
        <v>433</v>
      </c>
    </row>
    <row r="895" spans="1:7" s="5" customFormat="1" ht="15.75" customHeight="1">
      <c r="A895" s="40"/>
      <c r="B895" s="274"/>
      <c r="C895" s="298"/>
      <c r="D895" s="283"/>
      <c r="E895" s="93" t="s">
        <v>434</v>
      </c>
      <c r="F895" s="15" t="s">
        <v>27</v>
      </c>
      <c r="G895" s="15" t="s">
        <v>28</v>
      </c>
    </row>
    <row r="896" spans="1:7" s="5" customFormat="1" ht="15.75" customHeight="1">
      <c r="A896" s="40"/>
      <c r="B896" s="241" t="s">
        <v>587</v>
      </c>
      <c r="C896" s="241" t="s">
        <v>588</v>
      </c>
      <c r="D896" s="281" t="s">
        <v>435</v>
      </c>
      <c r="E896" s="25">
        <v>44646</v>
      </c>
      <c r="F896" s="21">
        <f>E896+5</f>
        <v>44651</v>
      </c>
      <c r="G896" s="21">
        <f>F896+42</f>
        <v>44693</v>
      </c>
    </row>
    <row r="897" spans="1:7" s="5" customFormat="1" ht="15.75" customHeight="1">
      <c r="A897" s="40"/>
      <c r="B897" s="241" t="s">
        <v>695</v>
      </c>
      <c r="C897" s="241" t="s">
        <v>696</v>
      </c>
      <c r="D897" s="282"/>
      <c r="E897" s="25">
        <f t="shared" ref="E897:G900" si="107">E896+7</f>
        <v>44653</v>
      </c>
      <c r="F897" s="25">
        <f t="shared" si="107"/>
        <v>44658</v>
      </c>
      <c r="G897" s="21">
        <f t="shared" si="107"/>
        <v>44700</v>
      </c>
    </row>
    <row r="898" spans="1:7" s="5" customFormat="1" ht="15.75" customHeight="1">
      <c r="A898" s="136"/>
      <c r="B898" s="241" t="s">
        <v>697</v>
      </c>
      <c r="C898" s="241" t="s">
        <v>698</v>
      </c>
      <c r="D898" s="282"/>
      <c r="E898" s="25">
        <f t="shared" si="107"/>
        <v>44660</v>
      </c>
      <c r="F898" s="25">
        <f t="shared" si="107"/>
        <v>44665</v>
      </c>
      <c r="G898" s="21">
        <f t="shared" si="107"/>
        <v>44707</v>
      </c>
    </row>
    <row r="899" spans="1:7" s="5" customFormat="1" ht="15.75" customHeight="1">
      <c r="A899" s="40"/>
      <c r="B899" s="241" t="s">
        <v>699</v>
      </c>
      <c r="C899" s="241" t="s">
        <v>700</v>
      </c>
      <c r="D899" s="282"/>
      <c r="E899" s="25">
        <f t="shared" si="107"/>
        <v>44667</v>
      </c>
      <c r="F899" s="25">
        <f t="shared" si="107"/>
        <v>44672</v>
      </c>
      <c r="G899" s="21">
        <f t="shared" si="107"/>
        <v>44714</v>
      </c>
    </row>
    <row r="900" spans="1:7" s="5" customFormat="1" ht="15.75" customHeight="1">
      <c r="A900" s="40"/>
      <c r="B900" s="241" t="s">
        <v>701</v>
      </c>
      <c r="C900" s="241" t="s">
        <v>702</v>
      </c>
      <c r="D900" s="283"/>
      <c r="E900" s="25">
        <f t="shared" si="107"/>
        <v>44674</v>
      </c>
      <c r="F900" s="25">
        <f t="shared" si="107"/>
        <v>44679</v>
      </c>
      <c r="G900" s="21">
        <f t="shared" si="107"/>
        <v>44721</v>
      </c>
    </row>
    <row r="901" spans="1:7" s="5" customFormat="1" ht="15.75" customHeight="1">
      <c r="A901" s="40"/>
      <c r="B901" s="98"/>
      <c r="C901" s="98"/>
      <c r="D901" s="205"/>
      <c r="E901" s="98"/>
      <c r="F901" s="30"/>
      <c r="G901" s="30"/>
    </row>
    <row r="902" spans="1:7" s="5" customFormat="1" ht="15.75" customHeight="1">
      <c r="A902" s="40" t="s">
        <v>329</v>
      </c>
      <c r="B902" s="378" t="s">
        <v>23</v>
      </c>
      <c r="C902" s="297" t="s">
        <v>24</v>
      </c>
      <c r="D902" s="281" t="s">
        <v>257</v>
      </c>
      <c r="E902" s="15" t="s">
        <v>258</v>
      </c>
      <c r="F902" s="15" t="s">
        <v>26</v>
      </c>
      <c r="G902" s="15" t="s">
        <v>436</v>
      </c>
    </row>
    <row r="903" spans="1:7" s="5" customFormat="1" ht="15.75" customHeight="1">
      <c r="A903" s="40"/>
      <c r="B903" s="378"/>
      <c r="C903" s="298"/>
      <c r="D903" s="283"/>
      <c r="E903" s="93" t="s">
        <v>285</v>
      </c>
      <c r="F903" s="15" t="s">
        <v>27</v>
      </c>
      <c r="G903" s="15" t="s">
        <v>28</v>
      </c>
    </row>
    <row r="904" spans="1:7" s="5" customFormat="1" ht="15.75" customHeight="1">
      <c r="A904" s="40"/>
      <c r="B904" s="257" t="s">
        <v>587</v>
      </c>
      <c r="C904" s="257" t="s">
        <v>588</v>
      </c>
      <c r="D904" s="281" t="s">
        <v>437</v>
      </c>
      <c r="E904" s="25">
        <v>44646</v>
      </c>
      <c r="F904" s="21">
        <f>E904+5</f>
        <v>44651</v>
      </c>
      <c r="G904" s="21">
        <f>F904+41</f>
        <v>44692</v>
      </c>
    </row>
    <row r="905" spans="1:7" s="5" customFormat="1" ht="15.75" customHeight="1">
      <c r="A905" s="40"/>
      <c r="B905" s="257" t="s">
        <v>695</v>
      </c>
      <c r="C905" s="257" t="s">
        <v>696</v>
      </c>
      <c r="D905" s="282"/>
      <c r="E905" s="25">
        <f t="shared" ref="E905:G908" si="108">E904+7</f>
        <v>44653</v>
      </c>
      <c r="F905" s="25">
        <f t="shared" si="108"/>
        <v>44658</v>
      </c>
      <c r="G905" s="21">
        <f t="shared" si="108"/>
        <v>44699</v>
      </c>
    </row>
    <row r="906" spans="1:7" s="5" customFormat="1" ht="15.75" customHeight="1">
      <c r="A906" s="136"/>
      <c r="B906" s="257" t="s">
        <v>697</v>
      </c>
      <c r="C906" s="257" t="s">
        <v>698</v>
      </c>
      <c r="D906" s="282"/>
      <c r="E906" s="25">
        <f t="shared" si="108"/>
        <v>44660</v>
      </c>
      <c r="F906" s="25">
        <f t="shared" si="108"/>
        <v>44665</v>
      </c>
      <c r="G906" s="21">
        <f t="shared" si="108"/>
        <v>44706</v>
      </c>
    </row>
    <row r="907" spans="1:7" s="5" customFormat="1" ht="15.75" customHeight="1">
      <c r="A907" s="40"/>
      <c r="B907" s="257" t="s">
        <v>699</v>
      </c>
      <c r="C907" s="257" t="s">
        <v>700</v>
      </c>
      <c r="D907" s="282"/>
      <c r="E907" s="25">
        <f t="shared" si="108"/>
        <v>44667</v>
      </c>
      <c r="F907" s="25">
        <f t="shared" si="108"/>
        <v>44672</v>
      </c>
      <c r="G907" s="21">
        <f t="shared" si="108"/>
        <v>44713</v>
      </c>
    </row>
    <row r="908" spans="1:7" s="5" customFormat="1" ht="15.75" customHeight="1">
      <c r="A908" s="40"/>
      <c r="B908" s="257" t="s">
        <v>701</v>
      </c>
      <c r="C908" s="257" t="s">
        <v>702</v>
      </c>
      <c r="D908" s="283"/>
      <c r="E908" s="25">
        <f t="shared" si="108"/>
        <v>44674</v>
      </c>
      <c r="F908" s="25">
        <f t="shared" si="108"/>
        <v>44679</v>
      </c>
      <c r="G908" s="21">
        <f t="shared" si="108"/>
        <v>44720</v>
      </c>
    </row>
    <row r="909" spans="1:7" s="5" customFormat="1" ht="15.75" customHeight="1">
      <c r="A909" s="40"/>
      <c r="B909" s="130"/>
      <c r="C909" s="37"/>
      <c r="D909" s="201"/>
      <c r="E909" s="38"/>
      <c r="F909" s="39"/>
      <c r="G909" s="39"/>
    </row>
    <row r="910" spans="1:7" s="5" customFormat="1" ht="15.75" customHeight="1">
      <c r="A910" s="40"/>
      <c r="B910" s="98"/>
      <c r="C910" s="98"/>
      <c r="D910" s="205"/>
      <c r="E910" s="29"/>
      <c r="F910" s="29"/>
      <c r="G910" s="30"/>
    </row>
    <row r="911" spans="1:7" s="5" customFormat="1" ht="15.75" customHeight="1">
      <c r="A911" s="40" t="s">
        <v>438</v>
      </c>
      <c r="B911" s="280" t="s">
        <v>23</v>
      </c>
      <c r="C911" s="297" t="s">
        <v>24</v>
      </c>
      <c r="D911" s="281" t="s">
        <v>257</v>
      </c>
      <c r="E911" s="15" t="s">
        <v>258</v>
      </c>
      <c r="F911" s="15" t="s">
        <v>26</v>
      </c>
      <c r="G911" s="15" t="s">
        <v>439</v>
      </c>
    </row>
    <row r="912" spans="1:7" s="5" customFormat="1" ht="15.75" customHeight="1">
      <c r="A912" s="40"/>
      <c r="B912" s="274"/>
      <c r="C912" s="298"/>
      <c r="D912" s="283"/>
      <c r="E912" s="93" t="s">
        <v>285</v>
      </c>
      <c r="F912" s="15" t="s">
        <v>27</v>
      </c>
      <c r="G912" s="15" t="s">
        <v>28</v>
      </c>
    </row>
    <row r="913" spans="1:7" s="5" customFormat="1" ht="15.75" customHeight="1">
      <c r="A913" s="40"/>
      <c r="B913" s="257" t="s">
        <v>587</v>
      </c>
      <c r="C913" s="257" t="s">
        <v>588</v>
      </c>
      <c r="D913" s="299" t="s">
        <v>435</v>
      </c>
      <c r="E913" s="25">
        <v>44646</v>
      </c>
      <c r="F913" s="21">
        <f>E913+5</f>
        <v>44651</v>
      </c>
      <c r="G913" s="21">
        <f>F913+39</f>
        <v>44690</v>
      </c>
    </row>
    <row r="914" spans="1:7" s="5" customFormat="1" ht="15.75" customHeight="1">
      <c r="A914" s="40"/>
      <c r="B914" s="257" t="s">
        <v>695</v>
      </c>
      <c r="C914" s="257" t="s">
        <v>696</v>
      </c>
      <c r="D914" s="299"/>
      <c r="E914" s="25">
        <f t="shared" ref="E914:G917" si="109">E913+7</f>
        <v>44653</v>
      </c>
      <c r="F914" s="25">
        <f t="shared" si="109"/>
        <v>44658</v>
      </c>
      <c r="G914" s="21">
        <f t="shared" si="109"/>
        <v>44697</v>
      </c>
    </row>
    <row r="915" spans="1:7" s="5" customFormat="1" ht="15.75" customHeight="1">
      <c r="A915" s="40"/>
      <c r="B915" s="257" t="s">
        <v>697</v>
      </c>
      <c r="C915" s="257" t="s">
        <v>698</v>
      </c>
      <c r="D915" s="299"/>
      <c r="E915" s="25">
        <f t="shared" si="109"/>
        <v>44660</v>
      </c>
      <c r="F915" s="25">
        <f t="shared" si="109"/>
        <v>44665</v>
      </c>
      <c r="G915" s="21">
        <f t="shared" si="109"/>
        <v>44704</v>
      </c>
    </row>
    <row r="916" spans="1:7" s="5" customFormat="1" ht="15.75" customHeight="1">
      <c r="A916" s="40"/>
      <c r="B916" s="257" t="s">
        <v>699</v>
      </c>
      <c r="C916" s="257" t="s">
        <v>700</v>
      </c>
      <c r="D916" s="299"/>
      <c r="E916" s="25">
        <f t="shared" si="109"/>
        <v>44667</v>
      </c>
      <c r="F916" s="25">
        <f t="shared" si="109"/>
        <v>44672</v>
      </c>
      <c r="G916" s="21">
        <f t="shared" si="109"/>
        <v>44711</v>
      </c>
    </row>
    <row r="917" spans="1:7" s="5" customFormat="1" ht="15.75" customHeight="1">
      <c r="A917" s="40"/>
      <c r="B917" s="257" t="s">
        <v>701</v>
      </c>
      <c r="C917" s="257" t="s">
        <v>702</v>
      </c>
      <c r="D917" s="299"/>
      <c r="E917" s="25">
        <f t="shared" si="109"/>
        <v>44674</v>
      </c>
      <c r="F917" s="25">
        <f t="shared" si="109"/>
        <v>44679</v>
      </c>
      <c r="G917" s="21">
        <f t="shared" si="109"/>
        <v>44718</v>
      </c>
    </row>
    <row r="918" spans="1:7" s="5" customFormat="1" ht="15.75" customHeight="1">
      <c r="A918" s="40"/>
      <c r="B918" s="98"/>
      <c r="C918" s="98"/>
      <c r="D918" s="205"/>
      <c r="E918" s="98"/>
      <c r="F918" s="30"/>
      <c r="G918" s="30"/>
    </row>
    <row r="919" spans="1:7" s="5" customFormat="1" ht="15.75" customHeight="1">
      <c r="A919" s="40"/>
      <c r="B919" s="378" t="s">
        <v>261</v>
      </c>
      <c r="C919" s="317" t="s">
        <v>24</v>
      </c>
      <c r="D919" s="281" t="s">
        <v>257</v>
      </c>
      <c r="E919" s="15" t="s">
        <v>258</v>
      </c>
      <c r="F919" s="15" t="s">
        <v>26</v>
      </c>
      <c r="G919" s="15" t="s">
        <v>439</v>
      </c>
    </row>
    <row r="920" spans="1:7" s="5" customFormat="1" ht="15.75" customHeight="1">
      <c r="A920" s="40"/>
      <c r="B920" s="378"/>
      <c r="C920" s="274"/>
      <c r="D920" s="283"/>
      <c r="E920" s="93" t="s">
        <v>285</v>
      </c>
      <c r="F920" s="15" t="s">
        <v>27</v>
      </c>
      <c r="G920" s="15" t="s">
        <v>28</v>
      </c>
    </row>
    <row r="921" spans="1:7" s="5" customFormat="1" ht="15.75" customHeight="1">
      <c r="A921" s="40"/>
      <c r="B921" s="257" t="s">
        <v>587</v>
      </c>
      <c r="C921" s="257" t="s">
        <v>588</v>
      </c>
      <c r="D921" s="377" t="s">
        <v>437</v>
      </c>
      <c r="E921" s="25">
        <v>44646</v>
      </c>
      <c r="F921" s="21">
        <f>E921+5</f>
        <v>44651</v>
      </c>
      <c r="G921" s="21">
        <f>F921+38</f>
        <v>44689</v>
      </c>
    </row>
    <row r="922" spans="1:7" s="5" customFormat="1" ht="15.75" customHeight="1">
      <c r="A922" s="40"/>
      <c r="B922" s="257" t="s">
        <v>695</v>
      </c>
      <c r="C922" s="257" t="s">
        <v>696</v>
      </c>
      <c r="D922" s="377"/>
      <c r="E922" s="25">
        <f t="shared" ref="E922:G925" si="110">E921+7</f>
        <v>44653</v>
      </c>
      <c r="F922" s="25">
        <f t="shared" si="110"/>
        <v>44658</v>
      </c>
      <c r="G922" s="21">
        <f t="shared" si="110"/>
        <v>44696</v>
      </c>
    </row>
    <row r="923" spans="1:7" s="5" customFormat="1" ht="15.75" customHeight="1">
      <c r="A923" s="40"/>
      <c r="B923" s="257" t="s">
        <v>697</v>
      </c>
      <c r="C923" s="257" t="s">
        <v>698</v>
      </c>
      <c r="D923" s="377"/>
      <c r="E923" s="25">
        <f t="shared" si="110"/>
        <v>44660</v>
      </c>
      <c r="F923" s="25">
        <f t="shared" si="110"/>
        <v>44665</v>
      </c>
      <c r="G923" s="21">
        <f t="shared" si="110"/>
        <v>44703</v>
      </c>
    </row>
    <row r="924" spans="1:7" s="5" customFormat="1" ht="15.75" customHeight="1">
      <c r="A924" s="40" t="s">
        <v>329</v>
      </c>
      <c r="B924" s="257" t="s">
        <v>699</v>
      </c>
      <c r="C924" s="257" t="s">
        <v>700</v>
      </c>
      <c r="D924" s="377"/>
      <c r="E924" s="25">
        <f t="shared" si="110"/>
        <v>44667</v>
      </c>
      <c r="F924" s="25">
        <f t="shared" si="110"/>
        <v>44672</v>
      </c>
      <c r="G924" s="21">
        <f t="shared" si="110"/>
        <v>44710</v>
      </c>
    </row>
    <row r="925" spans="1:7" s="5" customFormat="1" ht="15.75" customHeight="1">
      <c r="A925" s="40"/>
      <c r="B925" s="257" t="s">
        <v>701</v>
      </c>
      <c r="C925" s="257" t="s">
        <v>702</v>
      </c>
      <c r="D925" s="377"/>
      <c r="E925" s="25">
        <f t="shared" si="110"/>
        <v>44674</v>
      </c>
      <c r="F925" s="25">
        <f t="shared" si="110"/>
        <v>44679</v>
      </c>
      <c r="G925" s="21">
        <f t="shared" si="110"/>
        <v>44717</v>
      </c>
    </row>
    <row r="926" spans="1:7" s="5" customFormat="1" ht="15.75" customHeight="1">
      <c r="A926" s="40"/>
      <c r="B926" s="98"/>
      <c r="C926" s="98"/>
      <c r="D926" s="205"/>
      <c r="E926" s="29"/>
      <c r="F926" s="29"/>
      <c r="G926" s="30"/>
    </row>
    <row r="927" spans="1:7" s="5" customFormat="1" ht="15.75" customHeight="1">
      <c r="A927" s="40"/>
      <c r="B927" s="273" t="s">
        <v>23</v>
      </c>
      <c r="C927" s="297" t="s">
        <v>24</v>
      </c>
      <c r="D927" s="281" t="s">
        <v>563</v>
      </c>
      <c r="E927" s="15" t="s">
        <v>258</v>
      </c>
      <c r="F927" s="15" t="s">
        <v>26</v>
      </c>
      <c r="G927" s="15" t="s">
        <v>440</v>
      </c>
    </row>
    <row r="928" spans="1:7" s="5" customFormat="1" ht="15.75" customHeight="1">
      <c r="A928" s="40" t="s">
        <v>441</v>
      </c>
      <c r="B928" s="274"/>
      <c r="C928" s="298"/>
      <c r="D928" s="283"/>
      <c r="E928" s="93" t="s">
        <v>285</v>
      </c>
      <c r="F928" s="15" t="s">
        <v>27</v>
      </c>
      <c r="G928" s="15" t="s">
        <v>28</v>
      </c>
    </row>
    <row r="929" spans="1:7" s="5" customFormat="1" ht="15.75" customHeight="1">
      <c r="A929" s="40"/>
      <c r="B929" s="257" t="s">
        <v>587</v>
      </c>
      <c r="C929" s="257" t="s">
        <v>588</v>
      </c>
      <c r="D929" s="377" t="s">
        <v>435</v>
      </c>
      <c r="E929" s="25">
        <v>44646</v>
      </c>
      <c r="F929" s="21">
        <f>E929+5</f>
        <v>44651</v>
      </c>
      <c r="G929" s="21">
        <f>F929+33</f>
        <v>44684</v>
      </c>
    </row>
    <row r="930" spans="1:7" s="5" customFormat="1" ht="15.75" customHeight="1">
      <c r="A930" s="40"/>
      <c r="B930" s="257" t="s">
        <v>695</v>
      </c>
      <c r="C930" s="257" t="s">
        <v>696</v>
      </c>
      <c r="D930" s="377"/>
      <c r="E930" s="25">
        <f t="shared" ref="E930:G933" si="111">E929+7</f>
        <v>44653</v>
      </c>
      <c r="F930" s="25">
        <f t="shared" si="111"/>
        <v>44658</v>
      </c>
      <c r="G930" s="21">
        <f t="shared" si="111"/>
        <v>44691</v>
      </c>
    </row>
    <row r="931" spans="1:7" s="5" customFormat="1" ht="15.75" customHeight="1">
      <c r="A931" s="40"/>
      <c r="B931" s="257" t="s">
        <v>697</v>
      </c>
      <c r="C931" s="257" t="s">
        <v>698</v>
      </c>
      <c r="D931" s="377"/>
      <c r="E931" s="25">
        <f t="shared" si="111"/>
        <v>44660</v>
      </c>
      <c r="F931" s="25">
        <f t="shared" si="111"/>
        <v>44665</v>
      </c>
      <c r="G931" s="21">
        <f t="shared" si="111"/>
        <v>44698</v>
      </c>
    </row>
    <row r="932" spans="1:7" s="5" customFormat="1" ht="15.75" customHeight="1">
      <c r="A932" s="40"/>
      <c r="B932" s="257" t="s">
        <v>699</v>
      </c>
      <c r="C932" s="257" t="s">
        <v>700</v>
      </c>
      <c r="D932" s="377"/>
      <c r="E932" s="25">
        <f t="shared" si="111"/>
        <v>44667</v>
      </c>
      <c r="F932" s="25">
        <f t="shared" si="111"/>
        <v>44672</v>
      </c>
      <c r="G932" s="21">
        <f t="shared" si="111"/>
        <v>44705</v>
      </c>
    </row>
    <row r="933" spans="1:7" s="5" customFormat="1" ht="15.75" customHeight="1">
      <c r="A933" s="40"/>
      <c r="B933" s="257" t="s">
        <v>701</v>
      </c>
      <c r="C933" s="257" t="s">
        <v>702</v>
      </c>
      <c r="D933" s="377"/>
      <c r="E933" s="25">
        <f t="shared" si="111"/>
        <v>44674</v>
      </c>
      <c r="F933" s="25">
        <f t="shared" si="111"/>
        <v>44679</v>
      </c>
      <c r="G933" s="21">
        <f t="shared" si="111"/>
        <v>44712</v>
      </c>
    </row>
    <row r="934" spans="1:7" s="5" customFormat="1" ht="15.75" customHeight="1">
      <c r="A934" s="40"/>
      <c r="B934" s="98"/>
      <c r="C934" s="98"/>
      <c r="D934" s="205"/>
      <c r="E934" s="29"/>
      <c r="F934" s="29"/>
      <c r="G934" s="29"/>
    </row>
    <row r="935" spans="1:7" s="5" customFormat="1" ht="15.75" customHeight="1">
      <c r="A935" s="40"/>
      <c r="B935" s="273" t="s">
        <v>261</v>
      </c>
      <c r="C935" s="297" t="s">
        <v>24</v>
      </c>
      <c r="D935" s="287" t="s">
        <v>257</v>
      </c>
      <c r="E935" s="15" t="s">
        <v>258</v>
      </c>
      <c r="F935" s="15" t="s">
        <v>26</v>
      </c>
      <c r="G935" s="15" t="s">
        <v>440</v>
      </c>
    </row>
    <row r="936" spans="1:7" s="5" customFormat="1" ht="15.75" customHeight="1">
      <c r="A936" s="40"/>
      <c r="B936" s="274"/>
      <c r="C936" s="298"/>
      <c r="D936" s="288"/>
      <c r="E936" s="93" t="s">
        <v>285</v>
      </c>
      <c r="F936" s="15" t="s">
        <v>27</v>
      </c>
      <c r="G936" s="15" t="s">
        <v>28</v>
      </c>
    </row>
    <row r="937" spans="1:7" s="5" customFormat="1" ht="15.75" customHeight="1">
      <c r="A937" s="40"/>
      <c r="B937" s="257" t="s">
        <v>587</v>
      </c>
      <c r="C937" s="257" t="s">
        <v>588</v>
      </c>
      <c r="D937" s="281" t="s">
        <v>437</v>
      </c>
      <c r="E937" s="25">
        <v>44646</v>
      </c>
      <c r="F937" s="21">
        <f>E937+5</f>
        <v>44651</v>
      </c>
      <c r="G937" s="21">
        <f>F937+32</f>
        <v>44683</v>
      </c>
    </row>
    <row r="938" spans="1:7" s="5" customFormat="1" ht="15.75" customHeight="1">
      <c r="A938" s="40"/>
      <c r="B938" s="257" t="s">
        <v>695</v>
      </c>
      <c r="C938" s="257" t="s">
        <v>696</v>
      </c>
      <c r="D938" s="282"/>
      <c r="E938" s="25">
        <f>E937+7</f>
        <v>44653</v>
      </c>
      <c r="F938" s="25">
        <f t="shared" ref="E938:G941" si="112">F937+7</f>
        <v>44658</v>
      </c>
      <c r="G938" s="21">
        <f t="shared" si="112"/>
        <v>44690</v>
      </c>
    </row>
    <row r="939" spans="1:7" s="5" customFormat="1" ht="15.75" customHeight="1">
      <c r="A939" s="40"/>
      <c r="B939" s="257" t="s">
        <v>697</v>
      </c>
      <c r="C939" s="257" t="s">
        <v>698</v>
      </c>
      <c r="D939" s="282"/>
      <c r="E939" s="25">
        <f t="shared" si="112"/>
        <v>44660</v>
      </c>
      <c r="F939" s="25">
        <f t="shared" si="112"/>
        <v>44665</v>
      </c>
      <c r="G939" s="21">
        <f t="shared" si="112"/>
        <v>44697</v>
      </c>
    </row>
    <row r="940" spans="1:7" s="5" customFormat="1" ht="15.75" customHeight="1">
      <c r="A940" s="40" t="s">
        <v>329</v>
      </c>
      <c r="B940" s="257" t="s">
        <v>699</v>
      </c>
      <c r="C940" s="257" t="s">
        <v>700</v>
      </c>
      <c r="D940" s="282"/>
      <c r="E940" s="25">
        <f t="shared" si="112"/>
        <v>44667</v>
      </c>
      <c r="F940" s="25">
        <f t="shared" si="112"/>
        <v>44672</v>
      </c>
      <c r="G940" s="21">
        <f t="shared" si="112"/>
        <v>44704</v>
      </c>
    </row>
    <row r="941" spans="1:7" s="5" customFormat="1" ht="15.75" customHeight="1">
      <c r="A941" s="40"/>
      <c r="B941" s="257" t="s">
        <v>701</v>
      </c>
      <c r="C941" s="257" t="s">
        <v>702</v>
      </c>
      <c r="D941" s="283"/>
      <c r="E941" s="25">
        <f t="shared" si="112"/>
        <v>44674</v>
      </c>
      <c r="F941" s="25">
        <f t="shared" si="112"/>
        <v>44679</v>
      </c>
      <c r="G941" s="21">
        <f t="shared" si="112"/>
        <v>44711</v>
      </c>
    </row>
    <row r="942" spans="1:7" s="5" customFormat="1" ht="15.75" customHeight="1">
      <c r="A942" s="40"/>
      <c r="B942" s="130"/>
      <c r="C942" s="37"/>
      <c r="D942" s="201"/>
      <c r="E942" s="38"/>
      <c r="F942" s="39"/>
      <c r="G942" s="39"/>
    </row>
    <row r="943" spans="1:7" s="5" customFormat="1" ht="15.75" customHeight="1">
      <c r="A943" s="40" t="s">
        <v>442</v>
      </c>
      <c r="B943" s="280" t="s">
        <v>23</v>
      </c>
      <c r="C943" s="275" t="s">
        <v>443</v>
      </c>
      <c r="D943" s="287" t="s">
        <v>257</v>
      </c>
      <c r="E943" s="15" t="s">
        <v>258</v>
      </c>
      <c r="F943" s="15" t="s">
        <v>26</v>
      </c>
      <c r="G943" s="15" t="s">
        <v>128</v>
      </c>
    </row>
    <row r="944" spans="1:7" s="5" customFormat="1" ht="15.75" customHeight="1">
      <c r="A944" s="40"/>
      <c r="B944" s="274"/>
      <c r="C944" s="276"/>
      <c r="D944" s="288"/>
      <c r="E944" s="93" t="s">
        <v>17</v>
      </c>
      <c r="F944" s="15" t="s">
        <v>27</v>
      </c>
      <c r="G944" s="15" t="s">
        <v>28</v>
      </c>
    </row>
    <row r="945" spans="1:7" s="5" customFormat="1" ht="15.75" customHeight="1">
      <c r="A945" s="40"/>
      <c r="B945" s="257" t="s">
        <v>587</v>
      </c>
      <c r="C945" s="257" t="s">
        <v>588</v>
      </c>
      <c r="D945" s="281" t="s">
        <v>435</v>
      </c>
      <c r="E945" s="25">
        <v>44646</v>
      </c>
      <c r="F945" s="21">
        <f>E945+5</f>
        <v>44651</v>
      </c>
      <c r="G945" s="21">
        <f>F945+37</f>
        <v>44688</v>
      </c>
    </row>
    <row r="946" spans="1:7" s="5" customFormat="1" ht="15.75" customHeight="1">
      <c r="A946" s="40"/>
      <c r="B946" s="257" t="s">
        <v>695</v>
      </c>
      <c r="C946" s="257" t="s">
        <v>696</v>
      </c>
      <c r="D946" s="282"/>
      <c r="E946" s="25">
        <f t="shared" ref="E946:G949" si="113">E945+7</f>
        <v>44653</v>
      </c>
      <c r="F946" s="25">
        <f t="shared" si="113"/>
        <v>44658</v>
      </c>
      <c r="G946" s="21">
        <f t="shared" si="113"/>
        <v>44695</v>
      </c>
    </row>
    <row r="947" spans="1:7" s="5" customFormat="1" ht="15.75" customHeight="1">
      <c r="A947" s="40"/>
      <c r="B947" s="257" t="s">
        <v>697</v>
      </c>
      <c r="C947" s="257" t="s">
        <v>698</v>
      </c>
      <c r="D947" s="282"/>
      <c r="E947" s="25">
        <f t="shared" si="113"/>
        <v>44660</v>
      </c>
      <c r="F947" s="25">
        <f t="shared" si="113"/>
        <v>44665</v>
      </c>
      <c r="G947" s="21">
        <f t="shared" si="113"/>
        <v>44702</v>
      </c>
    </row>
    <row r="948" spans="1:7" s="5" customFormat="1" ht="15.75" customHeight="1">
      <c r="A948" s="40"/>
      <c r="B948" s="257" t="s">
        <v>699</v>
      </c>
      <c r="C948" s="257" t="s">
        <v>700</v>
      </c>
      <c r="D948" s="282"/>
      <c r="E948" s="25">
        <f t="shared" si="113"/>
        <v>44667</v>
      </c>
      <c r="F948" s="25">
        <f t="shared" si="113"/>
        <v>44672</v>
      </c>
      <c r="G948" s="21">
        <f t="shared" si="113"/>
        <v>44709</v>
      </c>
    </row>
    <row r="949" spans="1:7" s="5" customFormat="1" ht="15.75" customHeight="1">
      <c r="A949" s="40"/>
      <c r="B949" s="257" t="s">
        <v>701</v>
      </c>
      <c r="C949" s="257" t="s">
        <v>702</v>
      </c>
      <c r="D949" s="283"/>
      <c r="E949" s="25">
        <f t="shared" si="113"/>
        <v>44674</v>
      </c>
      <c r="F949" s="25">
        <f t="shared" si="113"/>
        <v>44679</v>
      </c>
      <c r="G949" s="21">
        <f t="shared" si="113"/>
        <v>44716</v>
      </c>
    </row>
    <row r="950" spans="1:7" s="5" customFormat="1" ht="15.75" customHeight="1">
      <c r="A950" s="40"/>
      <c r="B950" s="98"/>
      <c r="C950" s="98"/>
      <c r="D950" s="205"/>
      <c r="E950" s="98"/>
      <c r="F950" s="30"/>
      <c r="G950" s="30"/>
    </row>
    <row r="951" spans="1:7" s="5" customFormat="1" ht="15.75" customHeight="1">
      <c r="A951" s="40"/>
      <c r="B951" s="130"/>
      <c r="C951" s="37"/>
      <c r="D951" s="201"/>
      <c r="E951" s="38"/>
      <c r="F951" s="39"/>
      <c r="G951" s="39"/>
    </row>
    <row r="952" spans="1:7" s="5" customFormat="1" ht="15.75" customHeight="1">
      <c r="A952" s="40" t="s">
        <v>444</v>
      </c>
      <c r="B952" s="273" t="s">
        <v>23</v>
      </c>
      <c r="C952" s="275" t="s">
        <v>443</v>
      </c>
      <c r="D952" s="287" t="s">
        <v>257</v>
      </c>
      <c r="E952" s="15" t="s">
        <v>258</v>
      </c>
      <c r="F952" s="15" t="s">
        <v>26</v>
      </c>
      <c r="G952" s="15" t="s">
        <v>129</v>
      </c>
    </row>
    <row r="953" spans="1:7" s="5" customFormat="1" ht="15.75" customHeight="1">
      <c r="A953" s="40"/>
      <c r="B953" s="274"/>
      <c r="C953" s="276"/>
      <c r="D953" s="288"/>
      <c r="E953" s="93" t="s">
        <v>17</v>
      </c>
      <c r="F953" s="15" t="s">
        <v>27</v>
      </c>
      <c r="G953" s="15" t="s">
        <v>28</v>
      </c>
    </row>
    <row r="954" spans="1:7" s="5" customFormat="1" ht="15.75" customHeight="1">
      <c r="A954" s="40"/>
      <c r="B954" s="236" t="s">
        <v>625</v>
      </c>
      <c r="C954" s="236" t="s">
        <v>624</v>
      </c>
      <c r="D954" s="292" t="s">
        <v>529</v>
      </c>
      <c r="E954" s="25">
        <v>44649</v>
      </c>
      <c r="F954" s="21">
        <f>E954+5</f>
        <v>44654</v>
      </c>
      <c r="G954" s="21">
        <f>F954+34</f>
        <v>44688</v>
      </c>
    </row>
    <row r="955" spans="1:7" s="5" customFormat="1" ht="15.75" customHeight="1">
      <c r="A955" s="40"/>
      <c r="B955" s="236" t="s">
        <v>1019</v>
      </c>
      <c r="C955" s="238" t="s">
        <v>1013</v>
      </c>
      <c r="D955" s="282"/>
      <c r="E955" s="25">
        <f t="shared" ref="E955:G957" si="114">E954+7</f>
        <v>44656</v>
      </c>
      <c r="F955" s="25">
        <f t="shared" si="114"/>
        <v>44661</v>
      </c>
      <c r="G955" s="21">
        <f t="shared" si="114"/>
        <v>44695</v>
      </c>
    </row>
    <row r="956" spans="1:7" s="5" customFormat="1" ht="15.75" customHeight="1">
      <c r="A956" s="40"/>
      <c r="B956" s="269" t="s">
        <v>1019</v>
      </c>
      <c r="C956" s="269" t="s">
        <v>1020</v>
      </c>
      <c r="D956" s="282"/>
      <c r="E956" s="25">
        <f t="shared" si="114"/>
        <v>44663</v>
      </c>
      <c r="F956" s="25">
        <f t="shared" si="114"/>
        <v>44668</v>
      </c>
      <c r="G956" s="21">
        <f t="shared" si="114"/>
        <v>44702</v>
      </c>
    </row>
    <row r="957" spans="1:7" s="5" customFormat="1" ht="15.75" customHeight="1">
      <c r="A957" s="40"/>
      <c r="B957" s="269"/>
      <c r="C957" s="269"/>
      <c r="D957" s="282"/>
      <c r="E957" s="25">
        <f t="shared" si="114"/>
        <v>44670</v>
      </c>
      <c r="F957" s="25">
        <f t="shared" si="114"/>
        <v>44675</v>
      </c>
      <c r="G957" s="21">
        <f t="shared" si="114"/>
        <v>44709</v>
      </c>
    </row>
    <row r="958" spans="1:7" s="5" customFormat="1" ht="15.75" customHeight="1">
      <c r="A958" s="40"/>
      <c r="B958" s="272"/>
      <c r="C958" s="272"/>
      <c r="D958" s="293"/>
      <c r="E958" s="25">
        <f>E957+8</f>
        <v>44678</v>
      </c>
      <c r="F958" s="25">
        <f>F957+7</f>
        <v>44682</v>
      </c>
      <c r="G958" s="21">
        <f>G957+7</f>
        <v>44716</v>
      </c>
    </row>
    <row r="959" spans="1:7" s="5" customFormat="1" ht="15.75" customHeight="1">
      <c r="A959" s="40"/>
      <c r="B959" s="98"/>
      <c r="C959" s="98"/>
      <c r="D959" s="205"/>
      <c r="E959" s="98"/>
      <c r="F959" s="30"/>
      <c r="G959" s="30"/>
    </row>
    <row r="960" spans="1:7" s="5" customFormat="1" ht="15.75" customHeight="1">
      <c r="A960" s="40"/>
      <c r="B960" s="130"/>
      <c r="C960" s="37"/>
      <c r="D960" s="201"/>
      <c r="E960" s="38"/>
      <c r="F960" s="39"/>
      <c r="G960" s="39"/>
    </row>
    <row r="961" spans="1:7" s="5" customFormat="1" ht="15.75" customHeight="1">
      <c r="A961" s="40" t="s">
        <v>445</v>
      </c>
      <c r="B961" s="284" t="s">
        <v>23</v>
      </c>
      <c r="C961" s="275" t="s">
        <v>443</v>
      </c>
      <c r="D961" s="287" t="s">
        <v>257</v>
      </c>
      <c r="E961" s="15" t="s">
        <v>258</v>
      </c>
      <c r="F961" s="15" t="s">
        <v>26</v>
      </c>
      <c r="G961" s="15" t="s">
        <v>130</v>
      </c>
    </row>
    <row r="962" spans="1:7" s="5" customFormat="1" ht="15.75" customHeight="1">
      <c r="A962" s="40"/>
      <c r="B962" s="285"/>
      <c r="C962" s="276"/>
      <c r="D962" s="288"/>
      <c r="E962" s="93" t="s">
        <v>17</v>
      </c>
      <c r="F962" s="15" t="s">
        <v>27</v>
      </c>
      <c r="G962" s="15" t="s">
        <v>28</v>
      </c>
    </row>
    <row r="963" spans="1:7" s="5" customFormat="1" ht="15.75" customHeight="1">
      <c r="A963" s="40"/>
      <c r="B963" s="18" t="s">
        <v>688</v>
      </c>
      <c r="C963" s="18" t="s">
        <v>608</v>
      </c>
      <c r="D963" s="289" t="s">
        <v>446</v>
      </c>
      <c r="E963" s="21">
        <v>44654</v>
      </c>
      <c r="F963" s="21">
        <f>E963+4</f>
        <v>44658</v>
      </c>
      <c r="G963" s="21">
        <f>F963+27</f>
        <v>44685</v>
      </c>
    </row>
    <row r="964" spans="1:7" s="5" customFormat="1" ht="15.75" customHeight="1">
      <c r="A964" s="40"/>
      <c r="B964" s="18" t="s">
        <v>689</v>
      </c>
      <c r="C964" s="18" t="s">
        <v>690</v>
      </c>
      <c r="D964" s="290"/>
      <c r="E964" s="21">
        <f t="shared" ref="E964:G967" si="115">E963+7</f>
        <v>44661</v>
      </c>
      <c r="F964" s="21">
        <f t="shared" si="115"/>
        <v>44665</v>
      </c>
      <c r="G964" s="21">
        <f t="shared" si="115"/>
        <v>44692</v>
      </c>
    </row>
    <row r="965" spans="1:7" s="5" customFormat="1" ht="15.75" customHeight="1">
      <c r="A965" s="40"/>
      <c r="B965" s="18" t="s">
        <v>691</v>
      </c>
      <c r="C965" s="18" t="s">
        <v>692</v>
      </c>
      <c r="D965" s="290"/>
      <c r="E965" s="21">
        <f t="shared" si="115"/>
        <v>44668</v>
      </c>
      <c r="F965" s="21">
        <f t="shared" si="115"/>
        <v>44672</v>
      </c>
      <c r="G965" s="21">
        <f t="shared" si="115"/>
        <v>44699</v>
      </c>
    </row>
    <row r="966" spans="1:7" s="5" customFormat="1" ht="15.75" customHeight="1">
      <c r="A966" s="40"/>
      <c r="B966" s="18" t="s">
        <v>693</v>
      </c>
      <c r="C966" s="18" t="s">
        <v>694</v>
      </c>
      <c r="D966" s="290"/>
      <c r="E966" s="21">
        <f t="shared" si="115"/>
        <v>44675</v>
      </c>
      <c r="F966" s="21">
        <f t="shared" si="115"/>
        <v>44679</v>
      </c>
      <c r="G966" s="21">
        <f t="shared" si="115"/>
        <v>44706</v>
      </c>
    </row>
    <row r="967" spans="1:7" s="5" customFormat="1" ht="15.75" customHeight="1">
      <c r="A967" s="40"/>
      <c r="B967" s="18"/>
      <c r="C967" s="18"/>
      <c r="D967" s="291"/>
      <c r="E967" s="21">
        <f t="shared" si="115"/>
        <v>44682</v>
      </c>
      <c r="F967" s="21">
        <f t="shared" si="115"/>
        <v>44686</v>
      </c>
      <c r="G967" s="21">
        <f t="shared" si="115"/>
        <v>44713</v>
      </c>
    </row>
    <row r="968" spans="1:7" s="5" customFormat="1" ht="15.75" customHeight="1">
      <c r="A968" s="40"/>
      <c r="B968" s="98"/>
      <c r="C968" s="98"/>
      <c r="D968" s="203"/>
      <c r="E968" s="30"/>
      <c r="F968" s="30"/>
      <c r="G968" s="30"/>
    </row>
    <row r="969" spans="1:7" s="5" customFormat="1" ht="15.75" customHeight="1">
      <c r="A969" s="40"/>
      <c r="B969" s="273" t="s">
        <v>23</v>
      </c>
      <c r="C969" s="275" t="s">
        <v>443</v>
      </c>
      <c r="D969" s="287" t="s">
        <v>257</v>
      </c>
      <c r="E969" s="15" t="s">
        <v>258</v>
      </c>
      <c r="F969" s="15" t="s">
        <v>26</v>
      </c>
      <c r="G969" s="15" t="s">
        <v>130</v>
      </c>
    </row>
    <row r="970" spans="1:7" s="5" customFormat="1" ht="15.75" customHeight="1">
      <c r="A970" s="40"/>
      <c r="B970" s="274"/>
      <c r="C970" s="276"/>
      <c r="D970" s="288"/>
      <c r="E970" s="93" t="s">
        <v>17</v>
      </c>
      <c r="F970" s="15" t="s">
        <v>27</v>
      </c>
      <c r="G970" s="15" t="s">
        <v>28</v>
      </c>
    </row>
    <row r="971" spans="1:7" s="5" customFormat="1" ht="15.75" customHeight="1">
      <c r="A971" s="40"/>
      <c r="B971" s="152" t="s">
        <v>856</v>
      </c>
      <c r="C971" s="153" t="s">
        <v>617</v>
      </c>
      <c r="D971" s="321" t="s">
        <v>447</v>
      </c>
      <c r="E971" s="21">
        <v>44642</v>
      </c>
      <c r="F971" s="21">
        <f>E971+5</f>
        <v>44647</v>
      </c>
      <c r="G971" s="21">
        <f>F971+28</f>
        <v>44675</v>
      </c>
    </row>
    <row r="972" spans="1:7" s="5" customFormat="1" ht="15.75" customHeight="1">
      <c r="A972" s="40"/>
      <c r="B972" s="18" t="s">
        <v>857</v>
      </c>
      <c r="C972" s="153" t="s">
        <v>860</v>
      </c>
      <c r="D972" s="322"/>
      <c r="E972" s="21">
        <f t="shared" ref="E972:G975" si="116">E971+7</f>
        <v>44649</v>
      </c>
      <c r="F972" s="21">
        <f t="shared" si="116"/>
        <v>44654</v>
      </c>
      <c r="G972" s="21">
        <f t="shared" si="116"/>
        <v>44682</v>
      </c>
    </row>
    <row r="973" spans="1:7" s="5" customFormat="1" ht="15.75" customHeight="1">
      <c r="A973" s="40"/>
      <c r="B973" s="18" t="s">
        <v>858</v>
      </c>
      <c r="C973" s="153" t="s">
        <v>223</v>
      </c>
      <c r="D973" s="322"/>
      <c r="E973" s="21">
        <f t="shared" si="116"/>
        <v>44656</v>
      </c>
      <c r="F973" s="21">
        <f t="shared" si="116"/>
        <v>44661</v>
      </c>
      <c r="G973" s="21">
        <f t="shared" si="116"/>
        <v>44689</v>
      </c>
    </row>
    <row r="974" spans="1:7" s="5" customFormat="1" ht="15.75" customHeight="1">
      <c r="A974" s="40"/>
      <c r="B974" s="18" t="s">
        <v>156</v>
      </c>
      <c r="C974" s="154" t="s">
        <v>211</v>
      </c>
      <c r="D974" s="322"/>
      <c r="E974" s="21">
        <f t="shared" si="116"/>
        <v>44663</v>
      </c>
      <c r="F974" s="21">
        <f t="shared" si="116"/>
        <v>44668</v>
      </c>
      <c r="G974" s="21">
        <f t="shared" si="116"/>
        <v>44696</v>
      </c>
    </row>
    <row r="975" spans="1:7" s="5" customFormat="1" ht="15.75" customHeight="1">
      <c r="A975" s="40"/>
      <c r="B975" s="51" t="s">
        <v>859</v>
      </c>
      <c r="C975" s="51" t="s">
        <v>537</v>
      </c>
      <c r="D975" s="323"/>
      <c r="E975" s="21">
        <f t="shared" si="116"/>
        <v>44670</v>
      </c>
      <c r="F975" s="21">
        <f t="shared" si="116"/>
        <v>44675</v>
      </c>
      <c r="G975" s="21">
        <f t="shared" si="116"/>
        <v>44703</v>
      </c>
    </row>
    <row r="976" spans="1:7" s="5" customFormat="1" ht="15.75" customHeight="1">
      <c r="A976" s="40"/>
      <c r="B976" s="98"/>
      <c r="C976" s="155"/>
      <c r="D976" s="203"/>
      <c r="E976" s="30"/>
      <c r="F976" s="30"/>
      <c r="G976" s="30"/>
    </row>
    <row r="977" spans="1:7" s="5" customFormat="1" ht="15.75" customHeight="1">
      <c r="A977" s="40"/>
      <c r="B977" s="98"/>
      <c r="C977" s="98"/>
      <c r="D977" s="203"/>
      <c r="E977" s="30"/>
      <c r="F977" s="30"/>
      <c r="G977" s="30"/>
    </row>
    <row r="978" spans="1:7" s="5" customFormat="1" ht="15.75" customHeight="1">
      <c r="A978" s="40"/>
      <c r="B978" s="130"/>
      <c r="C978" s="37"/>
      <c r="D978" s="201"/>
      <c r="E978" s="38"/>
      <c r="F978" s="39"/>
      <c r="G978" s="39"/>
    </row>
    <row r="979" spans="1:7" s="5" customFormat="1" ht="15.75" customHeight="1">
      <c r="A979" s="40"/>
      <c r="B979" s="98"/>
      <c r="C979" s="98"/>
      <c r="D979" s="205"/>
      <c r="E979" s="98"/>
      <c r="F979" s="30"/>
      <c r="G979" s="30"/>
    </row>
    <row r="980" spans="1:7" s="5" customFormat="1" ht="15.75" customHeight="1">
      <c r="A980" s="40" t="s">
        <v>448</v>
      </c>
      <c r="B980" s="273" t="s">
        <v>23</v>
      </c>
      <c r="C980" s="275" t="s">
        <v>443</v>
      </c>
      <c r="D980" s="287" t="s">
        <v>257</v>
      </c>
      <c r="E980" s="15" t="s">
        <v>258</v>
      </c>
      <c r="F980" s="15" t="s">
        <v>26</v>
      </c>
      <c r="G980" s="15" t="s">
        <v>449</v>
      </c>
    </row>
    <row r="981" spans="1:7" s="5" customFormat="1" ht="15.75" customHeight="1">
      <c r="A981" s="40"/>
      <c r="B981" s="274"/>
      <c r="C981" s="276"/>
      <c r="D981" s="288"/>
      <c r="E981" s="93" t="s">
        <v>17</v>
      </c>
      <c r="F981" s="15" t="s">
        <v>27</v>
      </c>
      <c r="G981" s="15" t="s">
        <v>450</v>
      </c>
    </row>
    <row r="982" spans="1:7" s="5" customFormat="1" ht="15.75" customHeight="1">
      <c r="A982" s="40"/>
      <c r="B982" s="82" t="s">
        <v>861</v>
      </c>
      <c r="C982" s="82" t="s">
        <v>221</v>
      </c>
      <c r="D982" s="289" t="s">
        <v>518</v>
      </c>
      <c r="E982" s="21">
        <v>44646</v>
      </c>
      <c r="F982" s="21">
        <f>E982+5</f>
        <v>44651</v>
      </c>
      <c r="G982" s="21">
        <f>F982+32</f>
        <v>44683</v>
      </c>
    </row>
    <row r="983" spans="1:7" s="5" customFormat="1" ht="15.75" customHeight="1">
      <c r="A983" s="40"/>
      <c r="B983" s="83" t="s">
        <v>862</v>
      </c>
      <c r="C983" s="82" t="s">
        <v>866</v>
      </c>
      <c r="D983" s="290"/>
      <c r="E983" s="21">
        <f t="shared" ref="E983:G986" si="117">E982+7</f>
        <v>44653</v>
      </c>
      <c r="F983" s="21">
        <f t="shared" si="117"/>
        <v>44658</v>
      </c>
      <c r="G983" s="21">
        <f t="shared" si="117"/>
        <v>44690</v>
      </c>
    </row>
    <row r="984" spans="1:7" s="5" customFormat="1" ht="15.75" customHeight="1">
      <c r="A984" s="40"/>
      <c r="B984" s="82" t="s">
        <v>863</v>
      </c>
      <c r="C984" s="82" t="s">
        <v>867</v>
      </c>
      <c r="D984" s="290"/>
      <c r="E984" s="21">
        <f t="shared" si="117"/>
        <v>44660</v>
      </c>
      <c r="F984" s="21">
        <f t="shared" si="117"/>
        <v>44665</v>
      </c>
      <c r="G984" s="21">
        <f t="shared" si="117"/>
        <v>44697</v>
      </c>
    </row>
    <row r="985" spans="1:7" s="5" customFormat="1" ht="15.75" customHeight="1">
      <c r="A985" s="40"/>
      <c r="B985" s="226" t="s">
        <v>864</v>
      </c>
      <c r="C985" s="226" t="s">
        <v>868</v>
      </c>
      <c r="D985" s="290"/>
      <c r="E985" s="21">
        <f t="shared" si="117"/>
        <v>44667</v>
      </c>
      <c r="F985" s="21">
        <f t="shared" si="117"/>
        <v>44672</v>
      </c>
      <c r="G985" s="21">
        <f t="shared" si="117"/>
        <v>44704</v>
      </c>
    </row>
    <row r="986" spans="1:7" s="5" customFormat="1" ht="15.75" customHeight="1">
      <c r="A986" s="40"/>
      <c r="B986" s="226" t="s">
        <v>865</v>
      </c>
      <c r="C986" s="226" t="s">
        <v>869</v>
      </c>
      <c r="D986" s="291"/>
      <c r="E986" s="21">
        <f t="shared" si="117"/>
        <v>44674</v>
      </c>
      <c r="F986" s="21">
        <f t="shared" si="117"/>
        <v>44679</v>
      </c>
      <c r="G986" s="21">
        <f t="shared" si="117"/>
        <v>44711</v>
      </c>
    </row>
    <row r="987" spans="1:7" s="5" customFormat="1" ht="15.75" customHeight="1">
      <c r="A987" s="40"/>
      <c r="B987" s="98"/>
      <c r="C987" s="98"/>
      <c r="D987" s="205"/>
      <c r="E987" s="98"/>
      <c r="F987" s="30"/>
      <c r="G987" s="30"/>
    </row>
    <row r="988" spans="1:7" s="5" customFormat="1" ht="15.75" customHeight="1">
      <c r="A988" s="40"/>
      <c r="B988" s="27"/>
      <c r="C988" s="98"/>
      <c r="D988" s="203"/>
      <c r="E988" s="30"/>
      <c r="F988" s="30"/>
      <c r="G988" s="30"/>
    </row>
    <row r="989" spans="1:7" s="5" customFormat="1" ht="15.75" customHeight="1">
      <c r="A989" s="40"/>
      <c r="B989" s="130"/>
      <c r="C989" s="37"/>
      <c r="D989" s="201"/>
      <c r="E989" s="38"/>
      <c r="F989" s="39"/>
      <c r="G989" s="39"/>
    </row>
    <row r="990" spans="1:7" s="5" customFormat="1" ht="15.75" customHeight="1">
      <c r="A990" s="40" t="s">
        <v>451</v>
      </c>
      <c r="B990" s="360" t="s">
        <v>23</v>
      </c>
      <c r="C990" s="275" t="s">
        <v>452</v>
      </c>
      <c r="D990" s="287" t="s">
        <v>432</v>
      </c>
      <c r="E990" s="15" t="s">
        <v>351</v>
      </c>
      <c r="F990" s="15" t="s">
        <v>26</v>
      </c>
      <c r="G990" s="15" t="s">
        <v>132</v>
      </c>
    </row>
    <row r="991" spans="1:7" s="5" customFormat="1" ht="15.75" customHeight="1">
      <c r="A991" s="40"/>
      <c r="B991" s="274"/>
      <c r="C991" s="276"/>
      <c r="D991" s="288"/>
      <c r="E991" s="93" t="s">
        <v>17</v>
      </c>
      <c r="F991" s="15" t="s">
        <v>27</v>
      </c>
      <c r="G991" s="15" t="s">
        <v>28</v>
      </c>
    </row>
    <row r="992" spans="1:7" s="5" customFormat="1" ht="15.75" customHeight="1">
      <c r="A992" s="40"/>
      <c r="B992" s="18" t="s">
        <v>688</v>
      </c>
      <c r="C992" s="18" t="s">
        <v>608</v>
      </c>
      <c r="D992" s="289" t="s">
        <v>446</v>
      </c>
      <c r="E992" s="21">
        <v>44654</v>
      </c>
      <c r="F992" s="21">
        <f>E992+4</f>
        <v>44658</v>
      </c>
      <c r="G992" s="21">
        <f>F992+36</f>
        <v>44694</v>
      </c>
    </row>
    <row r="993" spans="1:7" s="5" customFormat="1" ht="15.75" customHeight="1">
      <c r="A993" s="40"/>
      <c r="B993" s="18" t="s">
        <v>689</v>
      </c>
      <c r="C993" s="18" t="s">
        <v>690</v>
      </c>
      <c r="D993" s="290"/>
      <c r="E993" s="21">
        <f t="shared" ref="E993:G996" si="118">E992+7</f>
        <v>44661</v>
      </c>
      <c r="F993" s="21">
        <f t="shared" si="118"/>
        <v>44665</v>
      </c>
      <c r="G993" s="21">
        <f t="shared" si="118"/>
        <v>44701</v>
      </c>
    </row>
    <row r="994" spans="1:7" s="5" customFormat="1" ht="15.75" customHeight="1">
      <c r="A994" s="40"/>
      <c r="B994" s="18" t="s">
        <v>691</v>
      </c>
      <c r="C994" s="18" t="s">
        <v>692</v>
      </c>
      <c r="D994" s="290"/>
      <c r="E994" s="21">
        <f t="shared" si="118"/>
        <v>44668</v>
      </c>
      <c r="F994" s="21">
        <f t="shared" si="118"/>
        <v>44672</v>
      </c>
      <c r="G994" s="21">
        <f t="shared" si="118"/>
        <v>44708</v>
      </c>
    </row>
    <row r="995" spans="1:7" s="5" customFormat="1" ht="15.75" customHeight="1">
      <c r="A995" s="40"/>
      <c r="B995" s="18" t="s">
        <v>693</v>
      </c>
      <c r="C995" s="18" t="s">
        <v>694</v>
      </c>
      <c r="D995" s="290"/>
      <c r="E995" s="21">
        <f t="shared" si="118"/>
        <v>44675</v>
      </c>
      <c r="F995" s="21">
        <f t="shared" si="118"/>
        <v>44679</v>
      </c>
      <c r="G995" s="21">
        <f t="shared" si="118"/>
        <v>44715</v>
      </c>
    </row>
    <row r="996" spans="1:7" s="5" customFormat="1" ht="15.75" customHeight="1">
      <c r="A996" s="40"/>
      <c r="B996" s="18"/>
      <c r="C996" s="18"/>
      <c r="D996" s="291"/>
      <c r="E996" s="21">
        <f t="shared" si="118"/>
        <v>44682</v>
      </c>
      <c r="F996" s="21">
        <f t="shared" si="118"/>
        <v>44686</v>
      </c>
      <c r="G996" s="21">
        <f t="shared" si="118"/>
        <v>44722</v>
      </c>
    </row>
    <row r="997" spans="1:7" s="5" customFormat="1" ht="15.75" customHeight="1">
      <c r="A997" s="40"/>
      <c r="B997" s="98"/>
      <c r="C997" s="98"/>
      <c r="D997" s="203"/>
      <c r="E997" s="30"/>
      <c r="F997" s="30"/>
      <c r="G997" s="30"/>
    </row>
    <row r="998" spans="1:7" s="5" customFormat="1" ht="15.75" customHeight="1">
      <c r="A998" s="40"/>
      <c r="B998" s="98"/>
      <c r="C998" s="98"/>
      <c r="D998" s="203"/>
      <c r="E998" s="30"/>
      <c r="F998" s="30"/>
      <c r="G998" s="30"/>
    </row>
    <row r="999" spans="1:7" s="5" customFormat="1" ht="15.75" customHeight="1">
      <c r="A999" s="40"/>
      <c r="B999" s="98"/>
      <c r="C999" s="98"/>
      <c r="D999" s="205"/>
      <c r="E999" s="98"/>
      <c r="F999" s="30"/>
      <c r="G999" s="30"/>
    </row>
    <row r="1000" spans="1:7" s="5" customFormat="1" ht="15.75" customHeight="1">
      <c r="A1000" s="40"/>
      <c r="B1000" s="130"/>
      <c r="C1000" s="37"/>
      <c r="D1000" s="201"/>
      <c r="E1000" s="38"/>
      <c r="F1000" s="39"/>
      <c r="G1000" s="39"/>
    </row>
    <row r="1001" spans="1:7" s="5" customFormat="1" ht="15.75" customHeight="1">
      <c r="A1001" s="40" t="s">
        <v>453</v>
      </c>
      <c r="B1001" s="273" t="s">
        <v>290</v>
      </c>
      <c r="C1001" s="275" t="s">
        <v>454</v>
      </c>
      <c r="D1001" s="287" t="s">
        <v>338</v>
      </c>
      <c r="E1001" s="15" t="s">
        <v>255</v>
      </c>
      <c r="F1001" s="15" t="s">
        <v>26</v>
      </c>
      <c r="G1001" s="15" t="s">
        <v>121</v>
      </c>
    </row>
    <row r="1002" spans="1:7" s="5" customFormat="1" ht="15.75" customHeight="1">
      <c r="A1002" s="40"/>
      <c r="B1002" s="274"/>
      <c r="C1002" s="276"/>
      <c r="D1002" s="288"/>
      <c r="E1002" s="93" t="s">
        <v>17</v>
      </c>
      <c r="F1002" s="15" t="s">
        <v>27</v>
      </c>
      <c r="G1002" s="15" t="s">
        <v>28</v>
      </c>
    </row>
    <row r="1003" spans="1:7" s="5" customFormat="1" ht="15.75" customHeight="1">
      <c r="A1003" s="40"/>
      <c r="B1003" s="152" t="s">
        <v>856</v>
      </c>
      <c r="C1003" s="153" t="s">
        <v>617</v>
      </c>
      <c r="D1003" s="321" t="s">
        <v>447</v>
      </c>
      <c r="E1003" s="21">
        <v>44643</v>
      </c>
      <c r="F1003" s="21">
        <f>E1003+4</f>
        <v>44647</v>
      </c>
      <c r="G1003" s="21">
        <f>F1003+27</f>
        <v>44674</v>
      </c>
    </row>
    <row r="1004" spans="1:7" s="5" customFormat="1" ht="15.75" customHeight="1">
      <c r="A1004" s="40"/>
      <c r="B1004" s="18" t="s">
        <v>857</v>
      </c>
      <c r="C1004" s="153" t="s">
        <v>860</v>
      </c>
      <c r="D1004" s="322"/>
      <c r="E1004" s="21">
        <f t="shared" ref="E1004:G1007" si="119">E1003+7</f>
        <v>44650</v>
      </c>
      <c r="F1004" s="21">
        <f t="shared" si="119"/>
        <v>44654</v>
      </c>
      <c r="G1004" s="21">
        <f t="shared" si="119"/>
        <v>44681</v>
      </c>
    </row>
    <row r="1005" spans="1:7" s="5" customFormat="1" ht="15.75" customHeight="1">
      <c r="A1005" s="40"/>
      <c r="B1005" s="18" t="s">
        <v>858</v>
      </c>
      <c r="C1005" s="153" t="s">
        <v>223</v>
      </c>
      <c r="D1005" s="322"/>
      <c r="E1005" s="21">
        <f t="shared" si="119"/>
        <v>44657</v>
      </c>
      <c r="F1005" s="21">
        <f t="shared" si="119"/>
        <v>44661</v>
      </c>
      <c r="G1005" s="21">
        <f t="shared" si="119"/>
        <v>44688</v>
      </c>
    </row>
    <row r="1006" spans="1:7" s="5" customFormat="1" ht="15.75" customHeight="1">
      <c r="A1006" s="40"/>
      <c r="B1006" s="18" t="s">
        <v>156</v>
      </c>
      <c r="C1006" s="154" t="s">
        <v>211</v>
      </c>
      <c r="D1006" s="322"/>
      <c r="E1006" s="21">
        <f t="shared" si="119"/>
        <v>44664</v>
      </c>
      <c r="F1006" s="21">
        <f t="shared" si="119"/>
        <v>44668</v>
      </c>
      <c r="G1006" s="21">
        <f t="shared" si="119"/>
        <v>44695</v>
      </c>
    </row>
    <row r="1007" spans="1:7" s="5" customFormat="1" ht="15.75" customHeight="1">
      <c r="A1007" s="40"/>
      <c r="B1007" s="51" t="s">
        <v>859</v>
      </c>
      <c r="C1007" s="51" t="s">
        <v>537</v>
      </c>
      <c r="D1007" s="323"/>
      <c r="E1007" s="21">
        <f t="shared" si="119"/>
        <v>44671</v>
      </c>
      <c r="F1007" s="21">
        <f t="shared" si="119"/>
        <v>44675</v>
      </c>
      <c r="G1007" s="21">
        <f t="shared" si="119"/>
        <v>44702</v>
      </c>
    </row>
    <row r="1008" spans="1:7" s="5" customFormat="1" ht="15.75" customHeight="1">
      <c r="A1008" s="40"/>
      <c r="B1008" s="98"/>
      <c r="C1008" s="98"/>
      <c r="D1008" s="262"/>
      <c r="E1008" s="30"/>
      <c r="F1008" s="30"/>
      <c r="G1008" s="30"/>
    </row>
    <row r="1009" spans="1:7" s="5" customFormat="1" ht="15.75" customHeight="1">
      <c r="A1009" s="40"/>
      <c r="B1009" s="98"/>
      <c r="C1009" s="98"/>
      <c r="D1009" s="203"/>
      <c r="E1009" s="30"/>
      <c r="F1009" s="30"/>
      <c r="G1009" s="30"/>
    </row>
    <row r="1010" spans="1:7" s="5" customFormat="1" ht="15.75" customHeight="1">
      <c r="A1010" s="40"/>
      <c r="B1010" s="98"/>
      <c r="C1010" s="98"/>
      <c r="D1010" s="203"/>
      <c r="E1010" s="30"/>
      <c r="F1010" s="30"/>
      <c r="G1010" s="30"/>
    </row>
    <row r="1011" spans="1:7" s="5" customFormat="1" ht="15.75" customHeight="1">
      <c r="A1011" s="40"/>
      <c r="B1011" s="130"/>
      <c r="C1011" s="37"/>
      <c r="D1011" s="201"/>
      <c r="E1011" s="38"/>
      <c r="F1011" s="39"/>
      <c r="G1011" s="39"/>
    </row>
    <row r="1012" spans="1:7" s="5" customFormat="1" ht="15.75" customHeight="1">
      <c r="A1012" s="40" t="s">
        <v>455</v>
      </c>
      <c r="B1012" s="273" t="s">
        <v>23</v>
      </c>
      <c r="C1012" s="275" t="s">
        <v>443</v>
      </c>
      <c r="D1012" s="287" t="s">
        <v>257</v>
      </c>
      <c r="E1012" s="15" t="s">
        <v>258</v>
      </c>
      <c r="F1012" s="15" t="s">
        <v>26</v>
      </c>
      <c r="G1012" s="15" t="s">
        <v>133</v>
      </c>
    </row>
    <row r="1013" spans="1:7" s="5" customFormat="1" ht="15.75" customHeight="1">
      <c r="A1013" s="40"/>
      <c r="B1013" s="274"/>
      <c r="C1013" s="276"/>
      <c r="D1013" s="288"/>
      <c r="E1013" s="93" t="s">
        <v>17</v>
      </c>
      <c r="F1013" s="15" t="s">
        <v>27</v>
      </c>
      <c r="G1013" s="15" t="s">
        <v>28</v>
      </c>
    </row>
    <row r="1014" spans="1:7" s="5" customFormat="1" ht="15.75" customHeight="1">
      <c r="A1014" s="40"/>
      <c r="B1014" s="18" t="s">
        <v>688</v>
      </c>
      <c r="C1014" s="18" t="s">
        <v>608</v>
      </c>
      <c r="D1014" s="289" t="s">
        <v>456</v>
      </c>
      <c r="E1014" s="21">
        <v>44654</v>
      </c>
      <c r="F1014" s="21">
        <f>E1014+4</f>
        <v>44658</v>
      </c>
      <c r="G1014" s="21">
        <f>F1014+31</f>
        <v>44689</v>
      </c>
    </row>
    <row r="1015" spans="1:7" s="5" customFormat="1" ht="15.75" customHeight="1">
      <c r="A1015" s="40"/>
      <c r="B1015" s="18" t="s">
        <v>689</v>
      </c>
      <c r="C1015" s="18" t="s">
        <v>690</v>
      </c>
      <c r="D1015" s="290"/>
      <c r="E1015" s="21">
        <f t="shared" ref="E1015:G1018" si="120">E1014+7</f>
        <v>44661</v>
      </c>
      <c r="F1015" s="21">
        <f t="shared" si="120"/>
        <v>44665</v>
      </c>
      <c r="G1015" s="21">
        <f t="shared" si="120"/>
        <v>44696</v>
      </c>
    </row>
    <row r="1016" spans="1:7" s="5" customFormat="1" ht="15.75" customHeight="1">
      <c r="A1016" s="40"/>
      <c r="B1016" s="18" t="s">
        <v>691</v>
      </c>
      <c r="C1016" s="18" t="s">
        <v>692</v>
      </c>
      <c r="D1016" s="290"/>
      <c r="E1016" s="21">
        <f t="shared" si="120"/>
        <v>44668</v>
      </c>
      <c r="F1016" s="21">
        <f t="shared" si="120"/>
        <v>44672</v>
      </c>
      <c r="G1016" s="21">
        <f t="shared" si="120"/>
        <v>44703</v>
      </c>
    </row>
    <row r="1017" spans="1:7" s="5" customFormat="1" ht="15.75" customHeight="1">
      <c r="A1017" s="40"/>
      <c r="B1017" s="18" t="s">
        <v>693</v>
      </c>
      <c r="C1017" s="18" t="s">
        <v>694</v>
      </c>
      <c r="D1017" s="290"/>
      <c r="E1017" s="21">
        <f t="shared" si="120"/>
        <v>44675</v>
      </c>
      <c r="F1017" s="21">
        <f t="shared" si="120"/>
        <v>44679</v>
      </c>
      <c r="G1017" s="21">
        <f t="shared" si="120"/>
        <v>44710</v>
      </c>
    </row>
    <row r="1018" spans="1:7" s="5" customFormat="1" ht="15.75" customHeight="1">
      <c r="A1018" s="40"/>
      <c r="B1018" s="18"/>
      <c r="C1018" s="18"/>
      <c r="D1018" s="291"/>
      <c r="E1018" s="21">
        <f t="shared" si="120"/>
        <v>44682</v>
      </c>
      <c r="F1018" s="21">
        <f t="shared" si="120"/>
        <v>44686</v>
      </c>
      <c r="G1018" s="21">
        <f t="shared" si="120"/>
        <v>44717</v>
      </c>
    </row>
    <row r="1019" spans="1:7" s="5" customFormat="1" ht="15.75" customHeight="1">
      <c r="A1019" s="40"/>
      <c r="B1019" s="98"/>
      <c r="C1019" s="98"/>
      <c r="D1019" s="205"/>
      <c r="E1019" s="98"/>
      <c r="F1019" s="30"/>
      <c r="G1019" s="30"/>
    </row>
    <row r="1020" spans="1:7" s="5" customFormat="1" ht="15.75" customHeight="1">
      <c r="A1020" s="40"/>
      <c r="B1020" s="98"/>
      <c r="C1020" s="98"/>
      <c r="D1020" s="205"/>
      <c r="E1020" s="98"/>
      <c r="F1020" s="30"/>
      <c r="G1020" s="30"/>
    </row>
    <row r="1021" spans="1:7" s="5" customFormat="1" ht="15.75" customHeight="1">
      <c r="A1021" s="40"/>
      <c r="B1021" s="130"/>
      <c r="C1021" s="37"/>
      <c r="D1021" s="201"/>
      <c r="E1021" s="38"/>
      <c r="F1021" s="39"/>
      <c r="G1021" s="39"/>
    </row>
    <row r="1022" spans="1:7" s="5" customFormat="1" ht="15.75" customHeight="1">
      <c r="A1022" s="40" t="s">
        <v>457</v>
      </c>
      <c r="B1022" s="273" t="s">
        <v>23</v>
      </c>
      <c r="C1022" s="275" t="s">
        <v>443</v>
      </c>
      <c r="D1022" s="287" t="s">
        <v>257</v>
      </c>
      <c r="E1022" s="15" t="s">
        <v>258</v>
      </c>
      <c r="F1022" s="15" t="s">
        <v>26</v>
      </c>
      <c r="G1022" s="15" t="s">
        <v>134</v>
      </c>
    </row>
    <row r="1023" spans="1:7" s="5" customFormat="1" ht="15.75" customHeight="1">
      <c r="A1023" s="40"/>
      <c r="B1023" s="274"/>
      <c r="C1023" s="276"/>
      <c r="D1023" s="288"/>
      <c r="E1023" s="93" t="s">
        <v>17</v>
      </c>
      <c r="F1023" s="15" t="s">
        <v>27</v>
      </c>
      <c r="G1023" s="15" t="s">
        <v>28</v>
      </c>
    </row>
    <row r="1024" spans="1:7" s="5" customFormat="1" ht="15.75" customHeight="1">
      <c r="A1024" s="40"/>
      <c r="B1024" s="18" t="s">
        <v>688</v>
      </c>
      <c r="C1024" s="18" t="s">
        <v>608</v>
      </c>
      <c r="D1024" s="289" t="s">
        <v>446</v>
      </c>
      <c r="E1024" s="21">
        <v>44654</v>
      </c>
      <c r="F1024" s="21">
        <f>E1024+4</f>
        <v>44658</v>
      </c>
      <c r="G1024" s="21">
        <f>F1024+30</f>
        <v>44688</v>
      </c>
    </row>
    <row r="1025" spans="1:7" s="5" customFormat="1" ht="15.75" customHeight="1">
      <c r="A1025" s="40"/>
      <c r="B1025" s="18" t="s">
        <v>689</v>
      </c>
      <c r="C1025" s="18" t="s">
        <v>690</v>
      </c>
      <c r="D1025" s="290"/>
      <c r="E1025" s="21">
        <f>E1024+8</f>
        <v>44662</v>
      </c>
      <c r="F1025" s="21">
        <f t="shared" ref="F1025:G1028" si="121">F1024+7</f>
        <v>44665</v>
      </c>
      <c r="G1025" s="21">
        <f t="shared" si="121"/>
        <v>44695</v>
      </c>
    </row>
    <row r="1026" spans="1:7" s="5" customFormat="1" ht="15.75" customHeight="1">
      <c r="A1026" s="40"/>
      <c r="B1026" s="18" t="s">
        <v>691</v>
      </c>
      <c r="C1026" s="18" t="s">
        <v>692</v>
      </c>
      <c r="D1026" s="290"/>
      <c r="E1026" s="21">
        <f>E1025+7</f>
        <v>44669</v>
      </c>
      <c r="F1026" s="21">
        <f t="shared" si="121"/>
        <v>44672</v>
      </c>
      <c r="G1026" s="21">
        <f t="shared" si="121"/>
        <v>44702</v>
      </c>
    </row>
    <row r="1027" spans="1:7" s="5" customFormat="1" ht="15.75" customHeight="1">
      <c r="A1027" s="40"/>
      <c r="B1027" s="18" t="s">
        <v>693</v>
      </c>
      <c r="C1027" s="18" t="s">
        <v>694</v>
      </c>
      <c r="D1027" s="290"/>
      <c r="E1027" s="21">
        <f>E1026+7</f>
        <v>44676</v>
      </c>
      <c r="F1027" s="21">
        <f t="shared" si="121"/>
        <v>44679</v>
      </c>
      <c r="G1027" s="21">
        <f t="shared" si="121"/>
        <v>44709</v>
      </c>
    </row>
    <row r="1028" spans="1:7" s="5" customFormat="1" ht="15.75" customHeight="1">
      <c r="A1028" s="40"/>
      <c r="B1028" s="18"/>
      <c r="C1028" s="18"/>
      <c r="D1028" s="291"/>
      <c r="E1028" s="21">
        <f>E1027+7</f>
        <v>44683</v>
      </c>
      <c r="F1028" s="21">
        <f t="shared" si="121"/>
        <v>44686</v>
      </c>
      <c r="G1028" s="21">
        <f t="shared" si="121"/>
        <v>44716</v>
      </c>
    </row>
    <row r="1029" spans="1:7" s="5" customFormat="1" ht="15.75" customHeight="1">
      <c r="A1029" s="40"/>
      <c r="B1029" s="156"/>
      <c r="C1029" s="37"/>
      <c r="D1029" s="201"/>
      <c r="E1029" s="38"/>
      <c r="F1029" s="39"/>
      <c r="G1029" s="39"/>
    </row>
    <row r="1030" spans="1:7" s="5" customFormat="1" ht="15.75" customHeight="1">
      <c r="A1030" s="40"/>
      <c r="B1030" s="273" t="s">
        <v>261</v>
      </c>
      <c r="C1030" s="275" t="s">
        <v>443</v>
      </c>
      <c r="D1030" s="287" t="s">
        <v>257</v>
      </c>
      <c r="E1030" s="15" t="s">
        <v>258</v>
      </c>
      <c r="F1030" s="15" t="s">
        <v>26</v>
      </c>
      <c r="G1030" s="15" t="s">
        <v>134</v>
      </c>
    </row>
    <row r="1031" spans="1:7" s="5" customFormat="1" ht="15.75" customHeight="1">
      <c r="A1031" s="40"/>
      <c r="B1031" s="274"/>
      <c r="C1031" s="276"/>
      <c r="D1031" s="288"/>
      <c r="E1031" s="93" t="s">
        <v>17</v>
      </c>
      <c r="F1031" s="15" t="s">
        <v>27</v>
      </c>
      <c r="G1031" s="15" t="s">
        <v>28</v>
      </c>
    </row>
    <row r="1032" spans="1:7" s="5" customFormat="1" ht="15.75" customHeight="1">
      <c r="A1032" s="40"/>
      <c r="B1032" s="152" t="s">
        <v>856</v>
      </c>
      <c r="C1032" s="153" t="s">
        <v>617</v>
      </c>
      <c r="D1032" s="289" t="s">
        <v>447</v>
      </c>
      <c r="E1032" s="21">
        <v>44642</v>
      </c>
      <c r="F1032" s="21">
        <f>E1032+5</f>
        <v>44647</v>
      </c>
      <c r="G1032" s="21">
        <f>F1032+28</f>
        <v>44675</v>
      </c>
    </row>
    <row r="1033" spans="1:7" s="5" customFormat="1" ht="15.75" customHeight="1">
      <c r="A1033" s="40"/>
      <c r="B1033" s="18" t="s">
        <v>857</v>
      </c>
      <c r="C1033" s="153" t="s">
        <v>860</v>
      </c>
      <c r="D1033" s="290"/>
      <c r="E1033" s="21">
        <f t="shared" ref="E1033:G1036" si="122">E1032+7</f>
        <v>44649</v>
      </c>
      <c r="F1033" s="21">
        <f t="shared" si="122"/>
        <v>44654</v>
      </c>
      <c r="G1033" s="21">
        <f t="shared" si="122"/>
        <v>44682</v>
      </c>
    </row>
    <row r="1034" spans="1:7" s="5" customFormat="1" ht="15.75" customHeight="1">
      <c r="A1034" s="40"/>
      <c r="B1034" s="18" t="s">
        <v>858</v>
      </c>
      <c r="C1034" s="153" t="s">
        <v>223</v>
      </c>
      <c r="D1034" s="290"/>
      <c r="E1034" s="21">
        <f t="shared" si="122"/>
        <v>44656</v>
      </c>
      <c r="F1034" s="21">
        <f t="shared" si="122"/>
        <v>44661</v>
      </c>
      <c r="G1034" s="21">
        <f t="shared" si="122"/>
        <v>44689</v>
      </c>
    </row>
    <row r="1035" spans="1:7" s="5" customFormat="1" ht="15.75" customHeight="1">
      <c r="A1035" s="40"/>
      <c r="B1035" s="18" t="s">
        <v>156</v>
      </c>
      <c r="C1035" s="154" t="s">
        <v>211</v>
      </c>
      <c r="D1035" s="290"/>
      <c r="E1035" s="21">
        <f t="shared" si="122"/>
        <v>44663</v>
      </c>
      <c r="F1035" s="21">
        <f t="shared" si="122"/>
        <v>44668</v>
      </c>
      <c r="G1035" s="21">
        <f t="shared" si="122"/>
        <v>44696</v>
      </c>
    </row>
    <row r="1036" spans="1:7" s="5" customFormat="1" ht="15.75" customHeight="1">
      <c r="A1036" s="40"/>
      <c r="B1036" s="51" t="s">
        <v>859</v>
      </c>
      <c r="C1036" s="51" t="s">
        <v>537</v>
      </c>
      <c r="D1036" s="291"/>
      <c r="E1036" s="21">
        <f t="shared" si="122"/>
        <v>44670</v>
      </c>
      <c r="F1036" s="21">
        <f t="shared" si="122"/>
        <v>44675</v>
      </c>
      <c r="G1036" s="21">
        <f t="shared" si="122"/>
        <v>44703</v>
      </c>
    </row>
    <row r="1037" spans="1:7" s="5" customFormat="1" ht="15.75" customHeight="1">
      <c r="A1037" s="40"/>
      <c r="B1037" s="156"/>
      <c r="C1037" s="37"/>
      <c r="D1037" s="201"/>
      <c r="E1037" s="38"/>
      <c r="F1037" s="39"/>
      <c r="G1037" s="39"/>
    </row>
    <row r="1038" spans="1:7" s="5" customFormat="1" ht="15.75" customHeight="1">
      <c r="A1038" s="40"/>
      <c r="B1038" s="98"/>
      <c r="C1038" s="98"/>
      <c r="D1038" s="205"/>
      <c r="E1038" s="98"/>
      <c r="F1038" s="30"/>
      <c r="G1038" s="30"/>
    </row>
    <row r="1039" spans="1:7" s="5" customFormat="1" ht="15.75" customHeight="1">
      <c r="A1039" s="40" t="s">
        <v>458</v>
      </c>
      <c r="B1039" s="273" t="s">
        <v>23</v>
      </c>
      <c r="C1039" s="275" t="s">
        <v>443</v>
      </c>
      <c r="D1039" s="287" t="s">
        <v>257</v>
      </c>
      <c r="E1039" s="15" t="s">
        <v>258</v>
      </c>
      <c r="F1039" s="15" t="s">
        <v>26</v>
      </c>
      <c r="G1039" s="15" t="s">
        <v>459</v>
      </c>
    </row>
    <row r="1040" spans="1:7" s="5" customFormat="1" ht="15.75" customHeight="1">
      <c r="A1040" s="40"/>
      <c r="B1040" s="274"/>
      <c r="C1040" s="276"/>
      <c r="D1040" s="288"/>
      <c r="E1040" s="93" t="s">
        <v>17</v>
      </c>
      <c r="F1040" s="15" t="s">
        <v>27</v>
      </c>
      <c r="G1040" s="15" t="s">
        <v>28</v>
      </c>
    </row>
    <row r="1041" spans="1:7" s="5" customFormat="1" ht="15.75" customHeight="1">
      <c r="A1041" s="40"/>
      <c r="B1041" s="157" t="s">
        <v>703</v>
      </c>
      <c r="C1041" s="157" t="s">
        <v>704</v>
      </c>
      <c r="D1041" s="362" t="s">
        <v>509</v>
      </c>
      <c r="E1041" s="53">
        <v>44648</v>
      </c>
      <c r="F1041" s="21">
        <f>E1041+4</f>
        <v>44652</v>
      </c>
      <c r="G1041" s="21">
        <f>F1041+38</f>
        <v>44690</v>
      </c>
    </row>
    <row r="1042" spans="1:7" s="5" customFormat="1" ht="15.75" customHeight="1">
      <c r="A1042" s="40"/>
      <c r="B1042" s="157" t="s">
        <v>705</v>
      </c>
      <c r="C1042" s="226" t="s">
        <v>216</v>
      </c>
      <c r="D1042" s="382"/>
      <c r="E1042" s="53">
        <f>E1041+7</f>
        <v>44655</v>
      </c>
      <c r="F1042" s="21">
        <f>F1041+7</f>
        <v>44659</v>
      </c>
      <c r="G1042" s="21">
        <f>G1041+7</f>
        <v>44697</v>
      </c>
    </row>
    <row r="1043" spans="1:7" s="5" customFormat="1" ht="15.75" customHeight="1">
      <c r="A1043" s="40"/>
      <c r="B1043" s="157" t="s">
        <v>706</v>
      </c>
      <c r="C1043" s="157" t="s">
        <v>707</v>
      </c>
      <c r="D1043" s="382"/>
      <c r="E1043" s="53">
        <f t="shared" ref="E1043:E1045" si="123">E1042+7</f>
        <v>44662</v>
      </c>
      <c r="F1043" s="21">
        <f t="shared" ref="F1043:F1045" si="124">F1042+7</f>
        <v>44666</v>
      </c>
      <c r="G1043" s="21">
        <f t="shared" ref="G1043:G1045" si="125">G1042+7</f>
        <v>44704</v>
      </c>
    </row>
    <row r="1044" spans="1:7" s="5" customFormat="1" ht="15.75" customHeight="1">
      <c r="A1044" s="40"/>
      <c r="B1044" s="157" t="s">
        <v>162</v>
      </c>
      <c r="C1044" s="157" t="s">
        <v>708</v>
      </c>
      <c r="D1044" s="382"/>
      <c r="E1044" s="53">
        <f t="shared" si="123"/>
        <v>44669</v>
      </c>
      <c r="F1044" s="21">
        <f t="shared" si="124"/>
        <v>44673</v>
      </c>
      <c r="G1044" s="21">
        <f t="shared" si="125"/>
        <v>44711</v>
      </c>
    </row>
    <row r="1045" spans="1:7" s="5" customFormat="1" ht="15.75" customHeight="1">
      <c r="A1045" s="40"/>
      <c r="B1045" s="157" t="s">
        <v>709</v>
      </c>
      <c r="C1045" s="219" t="s">
        <v>3</v>
      </c>
      <c r="D1045" s="364"/>
      <c r="E1045" s="53">
        <f t="shared" si="123"/>
        <v>44676</v>
      </c>
      <c r="F1045" s="21">
        <f t="shared" si="124"/>
        <v>44680</v>
      </c>
      <c r="G1045" s="21">
        <f t="shared" si="125"/>
        <v>44718</v>
      </c>
    </row>
    <row r="1046" spans="1:7" s="5" customFormat="1" ht="15.75" customHeight="1">
      <c r="A1046" s="40"/>
      <c r="B1046" s="130"/>
      <c r="C1046" s="37"/>
      <c r="D1046" s="201"/>
      <c r="E1046" s="38"/>
      <c r="F1046" s="39"/>
      <c r="G1046" s="39"/>
    </row>
    <row r="1047" spans="1:7" s="5" customFormat="1" ht="15.75" customHeight="1">
      <c r="A1047" s="40" t="s">
        <v>460</v>
      </c>
      <c r="B1047" s="284" t="s">
        <v>261</v>
      </c>
      <c r="C1047" s="275" t="s">
        <v>443</v>
      </c>
      <c r="D1047" s="287" t="s">
        <v>257</v>
      </c>
      <c r="E1047" s="15" t="s">
        <v>258</v>
      </c>
      <c r="F1047" s="15" t="s">
        <v>26</v>
      </c>
      <c r="G1047" s="15" t="s">
        <v>461</v>
      </c>
    </row>
    <row r="1048" spans="1:7" s="5" customFormat="1" ht="15.75" customHeight="1">
      <c r="A1048" s="40"/>
      <c r="B1048" s="285"/>
      <c r="C1048" s="276"/>
      <c r="D1048" s="288"/>
      <c r="E1048" s="15" t="s">
        <v>17</v>
      </c>
      <c r="F1048" s="15" t="s">
        <v>27</v>
      </c>
      <c r="G1048" s="15" t="s">
        <v>28</v>
      </c>
    </row>
    <row r="1049" spans="1:7" s="5" customFormat="1" ht="15.75" customHeight="1">
      <c r="A1049" s="40"/>
      <c r="B1049" s="157" t="s">
        <v>703</v>
      </c>
      <c r="C1049" s="157" t="s">
        <v>704</v>
      </c>
      <c r="D1049" s="362" t="s">
        <v>510</v>
      </c>
      <c r="E1049" s="234">
        <v>44648</v>
      </c>
      <c r="F1049" s="234">
        <f>E1049+4</f>
        <v>44652</v>
      </c>
      <c r="G1049" s="234">
        <f>F1049+30</f>
        <v>44682</v>
      </c>
    </row>
    <row r="1050" spans="1:7" s="5" customFormat="1" ht="15.75" customHeight="1">
      <c r="A1050" s="40"/>
      <c r="B1050" s="157" t="s">
        <v>705</v>
      </c>
      <c r="C1050" s="226" t="s">
        <v>216</v>
      </c>
      <c r="D1050" s="382"/>
      <c r="E1050" s="234">
        <f>E1049+7</f>
        <v>44655</v>
      </c>
      <c r="F1050" s="234">
        <f>F1049+7</f>
        <v>44659</v>
      </c>
      <c r="G1050" s="234">
        <f>G1049+7</f>
        <v>44689</v>
      </c>
    </row>
    <row r="1051" spans="1:7" s="5" customFormat="1" ht="15.75" customHeight="1">
      <c r="A1051" s="40"/>
      <c r="B1051" s="157" t="s">
        <v>706</v>
      </c>
      <c r="C1051" s="157" t="s">
        <v>707</v>
      </c>
      <c r="D1051" s="382"/>
      <c r="E1051" s="234">
        <f t="shared" ref="E1051:E1053" si="126">E1050+7</f>
        <v>44662</v>
      </c>
      <c r="F1051" s="234">
        <f t="shared" ref="F1051:F1053" si="127">F1050+7</f>
        <v>44666</v>
      </c>
      <c r="G1051" s="234">
        <f t="shared" ref="G1051:G1053" si="128">G1050+7</f>
        <v>44696</v>
      </c>
    </row>
    <row r="1052" spans="1:7" s="5" customFormat="1" ht="15.75" customHeight="1">
      <c r="A1052" s="40"/>
      <c r="B1052" s="157" t="s">
        <v>162</v>
      </c>
      <c r="C1052" s="157" t="s">
        <v>708</v>
      </c>
      <c r="D1052" s="382"/>
      <c r="E1052" s="234">
        <f t="shared" si="126"/>
        <v>44669</v>
      </c>
      <c r="F1052" s="234">
        <f t="shared" si="127"/>
        <v>44673</v>
      </c>
      <c r="G1052" s="234">
        <f t="shared" si="128"/>
        <v>44703</v>
      </c>
    </row>
    <row r="1053" spans="1:7" s="5" customFormat="1" ht="15.75" customHeight="1">
      <c r="A1053" s="40"/>
      <c r="B1053" s="157" t="s">
        <v>709</v>
      </c>
      <c r="C1053" s="256" t="s">
        <v>3</v>
      </c>
      <c r="D1053" s="364"/>
      <c r="E1053" s="234">
        <f t="shared" si="126"/>
        <v>44676</v>
      </c>
      <c r="F1053" s="234">
        <f t="shared" si="127"/>
        <v>44680</v>
      </c>
      <c r="G1053" s="234">
        <f t="shared" si="128"/>
        <v>44710</v>
      </c>
    </row>
    <row r="1054" spans="1:7" s="5" customFormat="1" ht="15.75" customHeight="1">
      <c r="A1054" s="40"/>
      <c r="B1054" s="98"/>
      <c r="C1054" s="98"/>
      <c r="D1054" s="205"/>
      <c r="E1054" s="98"/>
      <c r="F1054" s="158"/>
      <c r="G1054" s="158"/>
    </row>
    <row r="1055" spans="1:7" s="5" customFormat="1" ht="15.75" customHeight="1">
      <c r="A1055" s="40"/>
      <c r="B1055" s="98"/>
      <c r="C1055" s="98"/>
      <c r="D1055" s="205"/>
      <c r="E1055" s="98"/>
      <c r="F1055" s="30"/>
      <c r="G1055" s="30"/>
    </row>
    <row r="1056" spans="1:7" s="5" customFormat="1" ht="15.75" customHeight="1">
      <c r="A1056" s="40"/>
      <c r="B1056" s="130"/>
      <c r="C1056" s="37"/>
      <c r="D1056" s="201"/>
      <c r="E1056" s="38"/>
      <c r="F1056" s="39"/>
      <c r="G1056" s="39"/>
    </row>
    <row r="1057" spans="1:7" s="5" customFormat="1" ht="15.75" customHeight="1">
      <c r="A1057" s="40" t="s">
        <v>462</v>
      </c>
      <c r="B1057" s="284" t="s">
        <v>23</v>
      </c>
      <c r="C1057" s="275" t="s">
        <v>443</v>
      </c>
      <c r="D1057" s="286" t="s">
        <v>257</v>
      </c>
      <c r="E1057" s="15" t="s">
        <v>258</v>
      </c>
      <c r="F1057" s="15" t="s">
        <v>258</v>
      </c>
      <c r="G1057" s="15" t="s">
        <v>463</v>
      </c>
    </row>
    <row r="1058" spans="1:7" s="5" customFormat="1" ht="15.75" customHeight="1">
      <c r="A1058" s="40"/>
      <c r="B1058" s="285"/>
      <c r="C1058" s="276"/>
      <c r="D1058" s="286"/>
      <c r="E1058" s="15" t="s">
        <v>17</v>
      </c>
      <c r="F1058" s="15" t="s">
        <v>27</v>
      </c>
      <c r="G1058" s="15" t="s">
        <v>28</v>
      </c>
    </row>
    <row r="1059" spans="1:7" s="5" customFormat="1" ht="15.75" customHeight="1">
      <c r="A1059" s="40"/>
      <c r="B1059" s="157" t="s">
        <v>703</v>
      </c>
      <c r="C1059" s="157" t="s">
        <v>704</v>
      </c>
      <c r="D1059" s="302" t="s">
        <v>511</v>
      </c>
      <c r="E1059" s="21">
        <v>44648</v>
      </c>
      <c r="F1059" s="21">
        <f>E1059+4</f>
        <v>44652</v>
      </c>
      <c r="G1059" s="21">
        <f>F1059+34</f>
        <v>44686</v>
      </c>
    </row>
    <row r="1060" spans="1:7" s="5" customFormat="1" ht="15.75" customHeight="1">
      <c r="A1060" s="40" t="s">
        <v>464</v>
      </c>
      <c r="B1060" s="157" t="s">
        <v>705</v>
      </c>
      <c r="C1060" s="226" t="s">
        <v>216</v>
      </c>
      <c r="D1060" s="302"/>
      <c r="E1060" s="21">
        <f>E1059+7</f>
        <v>44655</v>
      </c>
      <c r="F1060" s="21">
        <f>F1059+7</f>
        <v>44659</v>
      </c>
      <c r="G1060" s="21">
        <f>G1059+7</f>
        <v>44693</v>
      </c>
    </row>
    <row r="1061" spans="1:7" s="5" customFormat="1" ht="15.75" customHeight="1">
      <c r="A1061" s="40"/>
      <c r="B1061" s="157" t="s">
        <v>706</v>
      </c>
      <c r="C1061" s="157" t="s">
        <v>707</v>
      </c>
      <c r="D1061" s="302"/>
      <c r="E1061" s="21">
        <f t="shared" ref="E1061:E1063" si="129">E1060+7</f>
        <v>44662</v>
      </c>
      <c r="F1061" s="21">
        <f t="shared" ref="F1061:F1063" si="130">F1060+7</f>
        <v>44666</v>
      </c>
      <c r="G1061" s="21">
        <f t="shared" ref="G1061:G1063" si="131">G1060+7</f>
        <v>44700</v>
      </c>
    </row>
    <row r="1062" spans="1:7" s="5" customFormat="1" ht="15.75" customHeight="1">
      <c r="A1062" s="40"/>
      <c r="B1062" s="157" t="s">
        <v>162</v>
      </c>
      <c r="C1062" s="157" t="s">
        <v>708</v>
      </c>
      <c r="D1062" s="302"/>
      <c r="E1062" s="21">
        <f t="shared" si="129"/>
        <v>44669</v>
      </c>
      <c r="F1062" s="21">
        <f t="shared" si="130"/>
        <v>44673</v>
      </c>
      <c r="G1062" s="21">
        <f t="shared" si="131"/>
        <v>44707</v>
      </c>
    </row>
    <row r="1063" spans="1:7" s="5" customFormat="1" ht="15.75" customHeight="1">
      <c r="A1063" s="40"/>
      <c r="B1063" s="157" t="s">
        <v>709</v>
      </c>
      <c r="C1063" s="256" t="s">
        <v>3</v>
      </c>
      <c r="D1063" s="302"/>
      <c r="E1063" s="21">
        <f t="shared" si="129"/>
        <v>44676</v>
      </c>
      <c r="F1063" s="21">
        <f t="shared" si="130"/>
        <v>44680</v>
      </c>
      <c r="G1063" s="21">
        <f t="shared" si="131"/>
        <v>44714</v>
      </c>
    </row>
    <row r="1064" spans="1:7" s="5" customFormat="1" ht="15.75" customHeight="1">
      <c r="A1064" s="40"/>
      <c r="B1064" s="98"/>
      <c r="C1064" s="98"/>
      <c r="D1064" s="205"/>
      <c r="E1064" s="98"/>
      <c r="F1064" s="30"/>
      <c r="G1064" s="30"/>
    </row>
    <row r="1065" spans="1:7" s="5" customFormat="1" ht="15.75" customHeight="1">
      <c r="A1065" s="40"/>
      <c r="B1065" s="130"/>
      <c r="C1065" s="37"/>
      <c r="D1065" s="201"/>
      <c r="E1065" s="38"/>
      <c r="F1065" s="39"/>
      <c r="G1065" s="39"/>
    </row>
    <row r="1066" spans="1:7" s="5" customFormat="1" ht="15.75" customHeight="1">
      <c r="A1066" s="40"/>
      <c r="B1066" s="98"/>
      <c r="C1066" s="98"/>
      <c r="D1066" s="205"/>
      <c r="E1066" s="30"/>
      <c r="F1066" s="30"/>
      <c r="G1066" s="30"/>
    </row>
    <row r="1067" spans="1:7" s="5" customFormat="1" ht="15.75" customHeight="1">
      <c r="A1067" s="40" t="s">
        <v>465</v>
      </c>
      <c r="B1067" s="284" t="s">
        <v>23</v>
      </c>
      <c r="C1067" s="275" t="s">
        <v>443</v>
      </c>
      <c r="D1067" s="286" t="s">
        <v>257</v>
      </c>
      <c r="E1067" s="15" t="s">
        <v>258</v>
      </c>
      <c r="F1067" s="15" t="s">
        <v>26</v>
      </c>
      <c r="G1067" s="15" t="s">
        <v>136</v>
      </c>
    </row>
    <row r="1068" spans="1:7" s="5" customFormat="1" ht="15.75" customHeight="1">
      <c r="A1068" s="40"/>
      <c r="B1068" s="285"/>
      <c r="C1068" s="276"/>
      <c r="D1068" s="286"/>
      <c r="E1068" s="15" t="s">
        <v>17</v>
      </c>
      <c r="F1068" s="15" t="s">
        <v>27</v>
      </c>
      <c r="G1068" s="15" t="s">
        <v>28</v>
      </c>
    </row>
    <row r="1069" spans="1:7" s="5" customFormat="1" ht="15.75" customHeight="1">
      <c r="A1069" s="40"/>
      <c r="B1069" s="157" t="s">
        <v>703</v>
      </c>
      <c r="C1069" s="157" t="s">
        <v>704</v>
      </c>
      <c r="D1069" s="302" t="s">
        <v>512</v>
      </c>
      <c r="E1069" s="21">
        <v>44648</v>
      </c>
      <c r="F1069" s="21">
        <f>E1069+4</f>
        <v>44652</v>
      </c>
      <c r="G1069" s="21">
        <f>F1069+38</f>
        <v>44690</v>
      </c>
    </row>
    <row r="1070" spans="1:7" s="5" customFormat="1" ht="15.75" customHeight="1">
      <c r="A1070" s="40" t="s">
        <v>329</v>
      </c>
      <c r="B1070" s="157" t="s">
        <v>705</v>
      </c>
      <c r="C1070" s="226" t="s">
        <v>216</v>
      </c>
      <c r="D1070" s="302"/>
      <c r="E1070" s="21">
        <f>E1069+7</f>
        <v>44655</v>
      </c>
      <c r="F1070" s="21">
        <f>F1069+7</f>
        <v>44659</v>
      </c>
      <c r="G1070" s="21">
        <f>G1069+7</f>
        <v>44697</v>
      </c>
    </row>
    <row r="1071" spans="1:7" s="5" customFormat="1" ht="15.75" customHeight="1">
      <c r="A1071" s="40"/>
      <c r="B1071" s="157" t="s">
        <v>706</v>
      </c>
      <c r="C1071" s="157" t="s">
        <v>707</v>
      </c>
      <c r="D1071" s="302"/>
      <c r="E1071" s="21">
        <f t="shared" ref="E1071:E1073" si="132">E1070+7</f>
        <v>44662</v>
      </c>
      <c r="F1071" s="21">
        <f t="shared" ref="F1071:F1073" si="133">F1070+7</f>
        <v>44666</v>
      </c>
      <c r="G1071" s="21">
        <f t="shared" ref="G1071:G1073" si="134">G1070+7</f>
        <v>44704</v>
      </c>
    </row>
    <row r="1072" spans="1:7" s="5" customFormat="1" ht="15.75" customHeight="1">
      <c r="A1072" s="40"/>
      <c r="B1072" s="157" t="s">
        <v>162</v>
      </c>
      <c r="C1072" s="157" t="s">
        <v>708</v>
      </c>
      <c r="D1072" s="302"/>
      <c r="E1072" s="21">
        <f t="shared" si="132"/>
        <v>44669</v>
      </c>
      <c r="F1072" s="21">
        <f t="shared" si="133"/>
        <v>44673</v>
      </c>
      <c r="G1072" s="21">
        <f t="shared" si="134"/>
        <v>44711</v>
      </c>
    </row>
    <row r="1073" spans="1:7" s="5" customFormat="1" ht="15.75" customHeight="1">
      <c r="A1073" s="40"/>
      <c r="B1073" s="157" t="s">
        <v>709</v>
      </c>
      <c r="C1073" s="256" t="s">
        <v>3</v>
      </c>
      <c r="D1073" s="302"/>
      <c r="E1073" s="21">
        <f t="shared" si="132"/>
        <v>44676</v>
      </c>
      <c r="F1073" s="21">
        <f t="shared" si="133"/>
        <v>44680</v>
      </c>
      <c r="G1073" s="21">
        <f t="shared" si="134"/>
        <v>44718</v>
      </c>
    </row>
    <row r="1074" spans="1:7" s="5" customFormat="1" ht="15.75" customHeight="1">
      <c r="A1074" s="40"/>
      <c r="B1074" s="98"/>
      <c r="C1074" s="98"/>
      <c r="D1074" s="205"/>
      <c r="E1074" s="98"/>
      <c r="F1074" s="30"/>
      <c r="G1074" s="30"/>
    </row>
    <row r="1075" spans="1:7" s="5" customFormat="1" ht="15.75" customHeight="1">
      <c r="A1075" s="40"/>
      <c r="B1075" s="130"/>
      <c r="C1075" s="37"/>
      <c r="D1075" s="201"/>
      <c r="E1075" s="38"/>
      <c r="F1075" s="39"/>
      <c r="G1075" s="39"/>
    </row>
    <row r="1076" spans="1:7" s="5" customFormat="1" ht="15.75" customHeight="1">
      <c r="A1076" s="40" t="s">
        <v>466</v>
      </c>
      <c r="B1076" s="275" t="s">
        <v>261</v>
      </c>
      <c r="C1076" s="275" t="s">
        <v>443</v>
      </c>
      <c r="D1076" s="287" t="s">
        <v>257</v>
      </c>
      <c r="E1076" s="126" t="s">
        <v>258</v>
      </c>
      <c r="F1076" s="126" t="s">
        <v>26</v>
      </c>
      <c r="G1076" s="126" t="s">
        <v>461</v>
      </c>
    </row>
    <row r="1077" spans="1:7" s="5" customFormat="1" ht="15.75" customHeight="1">
      <c r="A1077" s="40"/>
      <c r="B1077" s="276"/>
      <c r="C1077" s="276"/>
      <c r="D1077" s="288"/>
      <c r="E1077" s="126" t="s">
        <v>17</v>
      </c>
      <c r="F1077" s="126" t="s">
        <v>27</v>
      </c>
      <c r="G1077" s="126" t="s">
        <v>28</v>
      </c>
    </row>
    <row r="1078" spans="1:7" s="5" customFormat="1" ht="15.75" customHeight="1">
      <c r="A1078" s="40"/>
      <c r="B1078" s="23" t="s">
        <v>1021</v>
      </c>
      <c r="C1078" s="23" t="s">
        <v>1028</v>
      </c>
      <c r="D1078" s="289" t="s">
        <v>467</v>
      </c>
      <c r="E1078" s="21">
        <v>44654</v>
      </c>
      <c r="F1078" s="21">
        <f>E1078+4</f>
        <v>44658</v>
      </c>
      <c r="G1078" s="21">
        <f>F1078+35</f>
        <v>44693</v>
      </c>
    </row>
    <row r="1079" spans="1:7" s="5" customFormat="1" ht="15.75" customHeight="1">
      <c r="A1079" s="136"/>
      <c r="B1079" s="23" t="s">
        <v>1022</v>
      </c>
      <c r="C1079" s="23" t="s">
        <v>1027</v>
      </c>
      <c r="D1079" s="290"/>
      <c r="E1079" s="21">
        <f t="shared" ref="E1079:G1082" si="135">E1078+7</f>
        <v>44661</v>
      </c>
      <c r="F1079" s="21">
        <f t="shared" si="135"/>
        <v>44665</v>
      </c>
      <c r="G1079" s="21">
        <f t="shared" si="135"/>
        <v>44700</v>
      </c>
    </row>
    <row r="1080" spans="1:7" s="5" customFormat="1" ht="15.75" customHeight="1">
      <c r="A1080" s="40"/>
      <c r="B1080" s="23" t="s">
        <v>1023</v>
      </c>
      <c r="C1080" s="23" t="s">
        <v>1026</v>
      </c>
      <c r="D1080" s="290"/>
      <c r="E1080" s="21">
        <f t="shared" si="135"/>
        <v>44668</v>
      </c>
      <c r="F1080" s="21">
        <f t="shared" si="135"/>
        <v>44672</v>
      </c>
      <c r="G1080" s="21">
        <f t="shared" si="135"/>
        <v>44707</v>
      </c>
    </row>
    <row r="1081" spans="1:7" s="5" customFormat="1" ht="15.75" customHeight="1">
      <c r="A1081" s="40"/>
      <c r="B1081" s="23" t="s">
        <v>1024</v>
      </c>
      <c r="C1081" s="23" t="s">
        <v>1025</v>
      </c>
      <c r="D1081" s="290"/>
      <c r="E1081" s="21">
        <f t="shared" si="135"/>
        <v>44675</v>
      </c>
      <c r="F1081" s="21">
        <f t="shared" si="135"/>
        <v>44679</v>
      </c>
      <c r="G1081" s="21">
        <f t="shared" si="135"/>
        <v>44714</v>
      </c>
    </row>
    <row r="1082" spans="1:7" s="5" customFormat="1" ht="15.75" customHeight="1">
      <c r="A1082" s="136"/>
      <c r="B1082" s="23"/>
      <c r="C1082" s="23"/>
      <c r="D1082" s="291"/>
      <c r="E1082" s="21">
        <f t="shared" si="135"/>
        <v>44682</v>
      </c>
      <c r="F1082" s="21">
        <f t="shared" si="135"/>
        <v>44686</v>
      </c>
      <c r="G1082" s="21">
        <f t="shared" si="135"/>
        <v>44721</v>
      </c>
    </row>
    <row r="1083" spans="1:7" s="5" customFormat="1" ht="15.75" customHeight="1">
      <c r="A1083" s="40"/>
      <c r="B1083" s="98"/>
      <c r="C1083" s="98"/>
      <c r="D1083" s="205"/>
      <c r="E1083" s="30"/>
      <c r="F1083" s="30"/>
      <c r="G1083" s="30"/>
    </row>
    <row r="1084" spans="1:7" s="5" customFormat="1" ht="15.75" customHeight="1">
      <c r="A1084" s="40"/>
      <c r="B1084" s="275" t="s">
        <v>261</v>
      </c>
      <c r="C1084" s="275" t="s">
        <v>443</v>
      </c>
      <c r="D1084" s="287" t="s">
        <v>257</v>
      </c>
      <c r="E1084" s="15" t="s">
        <v>258</v>
      </c>
      <c r="F1084" s="15" t="s">
        <v>26</v>
      </c>
      <c r="G1084" s="15" t="s">
        <v>461</v>
      </c>
    </row>
    <row r="1085" spans="1:7" s="5" customFormat="1" ht="15.75" customHeight="1">
      <c r="A1085" s="40"/>
      <c r="B1085" s="276"/>
      <c r="C1085" s="276"/>
      <c r="D1085" s="288"/>
      <c r="E1085" s="93" t="s">
        <v>17</v>
      </c>
      <c r="F1085" s="15" t="s">
        <v>27</v>
      </c>
      <c r="G1085" s="15" t="s">
        <v>28</v>
      </c>
    </row>
    <row r="1086" spans="1:7" s="5" customFormat="1" ht="15.75" customHeight="1">
      <c r="A1086" s="40"/>
      <c r="B1086" s="157" t="s">
        <v>703</v>
      </c>
      <c r="C1086" s="157" t="s">
        <v>704</v>
      </c>
      <c r="D1086" s="373" t="s">
        <v>512</v>
      </c>
      <c r="E1086" s="21">
        <v>44648</v>
      </c>
      <c r="F1086" s="21">
        <f>E1086+4</f>
        <v>44652</v>
      </c>
      <c r="G1086" s="21">
        <f>F1086+33</f>
        <v>44685</v>
      </c>
    </row>
    <row r="1087" spans="1:7" s="5" customFormat="1" ht="15.75" customHeight="1">
      <c r="A1087" s="40"/>
      <c r="B1087" s="157" t="s">
        <v>705</v>
      </c>
      <c r="C1087" s="226" t="s">
        <v>216</v>
      </c>
      <c r="D1087" s="373"/>
      <c r="E1087" s="21">
        <f>E1086+7</f>
        <v>44655</v>
      </c>
      <c r="F1087" s="21">
        <f>F1086+7</f>
        <v>44659</v>
      </c>
      <c r="G1087" s="21">
        <f>G1086+7</f>
        <v>44692</v>
      </c>
    </row>
    <row r="1088" spans="1:7" s="5" customFormat="1" ht="15.75" customHeight="1">
      <c r="A1088" s="40"/>
      <c r="B1088" s="157" t="s">
        <v>706</v>
      </c>
      <c r="C1088" s="157" t="s">
        <v>707</v>
      </c>
      <c r="D1088" s="373"/>
      <c r="E1088" s="21">
        <f t="shared" ref="E1088:E1090" si="136">E1087+7</f>
        <v>44662</v>
      </c>
      <c r="F1088" s="21">
        <f t="shared" ref="F1088:F1090" si="137">F1087+7</f>
        <v>44666</v>
      </c>
      <c r="G1088" s="21">
        <f t="shared" ref="G1088:G1090" si="138">G1087+7</f>
        <v>44699</v>
      </c>
    </row>
    <row r="1089" spans="1:7" s="5" customFormat="1" ht="15.75" customHeight="1">
      <c r="A1089" s="40"/>
      <c r="B1089" s="157" t="s">
        <v>162</v>
      </c>
      <c r="C1089" s="157" t="s">
        <v>708</v>
      </c>
      <c r="D1089" s="373"/>
      <c r="E1089" s="21">
        <f t="shared" si="136"/>
        <v>44669</v>
      </c>
      <c r="F1089" s="21">
        <f t="shared" si="137"/>
        <v>44673</v>
      </c>
      <c r="G1089" s="21">
        <f t="shared" si="138"/>
        <v>44706</v>
      </c>
    </row>
    <row r="1090" spans="1:7" s="5" customFormat="1" ht="15.75" customHeight="1">
      <c r="A1090" s="40"/>
      <c r="B1090" s="157" t="s">
        <v>709</v>
      </c>
      <c r="C1090" s="256" t="s">
        <v>3</v>
      </c>
      <c r="D1090" s="373"/>
      <c r="E1090" s="21">
        <f t="shared" si="136"/>
        <v>44676</v>
      </c>
      <c r="F1090" s="21">
        <f t="shared" si="137"/>
        <v>44680</v>
      </c>
      <c r="G1090" s="21">
        <f t="shared" si="138"/>
        <v>44713</v>
      </c>
    </row>
    <row r="1091" spans="1:7" s="5" customFormat="1" ht="15.75" customHeight="1">
      <c r="A1091" s="40"/>
      <c r="B1091" s="98"/>
      <c r="C1091" s="98"/>
      <c r="D1091" s="205"/>
      <c r="E1091" s="98"/>
      <c r="F1091" s="30"/>
      <c r="G1091" s="30"/>
    </row>
    <row r="1092" spans="1:7" s="5" customFormat="1" ht="15.75" customHeight="1">
      <c r="A1092" s="40"/>
      <c r="B1092" s="130"/>
      <c r="C1092" s="37"/>
      <c r="D1092" s="201"/>
      <c r="E1092" s="38"/>
      <c r="F1092" s="39"/>
      <c r="G1092" s="39"/>
    </row>
    <row r="1093" spans="1:7" s="5" customFormat="1" ht="15.75" customHeight="1">
      <c r="A1093" s="40" t="s">
        <v>468</v>
      </c>
      <c r="B1093" s="275" t="s">
        <v>261</v>
      </c>
      <c r="C1093" s="275" t="s">
        <v>443</v>
      </c>
      <c r="D1093" s="287" t="s">
        <v>257</v>
      </c>
      <c r="E1093" s="15" t="s">
        <v>258</v>
      </c>
      <c r="F1093" s="15" t="s">
        <v>26</v>
      </c>
      <c r="G1093" s="15" t="s">
        <v>469</v>
      </c>
    </row>
    <row r="1094" spans="1:7" s="5" customFormat="1" ht="15.75" customHeight="1">
      <c r="A1094" s="40"/>
      <c r="B1094" s="276"/>
      <c r="C1094" s="276"/>
      <c r="D1094" s="288"/>
      <c r="E1094" s="15" t="s">
        <v>17</v>
      </c>
      <c r="F1094" s="15" t="s">
        <v>27</v>
      </c>
      <c r="G1094" s="15" t="s">
        <v>28</v>
      </c>
    </row>
    <row r="1095" spans="1:7" s="5" customFormat="1" ht="15.75" customHeight="1">
      <c r="A1095" s="40"/>
      <c r="B1095" s="157" t="s">
        <v>703</v>
      </c>
      <c r="C1095" s="157" t="s">
        <v>704</v>
      </c>
      <c r="D1095" s="302" t="s">
        <v>512</v>
      </c>
      <c r="E1095" s="21">
        <v>44648</v>
      </c>
      <c r="F1095" s="21">
        <f>E1095+4</f>
        <v>44652</v>
      </c>
      <c r="G1095" s="21">
        <f>F1095+38</f>
        <v>44690</v>
      </c>
    </row>
    <row r="1096" spans="1:7" s="5" customFormat="1" ht="15.75" customHeight="1">
      <c r="A1096" s="40"/>
      <c r="B1096" s="157" t="s">
        <v>705</v>
      </c>
      <c r="C1096" s="226" t="s">
        <v>216</v>
      </c>
      <c r="D1096" s="302"/>
      <c r="E1096" s="21">
        <f>E1095+7</f>
        <v>44655</v>
      </c>
      <c r="F1096" s="21">
        <f>F1095+7</f>
        <v>44659</v>
      </c>
      <c r="G1096" s="21">
        <f>G1095+7</f>
        <v>44697</v>
      </c>
    </row>
    <row r="1097" spans="1:7" s="5" customFormat="1" ht="15.75" customHeight="1">
      <c r="A1097" s="40"/>
      <c r="B1097" s="157" t="s">
        <v>706</v>
      </c>
      <c r="C1097" s="157" t="s">
        <v>707</v>
      </c>
      <c r="D1097" s="302"/>
      <c r="E1097" s="21">
        <f t="shared" ref="E1097:E1099" si="139">E1096+7</f>
        <v>44662</v>
      </c>
      <c r="F1097" s="21">
        <f t="shared" ref="F1097:F1099" si="140">F1096+7</f>
        <v>44666</v>
      </c>
      <c r="G1097" s="21">
        <f t="shared" ref="G1097:G1099" si="141">G1096+7</f>
        <v>44704</v>
      </c>
    </row>
    <row r="1098" spans="1:7" s="5" customFormat="1" ht="15.75" customHeight="1">
      <c r="A1098" s="40"/>
      <c r="B1098" s="157" t="s">
        <v>162</v>
      </c>
      <c r="C1098" s="157" t="s">
        <v>708</v>
      </c>
      <c r="D1098" s="302"/>
      <c r="E1098" s="21">
        <f t="shared" si="139"/>
        <v>44669</v>
      </c>
      <c r="F1098" s="21">
        <f t="shared" si="140"/>
        <v>44673</v>
      </c>
      <c r="G1098" s="21">
        <f t="shared" si="141"/>
        <v>44711</v>
      </c>
    </row>
    <row r="1099" spans="1:7" s="5" customFormat="1" ht="15.75" customHeight="1">
      <c r="A1099" s="40"/>
      <c r="B1099" s="157" t="s">
        <v>709</v>
      </c>
      <c r="C1099" s="256" t="s">
        <v>3</v>
      </c>
      <c r="D1099" s="302"/>
      <c r="E1099" s="21">
        <f t="shared" si="139"/>
        <v>44676</v>
      </c>
      <c r="F1099" s="21">
        <f t="shared" si="140"/>
        <v>44680</v>
      </c>
      <c r="G1099" s="21">
        <f t="shared" si="141"/>
        <v>44718</v>
      </c>
    </row>
    <row r="1100" spans="1:7" s="5" customFormat="1" ht="15.75" customHeight="1">
      <c r="A1100" s="40"/>
      <c r="B1100" s="98"/>
      <c r="C1100" s="98"/>
      <c r="D1100" s="205"/>
      <c r="E1100" s="30"/>
      <c r="F1100" s="30"/>
      <c r="G1100" s="30"/>
    </row>
    <row r="1101" spans="1:7" s="5" customFormat="1" ht="15.75" customHeight="1">
      <c r="A1101" s="319" t="s">
        <v>138</v>
      </c>
      <c r="B1101" s="319"/>
      <c r="C1101" s="319"/>
      <c r="D1101" s="319"/>
      <c r="E1101" s="319"/>
      <c r="F1101" s="319"/>
      <c r="G1101" s="319"/>
    </row>
    <row r="1102" spans="1:7" s="5" customFormat="1" ht="15.75" customHeight="1">
      <c r="A1102" s="40"/>
      <c r="B1102" s="130"/>
      <c r="C1102" s="37"/>
      <c r="D1102" s="201"/>
      <c r="E1102" s="38"/>
      <c r="F1102" s="39"/>
      <c r="G1102" s="39"/>
    </row>
    <row r="1103" spans="1:7" s="5" customFormat="1" ht="15.75" customHeight="1">
      <c r="A1103" s="40" t="s">
        <v>470</v>
      </c>
      <c r="B1103" s="273" t="s">
        <v>23</v>
      </c>
      <c r="C1103" s="273" t="s">
        <v>24</v>
      </c>
      <c r="D1103" s="292" t="s">
        <v>25</v>
      </c>
      <c r="E1103" s="15" t="s">
        <v>258</v>
      </c>
      <c r="F1103" s="15" t="s">
        <v>26</v>
      </c>
      <c r="G1103" s="15" t="s">
        <v>139</v>
      </c>
    </row>
    <row r="1104" spans="1:7" s="5" customFormat="1" ht="15.75" customHeight="1">
      <c r="A1104" s="40"/>
      <c r="B1104" s="274"/>
      <c r="C1104" s="274"/>
      <c r="D1104" s="293"/>
      <c r="E1104" s="93" t="s">
        <v>17</v>
      </c>
      <c r="F1104" s="15" t="s">
        <v>27</v>
      </c>
      <c r="G1104" s="15" t="s">
        <v>28</v>
      </c>
    </row>
    <row r="1105" spans="1:7" s="5" customFormat="1" ht="15.75" customHeight="1">
      <c r="A1105" s="40"/>
      <c r="B1105" s="49" t="s">
        <v>652</v>
      </c>
      <c r="C1105" s="159" t="s">
        <v>655</v>
      </c>
      <c r="D1105" s="287" t="s">
        <v>471</v>
      </c>
      <c r="E1105" s="21">
        <v>44653</v>
      </c>
      <c r="F1105" s="21">
        <f>E1105+4</f>
        <v>44657</v>
      </c>
      <c r="G1105" s="25">
        <f>F1105+20</f>
        <v>44677</v>
      </c>
    </row>
    <row r="1106" spans="1:7" s="5" customFormat="1" ht="15.75" customHeight="1">
      <c r="A1106" s="40"/>
      <c r="B1106" s="160" t="s">
        <v>653</v>
      </c>
      <c r="C1106" s="160" t="s">
        <v>656</v>
      </c>
      <c r="D1106" s="300"/>
      <c r="E1106" s="21">
        <f t="shared" ref="E1106:G1109" si="142">E1105+7</f>
        <v>44660</v>
      </c>
      <c r="F1106" s="21">
        <f t="shared" si="142"/>
        <v>44664</v>
      </c>
      <c r="G1106" s="21">
        <f t="shared" si="142"/>
        <v>44684</v>
      </c>
    </row>
    <row r="1107" spans="1:7" s="5" customFormat="1" ht="15.75" customHeight="1">
      <c r="A1107" s="40"/>
      <c r="B1107" s="161" t="s">
        <v>654</v>
      </c>
      <c r="C1107" s="161" t="s">
        <v>657</v>
      </c>
      <c r="D1107" s="300"/>
      <c r="E1107" s="21">
        <f t="shared" si="142"/>
        <v>44667</v>
      </c>
      <c r="F1107" s="21">
        <f t="shared" si="142"/>
        <v>44671</v>
      </c>
      <c r="G1107" s="21">
        <f t="shared" si="142"/>
        <v>44691</v>
      </c>
    </row>
    <row r="1108" spans="1:7" s="5" customFormat="1" ht="15.75" customHeight="1">
      <c r="A1108" s="136"/>
      <c r="B1108" s="161" t="s">
        <v>643</v>
      </c>
      <c r="C1108" s="159"/>
      <c r="D1108" s="300"/>
      <c r="E1108" s="21">
        <f t="shared" si="142"/>
        <v>44674</v>
      </c>
      <c r="F1108" s="21">
        <f t="shared" si="142"/>
        <v>44678</v>
      </c>
      <c r="G1108" s="21">
        <f t="shared" si="142"/>
        <v>44698</v>
      </c>
    </row>
    <row r="1109" spans="1:7" s="5" customFormat="1" ht="15.75" customHeight="1">
      <c r="A1109" s="40"/>
      <c r="B1109" s="213"/>
      <c r="C1109" s="244"/>
      <c r="D1109" s="288"/>
      <c r="E1109" s="21">
        <f t="shared" si="142"/>
        <v>44681</v>
      </c>
      <c r="F1109" s="21">
        <f t="shared" si="142"/>
        <v>44685</v>
      </c>
      <c r="G1109" s="21">
        <f t="shared" si="142"/>
        <v>44705</v>
      </c>
    </row>
    <row r="1110" spans="1:7" s="5" customFormat="1" ht="15.75" customHeight="1">
      <c r="A1110" s="40"/>
      <c r="B1110" s="130"/>
      <c r="C1110" s="162"/>
      <c r="D1110" s="201"/>
      <c r="E1110" s="38"/>
      <c r="F1110" s="163"/>
      <c r="G1110" s="39"/>
    </row>
    <row r="1111" spans="1:7" s="5" customFormat="1" ht="15.75" customHeight="1">
      <c r="A1111" s="40" t="s">
        <v>472</v>
      </c>
      <c r="B1111" s="275" t="s">
        <v>290</v>
      </c>
      <c r="C1111" s="275" t="s">
        <v>454</v>
      </c>
      <c r="D1111" s="287" t="s">
        <v>338</v>
      </c>
      <c r="E1111" s="85" t="s">
        <v>255</v>
      </c>
      <c r="F1111" s="85" t="s">
        <v>26</v>
      </c>
      <c r="G1111" s="85" t="s">
        <v>140</v>
      </c>
    </row>
    <row r="1112" spans="1:7" s="5" customFormat="1" ht="15.75" customHeight="1">
      <c r="A1112" s="40"/>
      <c r="B1112" s="276"/>
      <c r="C1112" s="276"/>
      <c r="D1112" s="288"/>
      <c r="E1112" s="85" t="s">
        <v>17</v>
      </c>
      <c r="F1112" s="85" t="s">
        <v>27</v>
      </c>
      <c r="G1112" s="85" t="s">
        <v>28</v>
      </c>
    </row>
    <row r="1113" spans="1:7" s="5" customFormat="1" ht="15.75" customHeight="1">
      <c r="A1113" s="40"/>
      <c r="B1113" s="164" t="s">
        <v>710</v>
      </c>
      <c r="C1113" s="165" t="s">
        <v>713</v>
      </c>
      <c r="D1113" s="277" t="s">
        <v>473</v>
      </c>
      <c r="E1113" s="166">
        <v>44651</v>
      </c>
      <c r="F1113" s="166">
        <f>E1113+4</f>
        <v>44655</v>
      </c>
      <c r="G1113" s="167">
        <f>F1113+13</f>
        <v>44668</v>
      </c>
    </row>
    <row r="1114" spans="1:7" s="5" customFormat="1" ht="15.75" customHeight="1">
      <c r="B1114" s="164" t="s">
        <v>54</v>
      </c>
      <c r="C1114" s="165" t="s">
        <v>216</v>
      </c>
      <c r="D1114" s="278"/>
      <c r="E1114" s="166">
        <f t="shared" ref="E1114:G1117" si="143">E1113+7</f>
        <v>44658</v>
      </c>
      <c r="F1114" s="166">
        <f t="shared" si="143"/>
        <v>44662</v>
      </c>
      <c r="G1114" s="89">
        <f t="shared" si="143"/>
        <v>44675</v>
      </c>
    </row>
    <row r="1115" spans="1:7" s="5" customFormat="1" ht="15.75" customHeight="1">
      <c r="A1115" s="40"/>
      <c r="B1115" s="164" t="s">
        <v>711</v>
      </c>
      <c r="C1115" s="165" t="s">
        <v>714</v>
      </c>
      <c r="D1115" s="278"/>
      <c r="E1115" s="166">
        <f t="shared" si="143"/>
        <v>44665</v>
      </c>
      <c r="F1115" s="166">
        <f t="shared" si="143"/>
        <v>44669</v>
      </c>
      <c r="G1115" s="89">
        <f t="shared" si="143"/>
        <v>44682</v>
      </c>
    </row>
    <row r="1116" spans="1:7" s="5" customFormat="1" ht="15.75" customHeight="1">
      <c r="A1116" s="40"/>
      <c r="B1116" s="164" t="s">
        <v>712</v>
      </c>
      <c r="C1116" s="168" t="s">
        <v>715</v>
      </c>
      <c r="D1116" s="278"/>
      <c r="E1116" s="166">
        <f t="shared" si="143"/>
        <v>44672</v>
      </c>
      <c r="F1116" s="166">
        <f t="shared" si="143"/>
        <v>44676</v>
      </c>
      <c r="G1116" s="89">
        <f t="shared" si="143"/>
        <v>44689</v>
      </c>
    </row>
    <row r="1117" spans="1:7" s="5" customFormat="1" ht="15.75" customHeight="1">
      <c r="A1117" s="40"/>
      <c r="B1117" s="169"/>
      <c r="C1117" s="170"/>
      <c r="D1117" s="279"/>
      <c r="E1117" s="166">
        <f t="shared" si="143"/>
        <v>44679</v>
      </c>
      <c r="F1117" s="166">
        <f t="shared" si="143"/>
        <v>44683</v>
      </c>
      <c r="G1117" s="89">
        <f t="shared" si="143"/>
        <v>44696</v>
      </c>
    </row>
    <row r="1118" spans="1:7" s="5" customFormat="1" ht="15.75" customHeight="1">
      <c r="A1118" s="40"/>
      <c r="D1118" s="205"/>
      <c r="E1118" s="98"/>
      <c r="F1118" s="171"/>
      <c r="G1118" s="171"/>
    </row>
    <row r="1119" spans="1:7" s="5" customFormat="1" ht="15.75" customHeight="1">
      <c r="A1119" s="40"/>
      <c r="B1119" s="284" t="s">
        <v>261</v>
      </c>
      <c r="C1119" s="284" t="s">
        <v>24</v>
      </c>
      <c r="D1119" s="313" t="s">
        <v>590</v>
      </c>
      <c r="E1119" s="126" t="s">
        <v>258</v>
      </c>
      <c r="F1119" s="126" t="s">
        <v>26</v>
      </c>
      <c r="G1119" s="126" t="s">
        <v>140</v>
      </c>
    </row>
    <row r="1120" spans="1:7" s="5" customFormat="1" ht="15.75" customHeight="1">
      <c r="A1120" s="40"/>
      <c r="B1120" s="285"/>
      <c r="C1120" s="285"/>
      <c r="D1120" s="314"/>
      <c r="E1120" s="127" t="s">
        <v>17</v>
      </c>
      <c r="F1120" s="126" t="s">
        <v>27</v>
      </c>
      <c r="G1120" s="126" t="s">
        <v>28</v>
      </c>
    </row>
    <row r="1121" spans="1:9" s="5" customFormat="1" ht="15.75" customHeight="1">
      <c r="A1121" s="40"/>
      <c r="B1121" s="49" t="s">
        <v>652</v>
      </c>
      <c r="C1121" s="159" t="s">
        <v>655</v>
      </c>
      <c r="D1121" s="383" t="s">
        <v>528</v>
      </c>
      <c r="E1121" s="21">
        <v>44653</v>
      </c>
      <c r="F1121" s="128">
        <f>E1121+4</f>
        <v>44657</v>
      </c>
      <c r="G1121" s="128">
        <f>F1121+13</f>
        <v>44670</v>
      </c>
    </row>
    <row r="1122" spans="1:9" s="5" customFormat="1" ht="15.75" customHeight="1">
      <c r="A1122" s="40"/>
      <c r="B1122" s="160" t="s">
        <v>653</v>
      </c>
      <c r="C1122" s="160" t="s">
        <v>656</v>
      </c>
      <c r="D1122" s="383"/>
      <c r="E1122" s="128">
        <f t="shared" ref="E1122:G1125" si="144">E1121+7</f>
        <v>44660</v>
      </c>
      <c r="F1122" s="128">
        <f t="shared" si="144"/>
        <v>44664</v>
      </c>
      <c r="G1122" s="128">
        <f t="shared" si="144"/>
        <v>44677</v>
      </c>
    </row>
    <row r="1123" spans="1:9" s="5" customFormat="1" ht="15.75" customHeight="1">
      <c r="A1123" s="40"/>
      <c r="B1123" s="161" t="s">
        <v>654</v>
      </c>
      <c r="C1123" s="161" t="s">
        <v>657</v>
      </c>
      <c r="D1123" s="383"/>
      <c r="E1123" s="128">
        <f t="shared" si="144"/>
        <v>44667</v>
      </c>
      <c r="F1123" s="128">
        <f t="shared" si="144"/>
        <v>44671</v>
      </c>
      <c r="G1123" s="128">
        <f t="shared" si="144"/>
        <v>44684</v>
      </c>
    </row>
    <row r="1124" spans="1:9" s="5" customFormat="1" ht="15.75" customHeight="1">
      <c r="A1124" s="40"/>
      <c r="B1124" s="161" t="s">
        <v>643</v>
      </c>
      <c r="C1124" s="159"/>
      <c r="D1124" s="383"/>
      <c r="E1124" s="128">
        <f t="shared" si="144"/>
        <v>44674</v>
      </c>
      <c r="F1124" s="128">
        <f t="shared" si="144"/>
        <v>44678</v>
      </c>
      <c r="G1124" s="128">
        <f t="shared" si="144"/>
        <v>44691</v>
      </c>
    </row>
    <row r="1125" spans="1:9" s="5" customFormat="1" ht="15.75" customHeight="1">
      <c r="A1125" s="40"/>
      <c r="B1125" s="213"/>
      <c r="C1125" s="256"/>
      <c r="D1125" s="383"/>
      <c r="E1125" s="128">
        <f t="shared" si="144"/>
        <v>44681</v>
      </c>
      <c r="F1125" s="128">
        <f t="shared" si="144"/>
        <v>44685</v>
      </c>
      <c r="G1125" s="128">
        <f t="shared" si="144"/>
        <v>44698</v>
      </c>
    </row>
    <row r="1126" spans="1:9" s="5" customFormat="1" ht="15.75" customHeight="1">
      <c r="A1126" s="303"/>
      <c r="B1126" s="303"/>
      <c r="C1126" s="303"/>
      <c r="D1126" s="303"/>
      <c r="E1126" s="303"/>
      <c r="F1126" s="303"/>
      <c r="G1126" s="303"/>
      <c r="H1126" s="303"/>
      <c r="I1126" s="303"/>
    </row>
    <row r="1127" spans="1:9" s="5" customFormat="1" ht="15.75" customHeight="1">
      <c r="A1127" s="40"/>
      <c r="B1127" s="275" t="s">
        <v>261</v>
      </c>
      <c r="C1127" s="275" t="s">
        <v>443</v>
      </c>
      <c r="D1127" s="287" t="s">
        <v>257</v>
      </c>
      <c r="E1127" s="21" t="s">
        <v>475</v>
      </c>
      <c r="F1127" s="21" t="s">
        <v>26</v>
      </c>
      <c r="G1127" s="21" t="s">
        <v>140</v>
      </c>
    </row>
    <row r="1128" spans="1:9" s="5" customFormat="1" ht="15.75" customHeight="1">
      <c r="A1128" s="40"/>
      <c r="B1128" s="276"/>
      <c r="C1128" s="276"/>
      <c r="D1128" s="288"/>
      <c r="E1128" s="21" t="s">
        <v>17</v>
      </c>
      <c r="F1128" s="21" t="s">
        <v>27</v>
      </c>
      <c r="G1128" s="21" t="s">
        <v>28</v>
      </c>
    </row>
    <row r="1129" spans="1:9" s="5" customFormat="1" ht="15.75" customHeight="1">
      <c r="A1129" s="40"/>
      <c r="B1129" s="164" t="s">
        <v>716</v>
      </c>
      <c r="C1129" s="165" t="s">
        <v>719</v>
      </c>
      <c r="D1129" s="287" t="s">
        <v>476</v>
      </c>
      <c r="E1129" s="21">
        <v>44652</v>
      </c>
      <c r="F1129" s="21">
        <f>E1129+5</f>
        <v>44657</v>
      </c>
      <c r="G1129" s="21">
        <f>F1129+13</f>
        <v>44670</v>
      </c>
    </row>
    <row r="1130" spans="1:9" s="5" customFormat="1" ht="15.75" customHeight="1">
      <c r="A1130" s="40"/>
      <c r="B1130" s="164" t="s">
        <v>252</v>
      </c>
      <c r="C1130" s="165" t="s">
        <v>720</v>
      </c>
      <c r="D1130" s="300"/>
      <c r="E1130" s="21">
        <f t="shared" ref="E1130:G1133" si="145">E1129+7</f>
        <v>44659</v>
      </c>
      <c r="F1130" s="21">
        <f t="shared" si="145"/>
        <v>44664</v>
      </c>
      <c r="G1130" s="21">
        <f t="shared" si="145"/>
        <v>44677</v>
      </c>
    </row>
    <row r="1131" spans="1:9" s="5" customFormat="1" ht="15.75" customHeight="1">
      <c r="A1131" s="40"/>
      <c r="B1131" s="164" t="s">
        <v>717</v>
      </c>
      <c r="C1131" s="165" t="s">
        <v>721</v>
      </c>
      <c r="D1131" s="300"/>
      <c r="E1131" s="21">
        <f t="shared" si="145"/>
        <v>44666</v>
      </c>
      <c r="F1131" s="21">
        <f t="shared" si="145"/>
        <v>44671</v>
      </c>
      <c r="G1131" s="21">
        <f t="shared" si="145"/>
        <v>44684</v>
      </c>
    </row>
    <row r="1132" spans="1:9" s="5" customFormat="1" ht="15.75" customHeight="1">
      <c r="A1132" s="40"/>
      <c r="B1132" s="164" t="s">
        <v>718</v>
      </c>
      <c r="C1132" s="168" t="s">
        <v>722</v>
      </c>
      <c r="D1132" s="300"/>
      <c r="E1132" s="21">
        <f t="shared" si="145"/>
        <v>44673</v>
      </c>
      <c r="F1132" s="21">
        <f t="shared" si="145"/>
        <v>44678</v>
      </c>
      <c r="G1132" s="21">
        <f t="shared" si="145"/>
        <v>44691</v>
      </c>
    </row>
    <row r="1133" spans="1:9" s="5" customFormat="1" ht="15.75" customHeight="1">
      <c r="A1133" s="40"/>
      <c r="B1133" s="169"/>
      <c r="C1133" s="170"/>
      <c r="D1133" s="288"/>
      <c r="E1133" s="21">
        <f t="shared" si="145"/>
        <v>44680</v>
      </c>
      <c r="F1133" s="21">
        <f t="shared" si="145"/>
        <v>44685</v>
      </c>
      <c r="G1133" s="21">
        <f t="shared" si="145"/>
        <v>44698</v>
      </c>
    </row>
    <row r="1134" spans="1:9" s="5" customFormat="1" ht="15.75" customHeight="1">
      <c r="A1134" s="374"/>
      <c r="B1134" s="374"/>
      <c r="C1134" s="374"/>
      <c r="D1134" s="374"/>
      <c r="E1134" s="374"/>
      <c r="F1134" s="374"/>
      <c r="G1134" s="374"/>
      <c r="H1134" s="374"/>
    </row>
    <row r="1135" spans="1:9" s="5" customFormat="1" ht="15.75" customHeight="1">
      <c r="A1135" s="40"/>
      <c r="B1135" s="275" t="s">
        <v>261</v>
      </c>
      <c r="C1135" s="275" t="s">
        <v>443</v>
      </c>
      <c r="D1135" s="287" t="s">
        <v>257</v>
      </c>
      <c r="E1135" s="21" t="s">
        <v>475</v>
      </c>
      <c r="F1135" s="21" t="s">
        <v>26</v>
      </c>
      <c r="G1135" s="25" t="s">
        <v>140</v>
      </c>
    </row>
    <row r="1136" spans="1:9" s="5" customFormat="1" ht="15.75" customHeight="1">
      <c r="A1136" s="40"/>
      <c r="B1136" s="276"/>
      <c r="C1136" s="276"/>
      <c r="D1136" s="288"/>
      <c r="E1136" s="21" t="s">
        <v>17</v>
      </c>
      <c r="F1136" s="21" t="s">
        <v>27</v>
      </c>
      <c r="G1136" s="21" t="s">
        <v>28</v>
      </c>
    </row>
    <row r="1137" spans="1:8" s="5" customFormat="1" ht="15.75" customHeight="1">
      <c r="A1137" s="40"/>
      <c r="B1137" s="174" t="s">
        <v>205</v>
      </c>
      <c r="C1137" s="175" t="s">
        <v>724</v>
      </c>
      <c r="D1137" s="304" t="s">
        <v>723</v>
      </c>
      <c r="E1137" s="21">
        <v>44650</v>
      </c>
      <c r="F1137" s="21">
        <f>E1137+4</f>
        <v>44654</v>
      </c>
      <c r="G1137" s="21">
        <f>F1137+13</f>
        <v>44667</v>
      </c>
    </row>
    <row r="1138" spans="1:8" s="5" customFormat="1" ht="15.75" customHeight="1">
      <c r="A1138" s="40"/>
      <c r="B1138" s="174" t="s">
        <v>56</v>
      </c>
      <c r="C1138" s="175" t="s">
        <v>725</v>
      </c>
      <c r="D1138" s="305"/>
      <c r="E1138" s="21">
        <f t="shared" ref="E1138:G1141" si="146">E1137+7</f>
        <v>44657</v>
      </c>
      <c r="F1138" s="21">
        <f t="shared" si="146"/>
        <v>44661</v>
      </c>
      <c r="G1138" s="21">
        <f t="shared" si="146"/>
        <v>44674</v>
      </c>
    </row>
    <row r="1139" spans="1:8" s="5" customFormat="1" ht="15.75" customHeight="1">
      <c r="A1139" s="40"/>
      <c r="B1139" s="174" t="s">
        <v>76</v>
      </c>
      <c r="C1139" s="175"/>
      <c r="D1139" s="305"/>
      <c r="E1139" s="21">
        <f t="shared" si="146"/>
        <v>44664</v>
      </c>
      <c r="F1139" s="21">
        <f t="shared" si="146"/>
        <v>44668</v>
      </c>
      <c r="G1139" s="21">
        <f t="shared" si="146"/>
        <v>44681</v>
      </c>
    </row>
    <row r="1140" spans="1:8" s="5" customFormat="1" ht="15.75" customHeight="1">
      <c r="A1140" s="40"/>
      <c r="B1140" s="174" t="s">
        <v>589</v>
      </c>
      <c r="C1140" s="176" t="s">
        <v>547</v>
      </c>
      <c r="D1140" s="305"/>
      <c r="E1140" s="25">
        <f t="shared" si="146"/>
        <v>44671</v>
      </c>
      <c r="F1140" s="21">
        <f t="shared" si="146"/>
        <v>44675</v>
      </c>
      <c r="G1140" s="21">
        <f t="shared" si="146"/>
        <v>44688</v>
      </c>
    </row>
    <row r="1141" spans="1:8" s="5" customFormat="1" ht="15.75" customHeight="1">
      <c r="A1141" s="121"/>
      <c r="B1141" s="174"/>
      <c r="C1141" s="177"/>
      <c r="D1141" s="305"/>
      <c r="E1141" s="178">
        <f t="shared" si="146"/>
        <v>44678</v>
      </c>
      <c r="F1141" s="178">
        <f t="shared" si="146"/>
        <v>44682</v>
      </c>
      <c r="G1141" s="178">
        <f t="shared" si="146"/>
        <v>44695</v>
      </c>
    </row>
    <row r="1142" spans="1:8" s="5" customFormat="1" ht="15.75" customHeight="1">
      <c r="A1142" s="121"/>
      <c r="B1142" s="19"/>
      <c r="C1142" s="19"/>
      <c r="D1142" s="211"/>
      <c r="E1142" s="179"/>
      <c r="F1142" s="179"/>
      <c r="G1142" s="179"/>
      <c r="H1142" s="179"/>
    </row>
    <row r="1143" spans="1:8" s="5" customFormat="1" ht="15.75" customHeight="1">
      <c r="A1143" s="40" t="s">
        <v>477</v>
      </c>
      <c r="B1143" s="275" t="s">
        <v>290</v>
      </c>
      <c r="C1143" s="275" t="s">
        <v>454</v>
      </c>
      <c r="D1143" s="287" t="s">
        <v>338</v>
      </c>
      <c r="E1143" s="21" t="s">
        <v>478</v>
      </c>
      <c r="F1143" s="21" t="s">
        <v>26</v>
      </c>
      <c r="G1143" s="21" t="s">
        <v>142</v>
      </c>
    </row>
    <row r="1144" spans="1:8" s="5" customFormat="1" ht="15.75" customHeight="1">
      <c r="A1144" s="40"/>
      <c r="B1144" s="276"/>
      <c r="C1144" s="276"/>
      <c r="D1144" s="288"/>
      <c r="E1144" s="21" t="s">
        <v>17</v>
      </c>
      <c r="F1144" s="21" t="s">
        <v>27</v>
      </c>
      <c r="G1144" s="21" t="s">
        <v>28</v>
      </c>
    </row>
    <row r="1145" spans="1:8" s="5" customFormat="1" ht="15.75" customHeight="1">
      <c r="A1145" s="40"/>
      <c r="B1145" s="164" t="s">
        <v>716</v>
      </c>
      <c r="C1145" s="165" t="s">
        <v>719</v>
      </c>
      <c r="D1145" s="318" t="s">
        <v>476</v>
      </c>
      <c r="E1145" s="21">
        <v>44652</v>
      </c>
      <c r="F1145" s="21">
        <f>E1145+5</f>
        <v>44657</v>
      </c>
      <c r="G1145" s="21">
        <f>F1145+17</f>
        <v>44674</v>
      </c>
    </row>
    <row r="1146" spans="1:8" s="5" customFormat="1" ht="15.75" customHeight="1">
      <c r="A1146" s="40"/>
      <c r="B1146" s="164" t="s">
        <v>252</v>
      </c>
      <c r="C1146" s="165" t="s">
        <v>720</v>
      </c>
      <c r="D1146" s="318"/>
      <c r="E1146" s="21">
        <f t="shared" ref="E1146:G1149" si="147">E1145+7</f>
        <v>44659</v>
      </c>
      <c r="F1146" s="21">
        <f t="shared" si="147"/>
        <v>44664</v>
      </c>
      <c r="G1146" s="21">
        <f t="shared" si="147"/>
        <v>44681</v>
      </c>
    </row>
    <row r="1147" spans="1:8" s="5" customFormat="1" ht="15.75" customHeight="1">
      <c r="B1147" s="164" t="s">
        <v>717</v>
      </c>
      <c r="C1147" s="165" t="s">
        <v>721</v>
      </c>
      <c r="D1147" s="318"/>
      <c r="E1147" s="21">
        <f t="shared" si="147"/>
        <v>44666</v>
      </c>
      <c r="F1147" s="21">
        <f t="shared" si="147"/>
        <v>44671</v>
      </c>
      <c r="G1147" s="21">
        <f t="shared" si="147"/>
        <v>44688</v>
      </c>
    </row>
    <row r="1148" spans="1:8" s="5" customFormat="1" ht="15.75" customHeight="1">
      <c r="A1148" s="40"/>
      <c r="B1148" s="164" t="s">
        <v>718</v>
      </c>
      <c r="C1148" s="168" t="s">
        <v>722</v>
      </c>
      <c r="D1148" s="318"/>
      <c r="E1148" s="21">
        <f t="shared" si="147"/>
        <v>44673</v>
      </c>
      <c r="F1148" s="21">
        <f t="shared" si="147"/>
        <v>44678</v>
      </c>
      <c r="G1148" s="21">
        <f t="shared" si="147"/>
        <v>44695</v>
      </c>
    </row>
    <row r="1149" spans="1:8" s="5" customFormat="1" ht="15.75" customHeight="1">
      <c r="A1149" s="121"/>
      <c r="B1149" s="169"/>
      <c r="C1149" s="170"/>
      <c r="D1149" s="318"/>
      <c r="E1149" s="21">
        <f t="shared" si="147"/>
        <v>44680</v>
      </c>
      <c r="F1149" s="21">
        <f t="shared" si="147"/>
        <v>44685</v>
      </c>
      <c r="G1149" s="21">
        <f t="shared" si="147"/>
        <v>44702</v>
      </c>
    </row>
    <row r="1150" spans="1:8" s="5" customFormat="1" ht="15.75" customHeight="1">
      <c r="A1150" s="303"/>
      <c r="B1150" s="303"/>
      <c r="C1150" s="303"/>
      <c r="D1150" s="303"/>
      <c r="E1150" s="303"/>
      <c r="F1150" s="303"/>
      <c r="G1150" s="303"/>
      <c r="H1150" s="303"/>
    </row>
    <row r="1151" spans="1:8" s="5" customFormat="1" ht="15.75" customHeight="1">
      <c r="A1151" s="40" t="s">
        <v>479</v>
      </c>
      <c r="B1151" s="275" t="s">
        <v>261</v>
      </c>
      <c r="C1151" s="275" t="s">
        <v>443</v>
      </c>
      <c r="D1151" s="287" t="s">
        <v>257</v>
      </c>
      <c r="E1151" s="21" t="s">
        <v>475</v>
      </c>
      <c r="F1151" s="21" t="s">
        <v>26</v>
      </c>
      <c r="G1151" s="21" t="s">
        <v>480</v>
      </c>
    </row>
    <row r="1152" spans="1:8" s="5" customFormat="1" ht="15.75" customHeight="1">
      <c r="A1152" s="40"/>
      <c r="B1152" s="276"/>
      <c r="C1152" s="276"/>
      <c r="D1152" s="288"/>
      <c r="E1152" s="21" t="s">
        <v>17</v>
      </c>
      <c r="F1152" s="21" t="s">
        <v>27</v>
      </c>
      <c r="G1152" s="21" t="s">
        <v>28</v>
      </c>
    </row>
    <row r="1153" spans="1:8" s="5" customFormat="1" ht="15.75" customHeight="1">
      <c r="B1153" s="213" t="s">
        <v>726</v>
      </c>
      <c r="C1153" s="213" t="s">
        <v>729</v>
      </c>
      <c r="D1153" s="287" t="s">
        <v>481</v>
      </c>
      <c r="E1153" s="21">
        <v>44648</v>
      </c>
      <c r="F1153" s="21">
        <f>E1153+5</f>
        <v>44653</v>
      </c>
      <c r="G1153" s="21">
        <f>F1153+17</f>
        <v>44670</v>
      </c>
    </row>
    <row r="1154" spans="1:8" s="5" customFormat="1" ht="15.75" customHeight="1">
      <c r="A1154" s="40"/>
      <c r="B1154" s="216" t="s">
        <v>727</v>
      </c>
      <c r="C1154" s="217" t="s">
        <v>730</v>
      </c>
      <c r="D1154" s="300"/>
      <c r="E1154" s="21">
        <f t="shared" ref="E1154:G1157" si="148">E1153+7</f>
        <v>44655</v>
      </c>
      <c r="F1154" s="21">
        <f t="shared" si="148"/>
        <v>44660</v>
      </c>
      <c r="G1154" s="21">
        <f t="shared" si="148"/>
        <v>44677</v>
      </c>
    </row>
    <row r="1155" spans="1:8" s="5" customFormat="1" ht="15.75" customHeight="1">
      <c r="A1155" s="40"/>
      <c r="B1155" s="216" t="s">
        <v>728</v>
      </c>
      <c r="C1155" s="217" t="s">
        <v>731</v>
      </c>
      <c r="D1155" s="300"/>
      <c r="E1155" s="21">
        <f t="shared" si="148"/>
        <v>44662</v>
      </c>
      <c r="F1155" s="21">
        <f t="shared" si="148"/>
        <v>44667</v>
      </c>
      <c r="G1155" s="21">
        <f t="shared" si="148"/>
        <v>44684</v>
      </c>
    </row>
    <row r="1156" spans="1:8" s="5" customFormat="1" ht="15.75" customHeight="1">
      <c r="A1156" s="40"/>
      <c r="B1156" s="180" t="s">
        <v>76</v>
      </c>
      <c r="C1156" s="181"/>
      <c r="D1156" s="300"/>
      <c r="E1156" s="25">
        <f t="shared" si="148"/>
        <v>44669</v>
      </c>
      <c r="F1156" s="182">
        <f t="shared" si="148"/>
        <v>44674</v>
      </c>
      <c r="G1156" s="182">
        <f t="shared" si="148"/>
        <v>44691</v>
      </c>
    </row>
    <row r="1157" spans="1:8" s="5" customFormat="1" ht="15.75" customHeight="1">
      <c r="A1157" s="40"/>
      <c r="B1157" s="180" t="s">
        <v>76</v>
      </c>
      <c r="C1157" s="18"/>
      <c r="D1157" s="288"/>
      <c r="E1157" s="52">
        <f t="shared" si="148"/>
        <v>44676</v>
      </c>
      <c r="F1157" s="183">
        <f t="shared" si="148"/>
        <v>44681</v>
      </c>
      <c r="G1157" s="182">
        <f t="shared" si="148"/>
        <v>44698</v>
      </c>
    </row>
    <row r="1158" spans="1:8" s="303" customFormat="1" ht="15.75" customHeight="1"/>
    <row r="1159" spans="1:8" s="5" customFormat="1" ht="15.75" customHeight="1">
      <c r="A1159" s="40" t="s">
        <v>143</v>
      </c>
      <c r="B1159" s="275" t="s">
        <v>261</v>
      </c>
      <c r="C1159" s="275" t="s">
        <v>443</v>
      </c>
      <c r="D1159" s="287" t="s">
        <v>257</v>
      </c>
      <c r="E1159" s="21" t="s">
        <v>475</v>
      </c>
      <c r="F1159" s="21" t="s">
        <v>26</v>
      </c>
      <c r="G1159" s="25" t="s">
        <v>143</v>
      </c>
    </row>
    <row r="1160" spans="1:8" s="5" customFormat="1" ht="15.75" customHeight="1">
      <c r="A1160" s="40"/>
      <c r="B1160" s="276"/>
      <c r="C1160" s="276"/>
      <c r="D1160" s="288"/>
      <c r="E1160" s="21" t="s">
        <v>285</v>
      </c>
      <c r="F1160" s="21" t="s">
        <v>27</v>
      </c>
      <c r="G1160" s="21" t="s">
        <v>28</v>
      </c>
    </row>
    <row r="1161" spans="1:8" s="5" customFormat="1" ht="15.75" customHeight="1">
      <c r="A1161" s="40"/>
      <c r="B1161" s="15" t="s">
        <v>591</v>
      </c>
      <c r="C1161" s="184" t="s">
        <v>750</v>
      </c>
      <c r="D1161" s="320" t="s">
        <v>482</v>
      </c>
      <c r="E1161" s="21">
        <v>44654</v>
      </c>
      <c r="F1161" s="21">
        <f>E1161+4</f>
        <v>44658</v>
      </c>
      <c r="G1161" s="21">
        <f>F1161+29</f>
        <v>44687</v>
      </c>
    </row>
    <row r="1162" spans="1:8" s="5" customFormat="1" ht="15.75" customHeight="1">
      <c r="A1162" s="40"/>
      <c r="B1162" s="227" t="s">
        <v>747</v>
      </c>
      <c r="C1162" s="184" t="s">
        <v>751</v>
      </c>
      <c r="D1162" s="320"/>
      <c r="E1162" s="21">
        <f t="shared" ref="E1162:G1164" si="149">E1161+7</f>
        <v>44661</v>
      </c>
      <c r="F1162" s="21">
        <f t="shared" si="149"/>
        <v>44665</v>
      </c>
      <c r="G1162" s="21">
        <f t="shared" si="149"/>
        <v>44694</v>
      </c>
    </row>
    <row r="1163" spans="1:8" s="5" customFormat="1" ht="15.75" customHeight="1">
      <c r="A1163" s="40"/>
      <c r="B1163" s="15" t="s">
        <v>748</v>
      </c>
      <c r="C1163" s="184" t="s">
        <v>752</v>
      </c>
      <c r="D1163" s="320"/>
      <c r="E1163" s="21">
        <f t="shared" si="149"/>
        <v>44668</v>
      </c>
      <c r="F1163" s="21">
        <f t="shared" si="149"/>
        <v>44672</v>
      </c>
      <c r="G1163" s="21">
        <f t="shared" si="149"/>
        <v>44701</v>
      </c>
    </row>
    <row r="1164" spans="1:8" s="5" customFormat="1" ht="15.75" customHeight="1">
      <c r="A1164" s="40"/>
      <c r="B1164" s="15" t="s">
        <v>749</v>
      </c>
      <c r="C1164" s="184" t="s">
        <v>753</v>
      </c>
      <c r="D1164" s="320"/>
      <c r="E1164" s="21">
        <f t="shared" si="149"/>
        <v>44675</v>
      </c>
      <c r="F1164" s="21">
        <f t="shared" si="149"/>
        <v>44679</v>
      </c>
      <c r="G1164" s="21">
        <f t="shared" si="149"/>
        <v>44708</v>
      </c>
    </row>
    <row r="1165" spans="1:8" s="5" customFormat="1" ht="15.75" customHeight="1">
      <c r="A1165" s="40"/>
      <c r="B1165" s="117" t="s">
        <v>159</v>
      </c>
      <c r="C1165" s="185" t="s">
        <v>547</v>
      </c>
      <c r="D1165" s="320"/>
      <c r="E1165" s="21">
        <f t="shared" ref="E1165:G1165" si="150">E1164+7</f>
        <v>44682</v>
      </c>
      <c r="F1165" s="21">
        <f t="shared" si="150"/>
        <v>44686</v>
      </c>
      <c r="G1165" s="21">
        <f t="shared" si="150"/>
        <v>44715</v>
      </c>
    </row>
    <row r="1166" spans="1:8" s="5" customFormat="1" ht="15.75" customHeight="1">
      <c r="A1166" s="303"/>
      <c r="B1166" s="303"/>
      <c r="C1166" s="303"/>
      <c r="D1166" s="303"/>
      <c r="E1166" s="303"/>
      <c r="F1166" s="303"/>
      <c r="G1166" s="303"/>
      <c r="H1166" s="303"/>
    </row>
    <row r="1167" spans="1:8" s="5" customFormat="1" ht="15.75" customHeight="1">
      <c r="A1167" s="303"/>
      <c r="B1167" s="303"/>
      <c r="C1167" s="303"/>
      <c r="D1167" s="303"/>
      <c r="E1167" s="303"/>
      <c r="F1167" s="303"/>
      <c r="G1167" s="303"/>
      <c r="H1167" s="303"/>
    </row>
    <row r="1168" spans="1:8" s="5" customFormat="1" ht="15.75" customHeight="1">
      <c r="A1168" s="40"/>
      <c r="B1168" s="275" t="s">
        <v>261</v>
      </c>
      <c r="C1168" s="275" t="s">
        <v>443</v>
      </c>
      <c r="D1168" s="287" t="s">
        <v>257</v>
      </c>
      <c r="E1168" s="21" t="s">
        <v>475</v>
      </c>
      <c r="F1168" s="21" t="s">
        <v>475</v>
      </c>
      <c r="G1168" s="25" t="s">
        <v>483</v>
      </c>
    </row>
    <row r="1169" spans="1:8" s="5" customFormat="1" ht="15.75" customHeight="1">
      <c r="A1169" s="40"/>
      <c r="B1169" s="276"/>
      <c r="C1169" s="276"/>
      <c r="D1169" s="288"/>
      <c r="E1169" s="21" t="s">
        <v>17</v>
      </c>
      <c r="F1169" s="21" t="s">
        <v>484</v>
      </c>
      <c r="G1169" s="21" t="s">
        <v>485</v>
      </c>
    </row>
    <row r="1170" spans="1:8" s="5" customFormat="1" ht="15.75" customHeight="1">
      <c r="A1170" s="40"/>
      <c r="B1170" s="233" t="s">
        <v>76</v>
      </c>
      <c r="C1170" s="186"/>
      <c r="D1170" s="329" t="s">
        <v>486</v>
      </c>
      <c r="E1170" s="21">
        <v>44649</v>
      </c>
      <c r="F1170" s="21">
        <f>E1170+4</f>
        <v>44653</v>
      </c>
      <c r="G1170" s="21">
        <f>F1170+27</f>
        <v>44680</v>
      </c>
    </row>
    <row r="1171" spans="1:8" s="5" customFormat="1" ht="15.75" customHeight="1">
      <c r="A1171" s="40"/>
      <c r="B1171" s="233" t="s">
        <v>76</v>
      </c>
      <c r="C1171" s="186"/>
      <c r="D1171" s="324"/>
      <c r="E1171" s="21">
        <f t="shared" ref="E1171:G1174" si="151">E1170+7</f>
        <v>44656</v>
      </c>
      <c r="F1171" s="21">
        <f t="shared" si="151"/>
        <v>44660</v>
      </c>
      <c r="G1171" s="21">
        <f t="shared" si="151"/>
        <v>44687</v>
      </c>
    </row>
    <row r="1172" spans="1:8" s="5" customFormat="1" ht="15.75" customHeight="1">
      <c r="A1172" s="40"/>
      <c r="B1172" s="187" t="s">
        <v>741</v>
      </c>
      <c r="C1172" s="186" t="s">
        <v>744</v>
      </c>
      <c r="D1172" s="324"/>
      <c r="E1172" s="21">
        <f t="shared" si="151"/>
        <v>44663</v>
      </c>
      <c r="F1172" s="21">
        <f t="shared" si="151"/>
        <v>44667</v>
      </c>
      <c r="G1172" s="21">
        <f t="shared" si="151"/>
        <v>44694</v>
      </c>
    </row>
    <row r="1173" spans="1:8" s="5" customFormat="1" ht="15.75" customHeight="1">
      <c r="A1173" s="40"/>
      <c r="B1173" s="233" t="s">
        <v>742</v>
      </c>
      <c r="C1173" s="186" t="s">
        <v>745</v>
      </c>
      <c r="D1173" s="324"/>
      <c r="E1173" s="25">
        <f t="shared" si="151"/>
        <v>44670</v>
      </c>
      <c r="F1173" s="21">
        <f t="shared" si="151"/>
        <v>44674</v>
      </c>
      <c r="G1173" s="21">
        <f t="shared" si="151"/>
        <v>44701</v>
      </c>
    </row>
    <row r="1174" spans="1:8" s="5" customFormat="1" ht="15.75" customHeight="1">
      <c r="A1174" s="40"/>
      <c r="B1174" s="149" t="s">
        <v>743</v>
      </c>
      <c r="C1174" s="186" t="s">
        <v>746</v>
      </c>
      <c r="D1174" s="325"/>
      <c r="E1174" s="178">
        <f t="shared" si="151"/>
        <v>44677</v>
      </c>
      <c r="F1174" s="178">
        <f t="shared" si="151"/>
        <v>44681</v>
      </c>
      <c r="G1174" s="178">
        <f t="shared" si="151"/>
        <v>44708</v>
      </c>
    </row>
    <row r="1175" spans="1:8" s="5" customFormat="1" ht="15.75" customHeight="1">
      <c r="A1175" s="303"/>
      <c r="B1175" s="303"/>
      <c r="C1175" s="303"/>
      <c r="D1175" s="303"/>
      <c r="E1175" s="303"/>
      <c r="F1175" s="303"/>
      <c r="G1175" s="303"/>
      <c r="H1175" s="303"/>
    </row>
    <row r="1176" spans="1:8" s="5" customFormat="1" ht="15.75" customHeight="1">
      <c r="A1176" s="303"/>
      <c r="B1176" s="303"/>
      <c r="C1176" s="303"/>
      <c r="D1176" s="303"/>
      <c r="E1176" s="303"/>
      <c r="F1176" s="303"/>
      <c r="G1176" s="303"/>
      <c r="H1176" s="303"/>
    </row>
    <row r="1177" spans="1:8" s="5" customFormat="1" ht="15.75" customHeight="1">
      <c r="A1177" s="40" t="s">
        <v>487</v>
      </c>
      <c r="B1177" s="275" t="s">
        <v>261</v>
      </c>
      <c r="C1177" s="275" t="s">
        <v>443</v>
      </c>
      <c r="D1177" s="287" t="s">
        <v>257</v>
      </c>
      <c r="E1177" s="21" t="s">
        <v>475</v>
      </c>
      <c r="F1177" s="21" t="s">
        <v>26</v>
      </c>
      <c r="G1177" s="25" t="s">
        <v>487</v>
      </c>
    </row>
    <row r="1178" spans="1:8" s="5" customFormat="1" ht="15.75" customHeight="1">
      <c r="A1178" s="40"/>
      <c r="B1178" s="276"/>
      <c r="C1178" s="276"/>
      <c r="D1178" s="288"/>
      <c r="E1178" s="21" t="s">
        <v>17</v>
      </c>
      <c r="F1178" s="21" t="s">
        <v>27</v>
      </c>
      <c r="G1178" s="21" t="s">
        <v>28</v>
      </c>
    </row>
    <row r="1179" spans="1:8" s="5" customFormat="1" ht="15.75" customHeight="1">
      <c r="A1179" s="40"/>
      <c r="B1179" s="258" t="s">
        <v>76</v>
      </c>
      <c r="C1179" s="186"/>
      <c r="D1179" s="301" t="s">
        <v>488</v>
      </c>
      <c r="E1179" s="21">
        <v>44649</v>
      </c>
      <c r="F1179" s="21">
        <f>E1179+4</f>
        <v>44653</v>
      </c>
      <c r="G1179" s="21">
        <f>F1179+29</f>
        <v>44682</v>
      </c>
    </row>
    <row r="1180" spans="1:8" s="5" customFormat="1" ht="15.75" customHeight="1">
      <c r="A1180" s="40"/>
      <c r="B1180" s="258" t="s">
        <v>76</v>
      </c>
      <c r="C1180" s="186"/>
      <c r="D1180" s="278"/>
      <c r="E1180" s="21">
        <f t="shared" ref="E1180:G1183" si="152">E1179+7</f>
        <v>44656</v>
      </c>
      <c r="F1180" s="21">
        <f t="shared" si="152"/>
        <v>44660</v>
      </c>
      <c r="G1180" s="21">
        <f t="shared" si="152"/>
        <v>44689</v>
      </c>
    </row>
    <row r="1181" spans="1:8" s="5" customFormat="1" ht="15.75" customHeight="1">
      <c r="A1181" s="40"/>
      <c r="B1181" s="187" t="s">
        <v>741</v>
      </c>
      <c r="C1181" s="186" t="s">
        <v>744</v>
      </c>
      <c r="D1181" s="278"/>
      <c r="E1181" s="21">
        <f t="shared" si="152"/>
        <v>44663</v>
      </c>
      <c r="F1181" s="21">
        <f t="shared" si="152"/>
        <v>44667</v>
      </c>
      <c r="G1181" s="21">
        <f t="shared" si="152"/>
        <v>44696</v>
      </c>
    </row>
    <row r="1182" spans="1:8" s="5" customFormat="1" ht="15.75" customHeight="1">
      <c r="A1182" s="40"/>
      <c r="B1182" s="258" t="s">
        <v>742</v>
      </c>
      <c r="C1182" s="186" t="s">
        <v>745</v>
      </c>
      <c r="D1182" s="278"/>
      <c r="E1182" s="21">
        <f t="shared" si="152"/>
        <v>44670</v>
      </c>
      <c r="F1182" s="21">
        <f t="shared" si="152"/>
        <v>44674</v>
      </c>
      <c r="G1182" s="21">
        <f t="shared" si="152"/>
        <v>44703</v>
      </c>
    </row>
    <row r="1183" spans="1:8" s="5" customFormat="1" ht="15.75" customHeight="1">
      <c r="B1183" s="149" t="s">
        <v>743</v>
      </c>
      <c r="C1183" s="186" t="s">
        <v>746</v>
      </c>
      <c r="D1183" s="279"/>
      <c r="E1183" s="25">
        <f t="shared" si="152"/>
        <v>44677</v>
      </c>
      <c r="F1183" s="21">
        <f t="shared" si="152"/>
        <v>44681</v>
      </c>
      <c r="G1183" s="21">
        <f t="shared" si="152"/>
        <v>44710</v>
      </c>
    </row>
    <row r="1184" spans="1:8" s="5" customFormat="1" ht="15.75" customHeight="1">
      <c r="A1184" s="303"/>
      <c r="B1184" s="303"/>
      <c r="C1184" s="303"/>
      <c r="D1184" s="303"/>
      <c r="E1184" s="303"/>
      <c r="F1184" s="303"/>
      <c r="G1184" s="303"/>
      <c r="H1184" s="303"/>
    </row>
    <row r="1185" spans="1:8" s="5" customFormat="1" ht="15.75" customHeight="1">
      <c r="A1185" s="303"/>
      <c r="B1185" s="303"/>
      <c r="C1185" s="303"/>
      <c r="D1185" s="303"/>
      <c r="E1185" s="303"/>
      <c r="F1185" s="303"/>
      <c r="G1185" s="303"/>
      <c r="H1185" s="303"/>
    </row>
    <row r="1186" spans="1:8" s="5" customFormat="1" ht="15.75" customHeight="1">
      <c r="A1186" s="40" t="s">
        <v>145</v>
      </c>
      <c r="B1186" s="327" t="s">
        <v>261</v>
      </c>
      <c r="C1186" s="327" t="s">
        <v>443</v>
      </c>
      <c r="D1186" s="318" t="s">
        <v>257</v>
      </c>
      <c r="E1186" s="166" t="s">
        <v>475</v>
      </c>
      <c r="F1186" s="89" t="s">
        <v>26</v>
      </c>
      <c r="G1186" s="89" t="s">
        <v>489</v>
      </c>
    </row>
    <row r="1187" spans="1:8" s="5" customFormat="1" ht="15.75" customHeight="1">
      <c r="A1187" s="40"/>
      <c r="B1187" s="327"/>
      <c r="C1187" s="327"/>
      <c r="D1187" s="318"/>
      <c r="E1187" s="166" t="s">
        <v>17</v>
      </c>
      <c r="F1187" s="21" t="s">
        <v>27</v>
      </c>
      <c r="G1187" s="21" t="s">
        <v>28</v>
      </c>
    </row>
    <row r="1188" spans="1:8" s="5" customFormat="1" ht="15.75" customHeight="1">
      <c r="A1188" s="40"/>
      <c r="B1188" s="188" t="s">
        <v>754</v>
      </c>
      <c r="C1188" s="165" t="s">
        <v>755</v>
      </c>
      <c r="D1188" s="277" t="s">
        <v>490</v>
      </c>
      <c r="E1188" s="166">
        <v>44653</v>
      </c>
      <c r="F1188" s="89">
        <f>E1188+4</f>
        <v>44657</v>
      </c>
      <c r="G1188" s="89">
        <f>F1188+37</f>
        <v>44694</v>
      </c>
    </row>
    <row r="1189" spans="1:8" s="5" customFormat="1" ht="15.75" customHeight="1">
      <c r="B1189" s="188" t="s">
        <v>756</v>
      </c>
      <c r="C1189" s="165"/>
      <c r="D1189" s="278"/>
      <c r="E1189" s="166">
        <f t="shared" ref="E1189:G1192" si="153">E1188+7</f>
        <v>44660</v>
      </c>
      <c r="F1189" s="89">
        <f t="shared" si="153"/>
        <v>44664</v>
      </c>
      <c r="G1189" s="89">
        <f t="shared" si="153"/>
        <v>44701</v>
      </c>
    </row>
    <row r="1190" spans="1:8" s="5" customFormat="1" ht="15.75" customHeight="1">
      <c r="A1190" s="40"/>
      <c r="B1190" s="188" t="s">
        <v>252</v>
      </c>
      <c r="C1190" s="165"/>
      <c r="D1190" s="278"/>
      <c r="E1190" s="166">
        <f t="shared" si="153"/>
        <v>44667</v>
      </c>
      <c r="F1190" s="89">
        <f t="shared" si="153"/>
        <v>44671</v>
      </c>
      <c r="G1190" s="89">
        <f t="shared" si="153"/>
        <v>44708</v>
      </c>
    </row>
    <row r="1191" spans="1:8" s="5" customFormat="1" ht="15.75" customHeight="1">
      <c r="A1191" s="40"/>
      <c r="B1191" s="188" t="s">
        <v>756</v>
      </c>
      <c r="C1191" s="165"/>
      <c r="D1191" s="278"/>
      <c r="E1191" s="166">
        <f t="shared" si="153"/>
        <v>44674</v>
      </c>
      <c r="F1191" s="89">
        <f t="shared" si="153"/>
        <v>44678</v>
      </c>
      <c r="G1191" s="89">
        <f t="shared" si="153"/>
        <v>44715</v>
      </c>
    </row>
    <row r="1192" spans="1:8" s="5" customFormat="1" ht="15.75" customHeight="1">
      <c r="A1192" s="40"/>
      <c r="B1192" s="189"/>
      <c r="C1192" s="189"/>
      <c r="D1192" s="279"/>
      <c r="E1192" s="166">
        <f t="shared" si="153"/>
        <v>44681</v>
      </c>
      <c r="F1192" s="89">
        <f t="shared" si="153"/>
        <v>44685</v>
      </c>
      <c r="G1192" s="89">
        <f t="shared" si="153"/>
        <v>44722</v>
      </c>
    </row>
    <row r="1193" spans="1:8" s="303" customFormat="1" ht="15.75" customHeight="1"/>
    <row r="1194" spans="1:8" s="5" customFormat="1" ht="15.75" customHeight="1">
      <c r="A1194" s="40" t="s">
        <v>146</v>
      </c>
      <c r="B1194" s="284" t="s">
        <v>261</v>
      </c>
      <c r="C1194" s="284" t="s">
        <v>24</v>
      </c>
      <c r="D1194" s="287" t="s">
        <v>257</v>
      </c>
      <c r="E1194" s="21" t="s">
        <v>475</v>
      </c>
      <c r="F1194" s="21" t="s">
        <v>26</v>
      </c>
      <c r="G1194" s="25" t="s">
        <v>491</v>
      </c>
    </row>
    <row r="1195" spans="1:8" s="5" customFormat="1" ht="15.75" customHeight="1">
      <c r="A1195" s="40"/>
      <c r="B1195" s="285"/>
      <c r="C1195" s="285"/>
      <c r="D1195" s="288"/>
      <c r="E1195" s="21" t="s">
        <v>17</v>
      </c>
      <c r="F1195" s="21" t="s">
        <v>27</v>
      </c>
      <c r="G1195" s="21" t="s">
        <v>28</v>
      </c>
    </row>
    <row r="1196" spans="1:8" s="5" customFormat="1" ht="15.75" customHeight="1">
      <c r="B1196" s="49" t="s">
        <v>652</v>
      </c>
      <c r="C1196" s="159" t="s">
        <v>655</v>
      </c>
      <c r="D1196" s="287" t="s">
        <v>474</v>
      </c>
      <c r="E1196" s="21">
        <v>44653</v>
      </c>
      <c r="F1196" s="21">
        <f>E1196+4</f>
        <v>44657</v>
      </c>
      <c r="G1196" s="21">
        <f>F1196+21</f>
        <v>44678</v>
      </c>
    </row>
    <row r="1197" spans="1:8" s="5" customFormat="1" ht="15.75" customHeight="1">
      <c r="A1197" s="40"/>
      <c r="B1197" s="160" t="s">
        <v>653</v>
      </c>
      <c r="C1197" s="160" t="s">
        <v>656</v>
      </c>
      <c r="D1197" s="300"/>
      <c r="E1197" s="21">
        <f t="shared" ref="E1197:G1200" si="154">E1196+7</f>
        <v>44660</v>
      </c>
      <c r="F1197" s="21">
        <f t="shared" si="154"/>
        <v>44664</v>
      </c>
      <c r="G1197" s="21">
        <f t="shared" si="154"/>
        <v>44685</v>
      </c>
    </row>
    <row r="1198" spans="1:8" s="5" customFormat="1" ht="15.75" customHeight="1">
      <c r="A1198" s="40"/>
      <c r="B1198" s="161" t="s">
        <v>654</v>
      </c>
      <c r="C1198" s="161" t="s">
        <v>657</v>
      </c>
      <c r="D1198" s="300"/>
      <c r="E1198" s="21">
        <f t="shared" si="154"/>
        <v>44667</v>
      </c>
      <c r="F1198" s="21">
        <f t="shared" si="154"/>
        <v>44671</v>
      </c>
      <c r="G1198" s="21">
        <f t="shared" si="154"/>
        <v>44692</v>
      </c>
    </row>
    <row r="1199" spans="1:8" s="5" customFormat="1" ht="15.75" customHeight="1">
      <c r="A1199" s="40"/>
      <c r="B1199" s="161" t="s">
        <v>643</v>
      </c>
      <c r="C1199" s="159"/>
      <c r="D1199" s="300"/>
      <c r="E1199" s="25">
        <f t="shared" si="154"/>
        <v>44674</v>
      </c>
      <c r="F1199" s="21">
        <f t="shared" si="154"/>
        <v>44678</v>
      </c>
      <c r="G1199" s="21">
        <f t="shared" si="154"/>
        <v>44699</v>
      </c>
    </row>
    <row r="1200" spans="1:8" s="5" customFormat="1" ht="15.75" customHeight="1">
      <c r="A1200" s="223"/>
      <c r="B1200" s="213"/>
      <c r="C1200" s="256"/>
      <c r="D1200" s="288"/>
      <c r="E1200" s="25">
        <f t="shared" si="154"/>
        <v>44681</v>
      </c>
      <c r="F1200" s="21">
        <f t="shared" si="154"/>
        <v>44685</v>
      </c>
      <c r="G1200" s="21">
        <f t="shared" si="154"/>
        <v>44706</v>
      </c>
      <c r="H1200" s="223"/>
    </row>
    <row r="1201" spans="1:7" s="179" customFormat="1" ht="15.75" customHeight="1">
      <c r="A1201" s="40"/>
      <c r="D1201" s="211"/>
    </row>
    <row r="1202" spans="1:7" s="5" customFormat="1" ht="15.75" customHeight="1">
      <c r="A1202" s="190" t="s">
        <v>513</v>
      </c>
      <c r="B1202" s="284" t="s">
        <v>261</v>
      </c>
      <c r="C1202" s="284" t="s">
        <v>24</v>
      </c>
      <c r="D1202" s="373" t="s">
        <v>257</v>
      </c>
      <c r="E1202" s="21" t="s">
        <v>475</v>
      </c>
      <c r="F1202" s="21" t="s">
        <v>26</v>
      </c>
      <c r="G1202" s="25" t="s">
        <v>492</v>
      </c>
    </row>
    <row r="1203" spans="1:7" s="5" customFormat="1" ht="15.75" customHeight="1">
      <c r="B1203" s="285"/>
      <c r="C1203" s="285"/>
      <c r="D1203" s="373"/>
      <c r="E1203" s="21" t="s">
        <v>17</v>
      </c>
      <c r="F1203" s="21" t="s">
        <v>27</v>
      </c>
      <c r="G1203" s="21" t="s">
        <v>28</v>
      </c>
    </row>
    <row r="1204" spans="1:7" s="5" customFormat="1" ht="15.75" customHeight="1">
      <c r="A1204" s="136"/>
      <c r="B1204" s="49" t="s">
        <v>652</v>
      </c>
      <c r="C1204" s="159" t="s">
        <v>655</v>
      </c>
      <c r="D1204" s="287" t="s">
        <v>493</v>
      </c>
      <c r="E1204" s="21">
        <v>44653</v>
      </c>
      <c r="F1204" s="21">
        <f>E1204+4</f>
        <v>44657</v>
      </c>
      <c r="G1204" s="21">
        <f>F1204+23</f>
        <v>44680</v>
      </c>
    </row>
    <row r="1205" spans="1:7" s="5" customFormat="1" ht="15.75" customHeight="1">
      <c r="A1205" s="191"/>
      <c r="B1205" s="160" t="s">
        <v>653</v>
      </c>
      <c r="C1205" s="160" t="s">
        <v>656</v>
      </c>
      <c r="D1205" s="300"/>
      <c r="E1205" s="21">
        <f t="shared" ref="E1205:G1208" si="155">E1204+7</f>
        <v>44660</v>
      </c>
      <c r="F1205" s="21">
        <f t="shared" si="155"/>
        <v>44664</v>
      </c>
      <c r="G1205" s="21">
        <f t="shared" si="155"/>
        <v>44687</v>
      </c>
    </row>
    <row r="1206" spans="1:7" s="5" customFormat="1" ht="15.75" customHeight="1">
      <c r="A1206" s="40"/>
      <c r="B1206" s="161" t="s">
        <v>654</v>
      </c>
      <c r="C1206" s="161" t="s">
        <v>657</v>
      </c>
      <c r="D1206" s="300"/>
      <c r="E1206" s="21">
        <f t="shared" si="155"/>
        <v>44667</v>
      </c>
      <c r="F1206" s="21">
        <f t="shared" si="155"/>
        <v>44671</v>
      </c>
      <c r="G1206" s="21">
        <f t="shared" si="155"/>
        <v>44694</v>
      </c>
    </row>
    <row r="1207" spans="1:7" s="5" customFormat="1" ht="15.75" customHeight="1">
      <c r="A1207" s="40"/>
      <c r="B1207" s="161" t="s">
        <v>643</v>
      </c>
      <c r="C1207" s="159"/>
      <c r="D1207" s="300"/>
      <c r="E1207" s="21">
        <f t="shared" si="155"/>
        <v>44674</v>
      </c>
      <c r="F1207" s="21">
        <f t="shared" si="155"/>
        <v>44678</v>
      </c>
      <c r="G1207" s="21">
        <f t="shared" si="155"/>
        <v>44701</v>
      </c>
    </row>
    <row r="1208" spans="1:7" s="5" customFormat="1" ht="15.75" customHeight="1">
      <c r="A1208" s="40"/>
      <c r="B1208" s="213"/>
      <c r="C1208" s="256"/>
      <c r="D1208" s="288"/>
      <c r="E1208" s="21">
        <f t="shared" si="155"/>
        <v>44681</v>
      </c>
      <c r="F1208" s="21">
        <f t="shared" si="155"/>
        <v>44685</v>
      </c>
      <c r="G1208" s="21">
        <f t="shared" si="155"/>
        <v>44708</v>
      </c>
    </row>
    <row r="1209" spans="1:7" s="6" customFormat="1">
      <c r="A1209" s="371"/>
      <c r="B1209" s="371"/>
      <c r="C1209" s="371"/>
      <c r="D1209" s="371"/>
      <c r="E1209" s="371"/>
      <c r="F1209" s="371"/>
      <c r="G1209" s="371"/>
    </row>
    <row r="1210" spans="1:7" s="5" customFormat="1" ht="15.75" customHeight="1">
      <c r="A1210" s="371"/>
      <c r="B1210" s="371"/>
      <c r="C1210" s="371"/>
      <c r="D1210" s="371"/>
      <c r="E1210" s="371"/>
      <c r="F1210" s="371"/>
      <c r="G1210" s="371"/>
    </row>
    <row r="1211" spans="1:7" s="5" customFormat="1" ht="15.75" customHeight="1">
      <c r="A1211" s="319" t="s">
        <v>494</v>
      </c>
      <c r="B1211" s="319"/>
      <c r="C1211" s="319"/>
      <c r="D1211" s="319"/>
      <c r="E1211" s="319"/>
      <c r="F1211" s="319"/>
      <c r="G1211" s="319"/>
    </row>
    <row r="1212" spans="1:7" s="6" customFormat="1">
      <c r="A1212" s="372"/>
      <c r="B1212" s="372"/>
      <c r="C1212" s="372"/>
      <c r="D1212" s="372"/>
      <c r="E1212" s="372"/>
      <c r="F1212" s="372"/>
      <c r="G1212" s="372"/>
    </row>
    <row r="1213" spans="1:7" s="5" customFormat="1" ht="15.75" customHeight="1">
      <c r="A1213" s="40" t="s">
        <v>495</v>
      </c>
      <c r="B1213" s="297" t="s">
        <v>261</v>
      </c>
      <c r="C1213" s="297" t="s">
        <v>443</v>
      </c>
      <c r="D1213" s="281" t="s">
        <v>257</v>
      </c>
      <c r="E1213" s="53" t="s">
        <v>475</v>
      </c>
      <c r="F1213" s="53" t="s">
        <v>26</v>
      </c>
      <c r="G1213" s="53" t="s">
        <v>148</v>
      </c>
    </row>
    <row r="1214" spans="1:7" s="5" customFormat="1" ht="15.75" customHeight="1">
      <c r="A1214" s="40"/>
      <c r="B1214" s="298"/>
      <c r="C1214" s="298"/>
      <c r="D1214" s="283"/>
      <c r="E1214" s="21" t="s">
        <v>17</v>
      </c>
      <c r="F1214" s="21" t="s">
        <v>27</v>
      </c>
      <c r="G1214" s="21" t="s">
        <v>28</v>
      </c>
    </row>
    <row r="1215" spans="1:7" s="5" customFormat="1" ht="15.75" customHeight="1">
      <c r="A1215" s="40"/>
      <c r="B1215" s="216" t="s">
        <v>643</v>
      </c>
      <c r="C1215" s="181"/>
      <c r="D1215" s="287" t="s">
        <v>496</v>
      </c>
      <c r="E1215" s="21">
        <v>44649</v>
      </c>
      <c r="F1215" s="21">
        <f>E1215+5</f>
        <v>44654</v>
      </c>
      <c r="G1215" s="21">
        <f>F1215+17</f>
        <v>44671</v>
      </c>
    </row>
    <row r="1216" spans="1:7" s="5" customFormat="1" ht="15.75" customHeight="1">
      <c r="A1216" s="121"/>
      <c r="B1216" s="216" t="s">
        <v>643</v>
      </c>
      <c r="C1216" s="181"/>
      <c r="D1216" s="300"/>
      <c r="E1216" s="21">
        <f t="shared" ref="E1216:G1219" si="156">E1215+7</f>
        <v>44656</v>
      </c>
      <c r="F1216" s="21">
        <f t="shared" si="156"/>
        <v>44661</v>
      </c>
      <c r="G1216" s="21">
        <f t="shared" si="156"/>
        <v>44678</v>
      </c>
    </row>
    <row r="1217" spans="1:7" s="5" customFormat="1" ht="15.75" customHeight="1">
      <c r="A1217" s="68"/>
      <c r="B1217" s="193" t="s">
        <v>989</v>
      </c>
      <c r="C1217" s="77" t="s">
        <v>992</v>
      </c>
      <c r="D1217" s="300"/>
      <c r="E1217" s="21">
        <f t="shared" si="156"/>
        <v>44663</v>
      </c>
      <c r="F1217" s="21">
        <f t="shared" si="156"/>
        <v>44668</v>
      </c>
      <c r="G1217" s="21">
        <f t="shared" si="156"/>
        <v>44685</v>
      </c>
    </row>
    <row r="1218" spans="1:7" s="5" customFormat="1" ht="15.75" customHeight="1">
      <c r="A1218" s="40"/>
      <c r="B1218" s="192" t="s">
        <v>990</v>
      </c>
      <c r="C1218" s="51" t="s">
        <v>993</v>
      </c>
      <c r="D1218" s="300"/>
      <c r="E1218" s="21">
        <f t="shared" si="156"/>
        <v>44670</v>
      </c>
      <c r="F1218" s="21">
        <f t="shared" si="156"/>
        <v>44675</v>
      </c>
      <c r="G1218" s="21">
        <f t="shared" si="156"/>
        <v>44692</v>
      </c>
    </row>
    <row r="1219" spans="1:7" s="5" customFormat="1" ht="15.75" customHeight="1">
      <c r="A1219" s="40"/>
      <c r="B1219" s="51" t="s">
        <v>991</v>
      </c>
      <c r="C1219" s="51" t="s">
        <v>993</v>
      </c>
      <c r="D1219" s="288"/>
      <c r="E1219" s="21">
        <f t="shared" si="156"/>
        <v>44677</v>
      </c>
      <c r="F1219" s="21">
        <f t="shared" si="156"/>
        <v>44682</v>
      </c>
      <c r="G1219" s="21">
        <f t="shared" si="156"/>
        <v>44699</v>
      </c>
    </row>
    <row r="1220" spans="1:7" s="5" customFormat="1" ht="15.75" customHeight="1">
      <c r="A1220" s="40"/>
      <c r="B1220" s="31"/>
      <c r="C1220" s="31"/>
      <c r="D1220" s="202"/>
      <c r="E1220" s="30"/>
      <c r="F1220" s="30"/>
      <c r="G1220" s="30"/>
    </row>
    <row r="1221" spans="1:7" s="5" customFormat="1" ht="15.75" customHeight="1">
      <c r="A1221" s="40"/>
      <c r="B1221" s="31"/>
      <c r="C1221" s="31"/>
      <c r="D1221" s="202"/>
      <c r="E1221" s="30"/>
      <c r="F1221" s="30"/>
      <c r="G1221" s="30"/>
    </row>
    <row r="1222" spans="1:7" s="5" customFormat="1" ht="15.75" customHeight="1">
      <c r="A1222" s="40"/>
      <c r="B1222" s="366" t="s">
        <v>261</v>
      </c>
      <c r="C1222" s="366" t="s">
        <v>443</v>
      </c>
      <c r="D1222" s="373" t="s">
        <v>257</v>
      </c>
      <c r="E1222" s="21" t="s">
        <v>475</v>
      </c>
      <c r="F1222" s="21" t="s">
        <v>26</v>
      </c>
      <c r="G1222" s="21" t="s">
        <v>148</v>
      </c>
    </row>
    <row r="1223" spans="1:7" s="5" customFormat="1" ht="15.75" customHeight="1">
      <c r="A1223" s="40"/>
      <c r="B1223" s="366"/>
      <c r="C1223" s="366"/>
      <c r="D1223" s="373"/>
      <c r="E1223" s="21" t="s">
        <v>17</v>
      </c>
      <c r="F1223" s="21" t="s">
        <v>27</v>
      </c>
      <c r="G1223" s="21" t="s">
        <v>28</v>
      </c>
    </row>
    <row r="1224" spans="1:7" s="5" customFormat="1" ht="15.75" customHeight="1">
      <c r="A1224" s="40"/>
      <c r="B1224" s="213" t="s">
        <v>641</v>
      </c>
      <c r="C1224" s="213" t="s">
        <v>644</v>
      </c>
      <c r="D1224" s="286" t="s">
        <v>497</v>
      </c>
      <c r="E1224" s="21">
        <v>44648</v>
      </c>
      <c r="F1224" s="21">
        <f>E1224+5</f>
        <v>44653</v>
      </c>
      <c r="G1224" s="21">
        <f>F1224+17</f>
        <v>44670</v>
      </c>
    </row>
    <row r="1225" spans="1:7" s="5" customFormat="1" ht="15.75" customHeight="1">
      <c r="A1225" s="40"/>
      <c r="B1225" s="216" t="s">
        <v>642</v>
      </c>
      <c r="C1225" s="213" t="s">
        <v>645</v>
      </c>
      <c r="D1225" s="286"/>
      <c r="E1225" s="21">
        <f t="shared" ref="E1225:F1228" si="157">E1224+7</f>
        <v>44655</v>
      </c>
      <c r="F1225" s="21">
        <f t="shared" si="157"/>
        <v>44660</v>
      </c>
      <c r="G1225" s="21">
        <f>F1225+17</f>
        <v>44677</v>
      </c>
    </row>
    <row r="1226" spans="1:7" s="5" customFormat="1" ht="15.75" customHeight="1">
      <c r="A1226" s="40"/>
      <c r="B1226" s="216" t="s">
        <v>643</v>
      </c>
      <c r="C1226" s="217"/>
      <c r="D1226" s="286"/>
      <c r="E1226" s="21">
        <f t="shared" si="157"/>
        <v>44662</v>
      </c>
      <c r="F1226" s="21">
        <f t="shared" si="157"/>
        <v>44667</v>
      </c>
      <c r="G1226" s="21">
        <f>F1226+17</f>
        <v>44684</v>
      </c>
    </row>
    <row r="1227" spans="1:7" s="5" customFormat="1" ht="15.75" customHeight="1">
      <c r="A1227" s="40"/>
      <c r="B1227" s="216" t="s">
        <v>643</v>
      </c>
      <c r="C1227" s="217"/>
      <c r="D1227" s="286"/>
      <c r="E1227" s="21">
        <f t="shared" si="157"/>
        <v>44669</v>
      </c>
      <c r="F1227" s="21">
        <f t="shared" si="157"/>
        <v>44674</v>
      </c>
      <c r="G1227" s="21">
        <f>F1227+17</f>
        <v>44691</v>
      </c>
    </row>
    <row r="1228" spans="1:7" s="5" customFormat="1" ht="15.75" customHeight="1">
      <c r="A1228" s="40"/>
      <c r="B1228" s="226"/>
      <c r="C1228" s="226"/>
      <c r="D1228" s="286"/>
      <c r="E1228" s="21">
        <f t="shared" si="157"/>
        <v>44676</v>
      </c>
      <c r="F1228" s="21">
        <f t="shared" si="157"/>
        <v>44681</v>
      </c>
      <c r="G1228" s="21">
        <f>F1228+17</f>
        <v>44698</v>
      </c>
    </row>
    <row r="1229" spans="1:7" s="140" customFormat="1" ht="15.75" customHeight="1">
      <c r="D1229" s="212"/>
    </row>
    <row r="1230" spans="1:7" s="5" customFormat="1" ht="15.75" customHeight="1">
      <c r="A1230" s="40" t="s">
        <v>150</v>
      </c>
      <c r="B1230" s="297" t="s">
        <v>521</v>
      </c>
      <c r="C1230" s="328" t="s">
        <v>454</v>
      </c>
      <c r="D1230" s="281" t="s">
        <v>338</v>
      </c>
      <c r="E1230" s="21" t="s">
        <v>478</v>
      </c>
      <c r="F1230" s="21" t="s">
        <v>26</v>
      </c>
      <c r="G1230" s="21" t="s">
        <v>246</v>
      </c>
    </row>
    <row r="1231" spans="1:7" s="5" customFormat="1" ht="15.75" customHeight="1">
      <c r="A1231" s="40"/>
      <c r="B1231" s="298"/>
      <c r="C1231" s="328"/>
      <c r="D1231" s="283"/>
      <c r="E1231" s="21" t="s">
        <v>17</v>
      </c>
      <c r="F1231" s="21" t="s">
        <v>27</v>
      </c>
      <c r="G1231" s="21" t="s">
        <v>28</v>
      </c>
    </row>
    <row r="1232" spans="1:7" s="5" customFormat="1" ht="15.75" customHeight="1">
      <c r="A1232" s="40"/>
      <c r="B1232" s="245"/>
      <c r="C1232" s="49"/>
      <c r="D1232" s="287" t="s">
        <v>498</v>
      </c>
      <c r="E1232" s="53">
        <v>44649</v>
      </c>
      <c r="F1232" s="53">
        <f>E1232+5</f>
        <v>44654</v>
      </c>
      <c r="G1232" s="53">
        <f>F1232+19</f>
        <v>44673</v>
      </c>
    </row>
    <row r="1233" spans="1:8" s="5" customFormat="1" ht="15.75" customHeight="1">
      <c r="A1233" s="40"/>
      <c r="B1233" s="116" t="s">
        <v>646</v>
      </c>
      <c r="C1233" s="49" t="s">
        <v>649</v>
      </c>
      <c r="D1233" s="300"/>
      <c r="E1233" s="53">
        <f t="shared" ref="E1233:F1236" si="158">E1232+7</f>
        <v>44656</v>
      </c>
      <c r="F1233" s="53">
        <f t="shared" si="158"/>
        <v>44661</v>
      </c>
      <c r="G1233" s="53">
        <f>F1233+17</f>
        <v>44678</v>
      </c>
    </row>
    <row r="1234" spans="1:8" s="5" customFormat="1" ht="15.75" customHeight="1">
      <c r="A1234" s="40"/>
      <c r="B1234" s="49" t="s">
        <v>647</v>
      </c>
      <c r="C1234" s="49" t="s">
        <v>650</v>
      </c>
      <c r="D1234" s="300"/>
      <c r="E1234" s="53">
        <f t="shared" si="158"/>
        <v>44663</v>
      </c>
      <c r="F1234" s="53">
        <f t="shared" si="158"/>
        <v>44668</v>
      </c>
      <c r="G1234" s="53">
        <f>F1234+17</f>
        <v>44685</v>
      </c>
    </row>
    <row r="1235" spans="1:8" s="5" customFormat="1" ht="15.75" customHeight="1">
      <c r="A1235" s="40"/>
      <c r="B1235" s="49" t="s">
        <v>648</v>
      </c>
      <c r="C1235" s="49" t="s">
        <v>651</v>
      </c>
      <c r="D1235" s="300"/>
      <c r="E1235" s="53">
        <f t="shared" si="158"/>
        <v>44670</v>
      </c>
      <c r="F1235" s="53">
        <f t="shared" si="158"/>
        <v>44675</v>
      </c>
      <c r="G1235" s="53">
        <f>F1235+17</f>
        <v>44692</v>
      </c>
    </row>
    <row r="1236" spans="1:8" s="5" customFormat="1" ht="15.75" customHeight="1">
      <c r="A1236" s="40"/>
      <c r="B1236" s="49"/>
      <c r="C1236" s="49"/>
      <c r="D1236" s="288"/>
      <c r="E1236" s="53">
        <f t="shared" si="158"/>
        <v>44677</v>
      </c>
      <c r="F1236" s="53">
        <f t="shared" si="158"/>
        <v>44682</v>
      </c>
      <c r="G1236" s="53">
        <f>F1236+17</f>
        <v>44699</v>
      </c>
    </row>
    <row r="1237" spans="1:8" s="5" customFormat="1" ht="15.75" customHeight="1">
      <c r="A1237" s="326"/>
      <c r="B1237" s="326"/>
      <c r="C1237" s="326"/>
      <c r="D1237" s="326"/>
      <c r="E1237" s="326"/>
      <c r="F1237" s="326"/>
      <c r="G1237" s="326"/>
    </row>
    <row r="1238" spans="1:8" s="5" customFormat="1" ht="15.75" customHeight="1">
      <c r="A1238" s="40"/>
      <c r="B1238" s="328" t="s">
        <v>261</v>
      </c>
      <c r="C1238" s="328" t="s">
        <v>443</v>
      </c>
      <c r="D1238" s="299" t="s">
        <v>257</v>
      </c>
      <c r="E1238" s="53" t="s">
        <v>475</v>
      </c>
      <c r="F1238" s="53" t="s">
        <v>26</v>
      </c>
      <c r="G1238" s="53" t="s">
        <v>499</v>
      </c>
    </row>
    <row r="1239" spans="1:8" s="5" customFormat="1" ht="15.75" customHeight="1">
      <c r="A1239" s="40"/>
      <c r="B1239" s="328"/>
      <c r="C1239" s="328"/>
      <c r="D1239" s="299"/>
      <c r="E1239" s="53" t="s">
        <v>17</v>
      </c>
      <c r="F1239" s="53" t="s">
        <v>27</v>
      </c>
      <c r="G1239" s="53" t="s">
        <v>28</v>
      </c>
    </row>
    <row r="1240" spans="1:8" s="5" customFormat="1" ht="15.75" customHeight="1">
      <c r="A1240" s="40"/>
      <c r="B1240" s="172" t="s">
        <v>732</v>
      </c>
      <c r="C1240" s="173" t="s">
        <v>736</v>
      </c>
      <c r="D1240" s="318" t="s">
        <v>500</v>
      </c>
      <c r="E1240" s="53">
        <v>44650</v>
      </c>
      <c r="F1240" s="53">
        <f>E1240+5</f>
        <v>44655</v>
      </c>
      <c r="G1240" s="53">
        <f>F1240+17</f>
        <v>44672</v>
      </c>
    </row>
    <row r="1241" spans="1:8" s="5" customFormat="1" ht="15.75" customHeight="1">
      <c r="A1241" s="40"/>
      <c r="B1241" s="172" t="s">
        <v>733</v>
      </c>
      <c r="C1241" s="173" t="s">
        <v>737</v>
      </c>
      <c r="D1241" s="318"/>
      <c r="E1241" s="53">
        <f t="shared" ref="E1241:G1244" si="159">E1240+7</f>
        <v>44657</v>
      </c>
      <c r="F1241" s="53">
        <f t="shared" si="159"/>
        <v>44662</v>
      </c>
      <c r="G1241" s="53">
        <f t="shared" si="159"/>
        <v>44679</v>
      </c>
    </row>
    <row r="1242" spans="1:8" s="5" customFormat="1" ht="15.75" customHeight="1">
      <c r="A1242" s="40"/>
      <c r="B1242" s="172" t="s">
        <v>71</v>
      </c>
      <c r="C1242" s="172" t="s">
        <v>738</v>
      </c>
      <c r="D1242" s="318"/>
      <c r="E1242" s="53">
        <f t="shared" si="159"/>
        <v>44664</v>
      </c>
      <c r="F1242" s="53">
        <f t="shared" si="159"/>
        <v>44669</v>
      </c>
      <c r="G1242" s="53">
        <f t="shared" si="159"/>
        <v>44686</v>
      </c>
    </row>
    <row r="1243" spans="1:8" s="5" customFormat="1" ht="15.75" customHeight="1">
      <c r="A1243" s="40"/>
      <c r="B1243" s="216" t="s">
        <v>734</v>
      </c>
      <c r="C1243" s="217" t="s">
        <v>739</v>
      </c>
      <c r="D1243" s="318"/>
      <c r="E1243" s="53">
        <f t="shared" si="159"/>
        <v>44671</v>
      </c>
      <c r="F1243" s="53">
        <f t="shared" si="159"/>
        <v>44676</v>
      </c>
      <c r="G1243" s="53">
        <f t="shared" si="159"/>
        <v>44693</v>
      </c>
    </row>
    <row r="1244" spans="1:8" s="5" customFormat="1" ht="15.75" customHeight="1">
      <c r="A1244" s="40"/>
      <c r="B1244" s="172" t="s">
        <v>735</v>
      </c>
      <c r="C1244" s="173" t="s">
        <v>740</v>
      </c>
      <c r="D1244" s="318"/>
      <c r="E1244" s="194">
        <f>E1243+7</f>
        <v>44678</v>
      </c>
      <c r="F1244" s="194">
        <f t="shared" si="159"/>
        <v>44683</v>
      </c>
      <c r="G1244" s="194">
        <f t="shared" si="159"/>
        <v>44700</v>
      </c>
    </row>
    <row r="1245" spans="1:8" s="5" customFormat="1" ht="15.75" customHeight="1">
      <c r="A1245" s="140"/>
      <c r="B1245" s="140"/>
      <c r="C1245" s="140"/>
      <c r="D1245" s="212"/>
      <c r="E1245" s="140"/>
      <c r="F1245" s="140"/>
      <c r="G1245" s="140"/>
      <c r="H1245" s="140"/>
    </row>
    <row r="1246" spans="1:8" s="5" customFormat="1" ht="15.75" customHeight="1">
      <c r="A1246" s="140"/>
      <c r="B1246" s="140"/>
      <c r="C1246" s="140"/>
      <c r="D1246" s="212"/>
      <c r="E1246" s="140"/>
      <c r="F1246" s="140"/>
      <c r="G1246" s="140"/>
      <c r="H1246" s="140"/>
    </row>
    <row r="1247" spans="1:8" s="5" customFormat="1" ht="15.75" customHeight="1">
      <c r="A1247" s="40" t="s">
        <v>501</v>
      </c>
      <c r="B1247" s="367" t="s">
        <v>23</v>
      </c>
      <c r="C1247" s="369" t="s">
        <v>24</v>
      </c>
      <c r="D1247" s="281" t="s">
        <v>257</v>
      </c>
      <c r="E1247" s="21" t="s">
        <v>475</v>
      </c>
      <c r="F1247" s="21" t="s">
        <v>26</v>
      </c>
      <c r="G1247" s="21" t="s">
        <v>245</v>
      </c>
    </row>
    <row r="1248" spans="1:8" s="5" customFormat="1" ht="15.75" customHeight="1">
      <c r="A1248" s="40"/>
      <c r="B1248" s="368"/>
      <c r="C1248" s="370"/>
      <c r="D1248" s="283"/>
      <c r="E1248" s="21" t="s">
        <v>17</v>
      </c>
      <c r="F1248" s="21" t="s">
        <v>27</v>
      </c>
      <c r="G1248" s="21" t="s">
        <v>28</v>
      </c>
    </row>
    <row r="1249" spans="1:8" s="5" customFormat="1" ht="15.75" customHeight="1">
      <c r="A1249" s="40"/>
      <c r="B1249" s="245"/>
      <c r="C1249" s="49"/>
      <c r="D1249" s="287" t="s">
        <v>502</v>
      </c>
      <c r="E1249" s="53">
        <v>44649</v>
      </c>
      <c r="F1249" s="53">
        <f>E1249+5</f>
        <v>44654</v>
      </c>
      <c r="G1249" s="53">
        <f>F1249+19</f>
        <v>44673</v>
      </c>
    </row>
    <row r="1250" spans="1:8" s="5" customFormat="1" ht="15.75" customHeight="1">
      <c r="A1250" s="40"/>
      <c r="B1250" s="116" t="s">
        <v>646</v>
      </c>
      <c r="C1250" s="49" t="s">
        <v>649</v>
      </c>
      <c r="D1250" s="300"/>
      <c r="E1250" s="53">
        <f>E1249+7</f>
        <v>44656</v>
      </c>
      <c r="F1250" s="53">
        <f>F1249+7</f>
        <v>44661</v>
      </c>
      <c r="G1250" s="53">
        <f>G1249+7</f>
        <v>44680</v>
      </c>
    </row>
    <row r="1251" spans="1:8" s="5" customFormat="1" ht="15.75" customHeight="1">
      <c r="A1251" s="40"/>
      <c r="B1251" s="49" t="s">
        <v>647</v>
      </c>
      <c r="C1251" s="49" t="s">
        <v>650</v>
      </c>
      <c r="D1251" s="300"/>
      <c r="E1251" s="53">
        <f t="shared" ref="E1251:F1253" si="160">E1250+7</f>
        <v>44663</v>
      </c>
      <c r="F1251" s="53">
        <f t="shared" si="160"/>
        <v>44668</v>
      </c>
      <c r="G1251" s="53">
        <f>F1251+17</f>
        <v>44685</v>
      </c>
    </row>
    <row r="1252" spans="1:8" s="5" customFormat="1" ht="15.75" customHeight="1">
      <c r="A1252" s="40"/>
      <c r="B1252" s="49" t="s">
        <v>648</v>
      </c>
      <c r="C1252" s="49" t="s">
        <v>651</v>
      </c>
      <c r="D1252" s="300"/>
      <c r="E1252" s="195">
        <f t="shared" si="160"/>
        <v>44670</v>
      </c>
      <c r="F1252" s="195">
        <f t="shared" si="160"/>
        <v>44675</v>
      </c>
      <c r="G1252" s="195">
        <f>F1252+17</f>
        <v>44692</v>
      </c>
    </row>
    <row r="1253" spans="1:8" s="5" customFormat="1" ht="15.75" customHeight="1">
      <c r="A1253" s="40"/>
      <c r="B1253" s="49"/>
      <c r="C1253" s="49"/>
      <c r="D1253" s="288"/>
      <c r="E1253" s="195">
        <f t="shared" si="160"/>
        <v>44677</v>
      </c>
      <c r="F1253" s="195">
        <f t="shared" si="160"/>
        <v>44682</v>
      </c>
      <c r="G1253" s="195">
        <f>F1253+17</f>
        <v>44699</v>
      </c>
    </row>
    <row r="1254" spans="1:8" s="5" customFormat="1" ht="15.75" customHeight="1">
      <c r="A1254" s="326"/>
      <c r="B1254" s="326"/>
      <c r="C1254" s="326"/>
      <c r="D1254" s="326"/>
      <c r="E1254" s="326"/>
      <c r="F1254" s="326"/>
      <c r="G1254" s="326"/>
      <c r="H1254" s="326"/>
    </row>
    <row r="1255" spans="1:8" s="5" customFormat="1" ht="15.75" customHeight="1">
      <c r="A1255" s="40"/>
      <c r="B1255" s="297" t="s">
        <v>261</v>
      </c>
      <c r="C1255" s="297" t="s">
        <v>443</v>
      </c>
      <c r="D1255" s="281" t="s">
        <v>257</v>
      </c>
      <c r="E1255" s="15" t="s">
        <v>258</v>
      </c>
      <c r="F1255" s="15" t="s">
        <v>26</v>
      </c>
      <c r="G1255" s="41" t="s">
        <v>245</v>
      </c>
    </row>
    <row r="1256" spans="1:8" s="5" customFormat="1" ht="15.75" customHeight="1">
      <c r="A1256" s="40"/>
      <c r="B1256" s="298"/>
      <c r="C1256" s="298"/>
      <c r="D1256" s="283"/>
      <c r="E1256" s="93" t="s">
        <v>285</v>
      </c>
      <c r="F1256" s="42" t="s">
        <v>27</v>
      </c>
      <c r="G1256" s="15" t="s">
        <v>28</v>
      </c>
    </row>
    <row r="1257" spans="1:8" s="5" customFormat="1" ht="15.75" customHeight="1">
      <c r="A1257" s="40"/>
      <c r="B1257" s="172" t="s">
        <v>732</v>
      </c>
      <c r="C1257" s="173" t="s">
        <v>736</v>
      </c>
      <c r="D1257" s="294" t="s">
        <v>500</v>
      </c>
      <c r="E1257" s="21">
        <v>44650</v>
      </c>
      <c r="F1257" s="21">
        <f>E1257+5</f>
        <v>44655</v>
      </c>
      <c r="G1257" s="21">
        <f>F1257+17</f>
        <v>44672</v>
      </c>
    </row>
    <row r="1258" spans="1:8" s="5" customFormat="1" ht="15.75" customHeight="1">
      <c r="A1258" s="40"/>
      <c r="B1258" s="172" t="s">
        <v>733</v>
      </c>
      <c r="C1258" s="173" t="s">
        <v>737</v>
      </c>
      <c r="D1258" s="324"/>
      <c r="E1258" s="21">
        <f t="shared" ref="E1258:G1261" si="161">E1257+7</f>
        <v>44657</v>
      </c>
      <c r="F1258" s="21">
        <f t="shared" si="161"/>
        <v>44662</v>
      </c>
      <c r="G1258" s="21">
        <f t="shared" si="161"/>
        <v>44679</v>
      </c>
    </row>
    <row r="1259" spans="1:8" s="5" customFormat="1" ht="15.75" customHeight="1">
      <c r="A1259" s="121"/>
      <c r="B1259" s="172" t="s">
        <v>71</v>
      </c>
      <c r="C1259" s="172" t="s">
        <v>738</v>
      </c>
      <c r="D1259" s="324"/>
      <c r="E1259" s="21">
        <f t="shared" si="161"/>
        <v>44664</v>
      </c>
      <c r="F1259" s="21">
        <f t="shared" si="161"/>
        <v>44669</v>
      </c>
      <c r="G1259" s="21">
        <f t="shared" si="161"/>
        <v>44686</v>
      </c>
    </row>
    <row r="1260" spans="1:8" s="5" customFormat="1" ht="15.75" customHeight="1">
      <c r="A1260" s="196" t="s">
        <v>503</v>
      </c>
      <c r="B1260" s="216" t="s">
        <v>734</v>
      </c>
      <c r="C1260" s="217" t="s">
        <v>739</v>
      </c>
      <c r="D1260" s="324"/>
      <c r="E1260" s="21">
        <f t="shared" si="161"/>
        <v>44671</v>
      </c>
      <c r="F1260" s="21">
        <f t="shared" si="161"/>
        <v>44676</v>
      </c>
      <c r="G1260" s="21">
        <f t="shared" si="161"/>
        <v>44693</v>
      </c>
    </row>
    <row r="1261" spans="1:8" s="5" customFormat="1" ht="15.75" customHeight="1">
      <c r="A1261" s="121"/>
      <c r="B1261" s="172" t="s">
        <v>735</v>
      </c>
      <c r="C1261" s="173" t="s">
        <v>740</v>
      </c>
      <c r="D1261" s="325"/>
      <c r="E1261" s="178">
        <f t="shared" si="161"/>
        <v>44678</v>
      </c>
      <c r="F1261" s="178">
        <f t="shared" si="161"/>
        <v>44683</v>
      </c>
      <c r="G1261" s="178">
        <f t="shared" si="161"/>
        <v>44700</v>
      </c>
    </row>
    <row r="1262" spans="1:8" s="5" customFormat="1" ht="15.75">
      <c r="A1262" s="8"/>
      <c r="B1262" s="7"/>
      <c r="D1262" s="7"/>
    </row>
    <row r="1263" spans="1:8" s="6" customFormat="1">
      <c r="A1263" s="1"/>
      <c r="B1263" s="9"/>
      <c r="D1263" s="9"/>
    </row>
  </sheetData>
  <mergeCells count="645">
    <mergeCell ref="A477:B477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C433:C434"/>
    <mergeCell ref="D452:D456"/>
    <mergeCell ref="A467:B467"/>
    <mergeCell ref="B468:B469"/>
    <mergeCell ref="B450:B451"/>
    <mergeCell ref="B433:B434"/>
    <mergeCell ref="C468:C469"/>
    <mergeCell ref="D461:D465"/>
    <mergeCell ref="A449:B449"/>
    <mergeCell ref="D441:D442"/>
    <mergeCell ref="D450:D451"/>
    <mergeCell ref="B557:B558"/>
    <mergeCell ref="B593:B594"/>
    <mergeCell ref="C628:C629"/>
    <mergeCell ref="D620:D621"/>
    <mergeCell ref="C557:C558"/>
    <mergeCell ref="D557:D558"/>
    <mergeCell ref="C576:C577"/>
    <mergeCell ref="D569:D573"/>
    <mergeCell ref="B567:B568"/>
    <mergeCell ref="C567:C568"/>
    <mergeCell ref="D576:D577"/>
    <mergeCell ref="D559:D563"/>
    <mergeCell ref="D613:D617"/>
    <mergeCell ref="C620:C621"/>
    <mergeCell ref="C549:C550"/>
    <mergeCell ref="B549:B550"/>
    <mergeCell ref="D542:D546"/>
    <mergeCell ref="C497:C498"/>
    <mergeCell ref="D497:D498"/>
    <mergeCell ref="D488:D489"/>
    <mergeCell ref="C488:C489"/>
    <mergeCell ref="D534:D538"/>
    <mergeCell ref="D622:D626"/>
    <mergeCell ref="B601:B602"/>
    <mergeCell ref="B611:B612"/>
    <mergeCell ref="B585:B586"/>
    <mergeCell ref="C514:C515"/>
    <mergeCell ref="D514:D515"/>
    <mergeCell ref="B522:G522"/>
    <mergeCell ref="D525:D529"/>
    <mergeCell ref="B540:B541"/>
    <mergeCell ref="A531:B531"/>
    <mergeCell ref="B523:B524"/>
    <mergeCell ref="D507:D511"/>
    <mergeCell ref="D499:D503"/>
    <mergeCell ref="C540:C541"/>
    <mergeCell ref="D540:D541"/>
    <mergeCell ref="D549:D550"/>
    <mergeCell ref="D1001:D1002"/>
    <mergeCell ref="D1003:D1007"/>
    <mergeCell ref="C990:C991"/>
    <mergeCell ref="D969:D970"/>
    <mergeCell ref="D961:D962"/>
    <mergeCell ref="D810:D814"/>
    <mergeCell ref="D800:D801"/>
    <mergeCell ref="D802:D806"/>
    <mergeCell ref="B808:B809"/>
    <mergeCell ref="C808:C809"/>
    <mergeCell ref="D808:D809"/>
    <mergeCell ref="C969:C970"/>
    <mergeCell ref="C919:C920"/>
    <mergeCell ref="D904:D908"/>
    <mergeCell ref="C935:C936"/>
    <mergeCell ref="C1001:C1002"/>
    <mergeCell ref="D874:D878"/>
    <mergeCell ref="C952:C953"/>
    <mergeCell ref="D911:D912"/>
    <mergeCell ref="D921:D925"/>
    <mergeCell ref="C902:C903"/>
    <mergeCell ref="B825:B826"/>
    <mergeCell ref="B911:B912"/>
    <mergeCell ref="B894:B895"/>
    <mergeCell ref="D1249:D1253"/>
    <mergeCell ref="D794:D798"/>
    <mergeCell ref="D715:D716"/>
    <mergeCell ref="D699:D700"/>
    <mergeCell ref="C699:C700"/>
    <mergeCell ref="B1151:B1152"/>
    <mergeCell ref="C1151:C1152"/>
    <mergeCell ref="D1151:D1152"/>
    <mergeCell ref="D1159:D1160"/>
    <mergeCell ref="D1143:D1144"/>
    <mergeCell ref="C1143:C1144"/>
    <mergeCell ref="B1143:B1144"/>
    <mergeCell ref="D1041:D1045"/>
    <mergeCell ref="D1049:D1053"/>
    <mergeCell ref="D1059:D1063"/>
    <mergeCell ref="D1069:D1073"/>
    <mergeCell ref="D1086:D1090"/>
    <mergeCell ref="B990:B991"/>
    <mergeCell ref="D1105:D1109"/>
    <mergeCell ref="D1121:D1125"/>
    <mergeCell ref="D862:D863"/>
    <mergeCell ref="C852:C853"/>
    <mergeCell ref="D852:D853"/>
    <mergeCell ref="A891:G891"/>
    <mergeCell ref="D836:D840"/>
    <mergeCell ref="D827:D831"/>
    <mergeCell ref="D929:D933"/>
    <mergeCell ref="B902:B903"/>
    <mergeCell ref="B919:B920"/>
    <mergeCell ref="D896:D900"/>
    <mergeCell ref="D825:D826"/>
    <mergeCell ref="B852:B853"/>
    <mergeCell ref="B880:B881"/>
    <mergeCell ref="D845:D849"/>
    <mergeCell ref="C880:C881"/>
    <mergeCell ref="D882:D886"/>
    <mergeCell ref="C843:C844"/>
    <mergeCell ref="C834:C835"/>
    <mergeCell ref="D834:D835"/>
    <mergeCell ref="D913:D917"/>
    <mergeCell ref="C1202:C1203"/>
    <mergeCell ref="B1202:B1203"/>
    <mergeCell ref="D1202:D1203"/>
    <mergeCell ref="C601:C602"/>
    <mergeCell ref="D601:D602"/>
    <mergeCell ref="A782:G782"/>
    <mergeCell ref="B695:D696"/>
    <mergeCell ref="C707:C708"/>
    <mergeCell ref="C911:C912"/>
    <mergeCell ref="D902:D903"/>
    <mergeCell ref="D980:D981"/>
    <mergeCell ref="C980:C981"/>
    <mergeCell ref="D963:D967"/>
    <mergeCell ref="D818:D822"/>
    <mergeCell ref="D843:D844"/>
    <mergeCell ref="C894:C895"/>
    <mergeCell ref="D894:D895"/>
    <mergeCell ref="D880:D881"/>
    <mergeCell ref="D872:D873"/>
    <mergeCell ref="C872:C873"/>
    <mergeCell ref="C862:C863"/>
    <mergeCell ref="D952:D953"/>
    <mergeCell ref="D954:D958"/>
    <mergeCell ref="B952:B953"/>
    <mergeCell ref="D1194:D1195"/>
    <mergeCell ref="B1194:B1195"/>
    <mergeCell ref="C1159:C1160"/>
    <mergeCell ref="B1159:B1160"/>
    <mergeCell ref="D1196:D1200"/>
    <mergeCell ref="C1194:C1195"/>
    <mergeCell ref="D1030:D1031"/>
    <mergeCell ref="D1022:D1023"/>
    <mergeCell ref="C1022:C1023"/>
    <mergeCell ref="A1134:H1134"/>
    <mergeCell ref="D1111:D1112"/>
    <mergeCell ref="D1153:D1157"/>
    <mergeCell ref="D1024:D1028"/>
    <mergeCell ref="A1158:XFD1158"/>
    <mergeCell ref="D1135:D1136"/>
    <mergeCell ref="C1135:C1136"/>
    <mergeCell ref="B1135:B1136"/>
    <mergeCell ref="A1185:H1185"/>
    <mergeCell ref="A1150:H1150"/>
    <mergeCell ref="D1188:D1192"/>
    <mergeCell ref="B1168:B1169"/>
    <mergeCell ref="B1127:B1128"/>
    <mergeCell ref="B1093:B1094"/>
    <mergeCell ref="D1129:D1133"/>
    <mergeCell ref="B1222:B1223"/>
    <mergeCell ref="D1213:D1214"/>
    <mergeCell ref="D1240:D1244"/>
    <mergeCell ref="B1247:B1248"/>
    <mergeCell ref="C1213:C1214"/>
    <mergeCell ref="C1247:C1248"/>
    <mergeCell ref="B1213:B1214"/>
    <mergeCell ref="D1232:D1236"/>
    <mergeCell ref="D1204:D1208"/>
    <mergeCell ref="D1224:D1228"/>
    <mergeCell ref="A1211:G1211"/>
    <mergeCell ref="A1209:G1210"/>
    <mergeCell ref="A1212:G1212"/>
    <mergeCell ref="D1215:D1219"/>
    <mergeCell ref="D1222:D1223"/>
    <mergeCell ref="C1222:C1223"/>
    <mergeCell ref="D638:D642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B699:B700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D664:D668"/>
    <mergeCell ref="B707:B708"/>
    <mergeCell ref="D726:D727"/>
    <mergeCell ref="D671:D672"/>
    <mergeCell ref="C736:C737"/>
    <mergeCell ref="C662:C663"/>
    <mergeCell ref="D407:D411"/>
    <mergeCell ref="B773:B774"/>
    <mergeCell ref="B765:B766"/>
    <mergeCell ref="C773:C774"/>
    <mergeCell ref="B745:B746"/>
    <mergeCell ref="D690:D694"/>
    <mergeCell ref="D707:D708"/>
    <mergeCell ref="D688:D689"/>
    <mergeCell ref="D645:D646"/>
    <mergeCell ref="C653:C654"/>
    <mergeCell ref="C645:C646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D755:D756"/>
    <mergeCell ref="D653:D654"/>
    <mergeCell ref="D738:D742"/>
    <mergeCell ref="D709:D713"/>
    <mergeCell ref="B359:B360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C396:C397"/>
    <mergeCell ref="C377:C378"/>
    <mergeCell ref="A404:B404"/>
    <mergeCell ref="D405:D406"/>
    <mergeCell ref="A413:B413"/>
    <mergeCell ref="D371:D375"/>
    <mergeCell ref="C414:C415"/>
    <mergeCell ref="D359:D360"/>
    <mergeCell ref="C359:C360"/>
    <mergeCell ref="D350:D351"/>
    <mergeCell ref="B350:B351"/>
    <mergeCell ref="B366:D366"/>
    <mergeCell ref="D316:D320"/>
    <mergeCell ref="D341:D342"/>
    <mergeCell ref="C341:C342"/>
    <mergeCell ref="D343:D347"/>
    <mergeCell ref="D379:D383"/>
    <mergeCell ref="D398:D402"/>
    <mergeCell ref="A395:B395"/>
    <mergeCell ref="A367:G367"/>
    <mergeCell ref="C350:C351"/>
    <mergeCell ref="C405:C406"/>
    <mergeCell ref="D377:D378"/>
    <mergeCell ref="A368:B368"/>
    <mergeCell ref="B369:B370"/>
    <mergeCell ref="B387:B388"/>
    <mergeCell ref="A386:B386"/>
    <mergeCell ref="B396:B397"/>
    <mergeCell ref="A358:B358"/>
    <mergeCell ref="D352:D356"/>
    <mergeCell ref="A313:B313"/>
    <mergeCell ref="B304:B305"/>
    <mergeCell ref="C314:C315"/>
    <mergeCell ref="B314:B315"/>
    <mergeCell ref="D314:D315"/>
    <mergeCell ref="D295:D296"/>
    <mergeCell ref="B295:B296"/>
    <mergeCell ref="A294:B294"/>
    <mergeCell ref="D426:D430"/>
    <mergeCell ref="A340:B340"/>
    <mergeCell ref="A312:G312"/>
    <mergeCell ref="B332:B333"/>
    <mergeCell ref="D332:D333"/>
    <mergeCell ref="C332:C333"/>
    <mergeCell ref="D334:D338"/>
    <mergeCell ref="D324:D328"/>
    <mergeCell ref="B322:B323"/>
    <mergeCell ref="A321:B321"/>
    <mergeCell ref="A331:B331"/>
    <mergeCell ref="D322:D323"/>
    <mergeCell ref="C322:C323"/>
    <mergeCell ref="B341:B342"/>
    <mergeCell ref="A349:B349"/>
    <mergeCell ref="D361:D365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140:C141"/>
    <mergeCell ref="C122:C123"/>
    <mergeCell ref="C87:C88"/>
    <mergeCell ref="B87:B88"/>
    <mergeCell ref="B70:B71"/>
    <mergeCell ref="A86:B86"/>
    <mergeCell ref="B79:B80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D97:D101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B206:B207"/>
    <mergeCell ref="D206:D207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A223:B223"/>
    <mergeCell ref="A241:B241"/>
    <mergeCell ref="C224:C225"/>
    <mergeCell ref="B251:B252"/>
    <mergeCell ref="A249:G250"/>
    <mergeCell ref="A277:B277"/>
    <mergeCell ref="B278:B279"/>
    <mergeCell ref="C278:C279"/>
    <mergeCell ref="D262:D266"/>
    <mergeCell ref="D278:D279"/>
    <mergeCell ref="B260:B261"/>
    <mergeCell ref="C269:C270"/>
    <mergeCell ref="D224:D225"/>
    <mergeCell ref="D244:D248"/>
    <mergeCell ref="D253:D257"/>
    <mergeCell ref="C233:C234"/>
    <mergeCell ref="D233:D234"/>
    <mergeCell ref="D226:D230"/>
    <mergeCell ref="A232:B232"/>
    <mergeCell ref="C260:C261"/>
    <mergeCell ref="B242:B243"/>
    <mergeCell ref="B233:B234"/>
    <mergeCell ref="D242:D243"/>
    <mergeCell ref="A268:B268"/>
    <mergeCell ref="D269:D270"/>
    <mergeCell ref="B269:B270"/>
    <mergeCell ref="D304:D305"/>
    <mergeCell ref="D271:D275"/>
    <mergeCell ref="D260:D261"/>
    <mergeCell ref="C251:C252"/>
    <mergeCell ref="D251:D252"/>
    <mergeCell ref="C242:C243"/>
    <mergeCell ref="D306:D310"/>
    <mergeCell ref="D289:D293"/>
    <mergeCell ref="D287:D288"/>
    <mergeCell ref="D280:D284"/>
    <mergeCell ref="A303:B303"/>
    <mergeCell ref="C304:C305"/>
    <mergeCell ref="A286:B286"/>
    <mergeCell ref="B287:B288"/>
    <mergeCell ref="C295:C296"/>
    <mergeCell ref="D297:D301"/>
    <mergeCell ref="C287:C288"/>
    <mergeCell ref="D480:D484"/>
    <mergeCell ref="D468:D469"/>
    <mergeCell ref="D470:D474"/>
    <mergeCell ref="A487:B487"/>
    <mergeCell ref="B488:B489"/>
    <mergeCell ref="A259:B25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B532:B533"/>
    <mergeCell ref="D516:D520"/>
    <mergeCell ref="A513:B513"/>
    <mergeCell ref="B478:B479"/>
    <mergeCell ref="B497:B498"/>
    <mergeCell ref="A496:B496"/>
    <mergeCell ref="C523:C524"/>
    <mergeCell ref="D523:D524"/>
    <mergeCell ref="D532:D533"/>
    <mergeCell ref="D459:D460"/>
    <mergeCell ref="D1257:D1261"/>
    <mergeCell ref="A1175:H1176"/>
    <mergeCell ref="A1166:H1167"/>
    <mergeCell ref="A1184:H1184"/>
    <mergeCell ref="A1237:G1237"/>
    <mergeCell ref="A1254:H1254"/>
    <mergeCell ref="C1186:C1187"/>
    <mergeCell ref="B1186:B1187"/>
    <mergeCell ref="D1186:D1187"/>
    <mergeCell ref="D1177:D1178"/>
    <mergeCell ref="C1255:C1256"/>
    <mergeCell ref="D1255:D1256"/>
    <mergeCell ref="D1247:D1248"/>
    <mergeCell ref="B1238:B1239"/>
    <mergeCell ref="C1238:C1239"/>
    <mergeCell ref="D1238:D1239"/>
    <mergeCell ref="D1230:D1231"/>
    <mergeCell ref="C1230:C1231"/>
    <mergeCell ref="B1230:B1231"/>
    <mergeCell ref="C1177:C1178"/>
    <mergeCell ref="B1177:B1178"/>
    <mergeCell ref="B1255:B1256"/>
    <mergeCell ref="A1193:XFD1193"/>
    <mergeCell ref="D1170:D1174"/>
    <mergeCell ref="C943:C944"/>
    <mergeCell ref="D943:D944"/>
    <mergeCell ref="D935:D936"/>
    <mergeCell ref="B961:B962"/>
    <mergeCell ref="D927:D928"/>
    <mergeCell ref="D919:D920"/>
    <mergeCell ref="C927:C928"/>
    <mergeCell ref="D971:D975"/>
    <mergeCell ref="B935:B936"/>
    <mergeCell ref="B927:B928"/>
    <mergeCell ref="D1145:D1149"/>
    <mergeCell ref="D1168:D1169"/>
    <mergeCell ref="C1168:C1169"/>
    <mergeCell ref="C1093:C1094"/>
    <mergeCell ref="A1101:G1101"/>
    <mergeCell ref="B1111:B1112"/>
    <mergeCell ref="C1119:C1120"/>
    <mergeCell ref="D1119:D1120"/>
    <mergeCell ref="C1127:C1128"/>
    <mergeCell ref="D1103:D1104"/>
    <mergeCell ref="D1161:D1165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93:D594"/>
    <mergeCell ref="C636:C637"/>
    <mergeCell ref="C585:C586"/>
    <mergeCell ref="D1179:D1183"/>
    <mergeCell ref="B1084:B1085"/>
    <mergeCell ref="B1076:B1077"/>
    <mergeCell ref="D1078:D1082"/>
    <mergeCell ref="D1032:D1036"/>
    <mergeCell ref="D1084:D1085"/>
    <mergeCell ref="C1084:C1085"/>
    <mergeCell ref="C1039:C1040"/>
    <mergeCell ref="D1039:D1040"/>
    <mergeCell ref="C1076:C1077"/>
    <mergeCell ref="D1076:D1077"/>
    <mergeCell ref="D1067:D1068"/>
    <mergeCell ref="C1067:C1068"/>
    <mergeCell ref="C1057:C1058"/>
    <mergeCell ref="B1047:B1048"/>
    <mergeCell ref="B1057:B1058"/>
    <mergeCell ref="C1047:C1048"/>
    <mergeCell ref="B1119:B1120"/>
    <mergeCell ref="D1127:D1128"/>
    <mergeCell ref="D1093:D1094"/>
    <mergeCell ref="D1095:D1099"/>
    <mergeCell ref="A1126:I1126"/>
    <mergeCell ref="D1137:D1141"/>
    <mergeCell ref="C1103:C1104"/>
    <mergeCell ref="D765:D766"/>
    <mergeCell ref="B862:B863"/>
    <mergeCell ref="C765:C766"/>
    <mergeCell ref="D786:D790"/>
    <mergeCell ref="D775:D779"/>
    <mergeCell ref="D773:D774"/>
    <mergeCell ref="B872:B873"/>
    <mergeCell ref="B834:B835"/>
    <mergeCell ref="B816:B817"/>
    <mergeCell ref="D816:D817"/>
    <mergeCell ref="C792:C793"/>
    <mergeCell ref="B792:B793"/>
    <mergeCell ref="B784:B785"/>
    <mergeCell ref="C825:C826"/>
    <mergeCell ref="D854:D858"/>
    <mergeCell ref="D864:D868"/>
    <mergeCell ref="C816:C817"/>
    <mergeCell ref="B843:B844"/>
    <mergeCell ref="D784:D785"/>
    <mergeCell ref="C784:C785"/>
    <mergeCell ref="D792:D793"/>
    <mergeCell ref="D767:D771"/>
    <mergeCell ref="B800:B801"/>
    <mergeCell ref="C800:C801"/>
    <mergeCell ref="B1012:B1013"/>
    <mergeCell ref="B1030:B1031"/>
    <mergeCell ref="C1111:C1112"/>
    <mergeCell ref="B1103:B1104"/>
    <mergeCell ref="D1113:D1117"/>
    <mergeCell ref="B943:B944"/>
    <mergeCell ref="D937:D941"/>
    <mergeCell ref="B1022:B1023"/>
    <mergeCell ref="B1001:B1002"/>
    <mergeCell ref="B1067:B1068"/>
    <mergeCell ref="B1039:B1040"/>
    <mergeCell ref="D1057:D1058"/>
    <mergeCell ref="D1047:D1048"/>
    <mergeCell ref="D982:D986"/>
    <mergeCell ref="B969:B970"/>
    <mergeCell ref="C1030:C1031"/>
    <mergeCell ref="D992:D996"/>
    <mergeCell ref="B980:B981"/>
    <mergeCell ref="C1012:C1013"/>
    <mergeCell ref="D1012:D1013"/>
    <mergeCell ref="C961:C962"/>
    <mergeCell ref="D1014:D1018"/>
    <mergeCell ref="D945:D949"/>
    <mergeCell ref="D990:D991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0"/>
  <sheetViews>
    <sheetView showGridLines="0" zoomScale="85" zoomScaleNormal="85" workbookViewId="0">
      <selection activeCell="J22" sqref="J22"/>
    </sheetView>
  </sheetViews>
  <sheetFormatPr defaultColWidth="9" defaultRowHeight="16.5"/>
  <cols>
    <col min="1" max="1" width="15.25" style="390" customWidth="1"/>
    <col min="2" max="2" width="26.25" style="392" bestFit="1" customWidth="1"/>
    <col min="3" max="3" width="20.25" style="392" customWidth="1"/>
    <col min="4" max="4" width="16.125" style="391" customWidth="1"/>
    <col min="5" max="5" width="14.625" style="390" customWidth="1"/>
    <col min="6" max="6" width="18.5" style="390" customWidth="1"/>
    <col min="7" max="7" width="16.375" style="390" customWidth="1"/>
    <col min="8" max="8" width="17.625" style="390" customWidth="1"/>
    <col min="9" max="16384" width="9" style="390"/>
  </cols>
  <sheetData>
    <row r="1" spans="1:11" ht="62.25" customHeight="1">
      <c r="A1" s="513" t="s">
        <v>1701</v>
      </c>
      <c r="B1" s="513"/>
      <c r="C1" s="513"/>
      <c r="D1" s="513"/>
      <c r="E1" s="513"/>
      <c r="F1" s="513"/>
      <c r="G1" s="513"/>
      <c r="H1" s="500"/>
      <c r="I1" s="429"/>
      <c r="J1" s="512"/>
      <c r="K1" s="512"/>
    </row>
    <row r="2" spans="1:11" ht="36" customHeight="1">
      <c r="A2" s="507" t="s">
        <v>20</v>
      </c>
      <c r="B2" s="507"/>
      <c r="C2" s="511"/>
      <c r="D2" s="510"/>
      <c r="E2" s="509"/>
      <c r="F2" s="509"/>
      <c r="G2" s="508" t="s">
        <v>1700</v>
      </c>
      <c r="H2" s="500"/>
      <c r="I2" s="429"/>
      <c r="J2" s="506"/>
      <c r="K2" s="505"/>
    </row>
    <row r="3" spans="1:11" ht="23.25" customHeight="1">
      <c r="A3" s="507" t="s">
        <v>1699</v>
      </c>
      <c r="B3" s="507"/>
      <c r="C3" s="507"/>
      <c r="D3" s="507"/>
      <c r="E3" s="507"/>
      <c r="F3" s="507"/>
      <c r="G3" s="507"/>
      <c r="H3" s="500"/>
      <c r="I3" s="429"/>
      <c r="J3" s="506"/>
      <c r="K3" s="505"/>
    </row>
    <row r="4" spans="1:11">
      <c r="A4" s="504" t="s">
        <v>151</v>
      </c>
      <c r="B4" s="503"/>
      <c r="C4" s="503"/>
      <c r="D4" s="502"/>
      <c r="E4" s="501"/>
      <c r="F4" s="501"/>
      <c r="G4" s="501"/>
      <c r="H4" s="500"/>
    </row>
    <row r="5" spans="1:11">
      <c r="A5" s="410" t="s">
        <v>1698</v>
      </c>
      <c r="B5" s="432"/>
      <c r="C5" s="432"/>
      <c r="D5" s="447"/>
      <c r="E5" s="410"/>
      <c r="F5" s="410"/>
      <c r="G5" s="430"/>
      <c r="H5" s="499"/>
    </row>
    <row r="6" spans="1:11">
      <c r="A6" s="410"/>
      <c r="B6" s="402" t="s">
        <v>272</v>
      </c>
      <c r="C6" s="402" t="s">
        <v>24</v>
      </c>
      <c r="D6" s="401" t="s">
        <v>25</v>
      </c>
      <c r="E6" s="398" t="s">
        <v>152</v>
      </c>
      <c r="F6" s="398" t="s">
        <v>152</v>
      </c>
      <c r="G6" s="398" t="s">
        <v>1655</v>
      </c>
    </row>
    <row r="7" spans="1:11">
      <c r="B7" s="400"/>
      <c r="C7" s="400"/>
      <c r="D7" s="399"/>
      <c r="E7" s="398" t="s">
        <v>1039</v>
      </c>
      <c r="F7" s="398" t="s">
        <v>27</v>
      </c>
      <c r="G7" s="398" t="s">
        <v>28</v>
      </c>
    </row>
    <row r="8" spans="1:11" ht="16.5" customHeight="1">
      <c r="B8" s="427" t="s">
        <v>1686</v>
      </c>
      <c r="C8" s="427" t="s">
        <v>1685</v>
      </c>
      <c r="D8" s="397" t="s">
        <v>1684</v>
      </c>
      <c r="E8" s="393">
        <f>F8-6</f>
        <v>44645</v>
      </c>
      <c r="F8" s="393">
        <v>44651</v>
      </c>
      <c r="G8" s="393">
        <f>F8+32</f>
        <v>44683</v>
      </c>
    </row>
    <row r="9" spans="1:11">
      <c r="B9" s="427" t="s">
        <v>1683</v>
      </c>
      <c r="C9" s="427" t="s">
        <v>1682</v>
      </c>
      <c r="D9" s="396"/>
      <c r="E9" s="393">
        <f>F9-6</f>
        <v>44652</v>
      </c>
      <c r="F9" s="393">
        <v>44658</v>
      </c>
      <c r="G9" s="393">
        <f>F9+32</f>
        <v>44690</v>
      </c>
    </row>
    <row r="10" spans="1:11">
      <c r="B10" s="427" t="s">
        <v>1681</v>
      </c>
      <c r="C10" s="427" t="s">
        <v>1680</v>
      </c>
      <c r="D10" s="396"/>
      <c r="E10" s="393">
        <f>F10-6</f>
        <v>44659</v>
      </c>
      <c r="F10" s="393">
        <v>44665</v>
      </c>
      <c r="G10" s="393">
        <f>F10+32</f>
        <v>44697</v>
      </c>
      <c r="H10" s="489"/>
    </row>
    <row r="11" spans="1:11">
      <c r="B11" s="427" t="s">
        <v>1679</v>
      </c>
      <c r="C11" s="427" t="s">
        <v>1678</v>
      </c>
      <c r="D11" s="396"/>
      <c r="E11" s="393">
        <f>F11-6</f>
        <v>44666</v>
      </c>
      <c r="F11" s="393">
        <v>44672</v>
      </c>
      <c r="G11" s="393">
        <f>F11+32</f>
        <v>44704</v>
      </c>
    </row>
    <row r="12" spans="1:11">
      <c r="B12" s="427" t="s">
        <v>1677</v>
      </c>
      <c r="C12" s="427" t="s">
        <v>1676</v>
      </c>
      <c r="D12" s="396"/>
      <c r="E12" s="393">
        <f>F12-6</f>
        <v>44673</v>
      </c>
      <c r="F12" s="393">
        <v>44679</v>
      </c>
      <c r="G12" s="393">
        <f>F12+32</f>
        <v>44711</v>
      </c>
    </row>
    <row r="13" spans="1:11">
      <c r="B13" s="427" t="s">
        <v>1675</v>
      </c>
      <c r="C13" s="427" t="s">
        <v>1674</v>
      </c>
      <c r="D13" s="394"/>
      <c r="E13" s="393">
        <f>F13-6</f>
        <v>44680</v>
      </c>
      <c r="F13" s="393">
        <v>44686</v>
      </c>
      <c r="G13" s="393">
        <f>F13+32</f>
        <v>44718</v>
      </c>
    </row>
    <row r="14" spans="1:11">
      <c r="B14" s="390"/>
      <c r="C14" s="390"/>
    </row>
    <row r="15" spans="1:11">
      <c r="B15" s="402" t="s">
        <v>272</v>
      </c>
      <c r="C15" s="402" t="s">
        <v>24</v>
      </c>
      <c r="D15" s="401" t="s">
        <v>25</v>
      </c>
      <c r="E15" s="398" t="s">
        <v>152</v>
      </c>
      <c r="F15" s="398" t="s">
        <v>152</v>
      </c>
      <c r="G15" s="398" t="s">
        <v>1655</v>
      </c>
    </row>
    <row r="16" spans="1:11">
      <c r="B16" s="400"/>
      <c r="C16" s="400"/>
      <c r="D16" s="399"/>
      <c r="E16" s="398" t="s">
        <v>1039</v>
      </c>
      <c r="F16" s="398" t="s">
        <v>27</v>
      </c>
      <c r="G16" s="398" t="s">
        <v>28</v>
      </c>
    </row>
    <row r="17" spans="2:7" ht="16.5" customHeight="1">
      <c r="B17" s="427" t="s">
        <v>1672</v>
      </c>
      <c r="C17" s="427" t="s">
        <v>1671</v>
      </c>
      <c r="D17" s="397" t="s">
        <v>1670</v>
      </c>
      <c r="E17" s="393">
        <f>F17-5</f>
        <v>44642</v>
      </c>
      <c r="F17" s="393">
        <v>44647</v>
      </c>
      <c r="G17" s="393">
        <f>F17+32</f>
        <v>44679</v>
      </c>
    </row>
    <row r="18" spans="2:7">
      <c r="B18" s="427" t="s">
        <v>1669</v>
      </c>
      <c r="C18" s="427" t="s">
        <v>1668</v>
      </c>
      <c r="D18" s="396"/>
      <c r="E18" s="393">
        <f>F18-5</f>
        <v>44649</v>
      </c>
      <c r="F18" s="393">
        <v>44654</v>
      </c>
      <c r="G18" s="393">
        <f>F18+32</f>
        <v>44686</v>
      </c>
    </row>
    <row r="19" spans="2:7">
      <c r="B19" s="427" t="s">
        <v>789</v>
      </c>
      <c r="C19" s="427" t="s">
        <v>1667</v>
      </c>
      <c r="D19" s="396"/>
      <c r="E19" s="393">
        <f>F19-5</f>
        <v>44656</v>
      </c>
      <c r="F19" s="393">
        <v>44661</v>
      </c>
      <c r="G19" s="393">
        <f>F19+32</f>
        <v>44693</v>
      </c>
    </row>
    <row r="20" spans="2:7">
      <c r="B20" s="427" t="s">
        <v>790</v>
      </c>
      <c r="C20" s="427" t="s">
        <v>1666</v>
      </c>
      <c r="D20" s="394"/>
      <c r="E20" s="393">
        <f>F20-5</f>
        <v>44663</v>
      </c>
      <c r="F20" s="393">
        <v>44668</v>
      </c>
      <c r="G20" s="393">
        <f>F20+32</f>
        <v>44700</v>
      </c>
    </row>
    <row r="21" spans="2:7">
      <c r="B21" s="427" t="s">
        <v>791</v>
      </c>
      <c r="C21" s="427" t="s">
        <v>1665</v>
      </c>
      <c r="D21" s="394"/>
      <c r="E21" s="393">
        <f>F21-5</f>
        <v>44670</v>
      </c>
      <c r="F21" s="393">
        <v>44675</v>
      </c>
      <c r="G21" s="393">
        <f>F21+32</f>
        <v>44707</v>
      </c>
    </row>
    <row r="22" spans="2:7">
      <c r="B22" s="427" t="s">
        <v>792</v>
      </c>
      <c r="C22" s="427" t="s">
        <v>1664</v>
      </c>
      <c r="D22" s="448"/>
      <c r="E22" s="393">
        <f>F22-5</f>
        <v>44677</v>
      </c>
      <c r="F22" s="393">
        <v>44682</v>
      </c>
      <c r="G22" s="393">
        <f>F22+32</f>
        <v>44714</v>
      </c>
    </row>
    <row r="23" spans="2:7">
      <c r="B23" s="390"/>
      <c r="C23" s="390"/>
    </row>
    <row r="24" spans="2:7">
      <c r="B24" s="402" t="s">
        <v>272</v>
      </c>
      <c r="C24" s="402" t="s">
        <v>24</v>
      </c>
      <c r="D24" s="401" t="s">
        <v>25</v>
      </c>
      <c r="E24" s="398" t="s">
        <v>152</v>
      </c>
      <c r="F24" s="398" t="s">
        <v>152</v>
      </c>
      <c r="G24" s="398" t="s">
        <v>1655</v>
      </c>
    </row>
    <row r="25" spans="2:7">
      <c r="B25" s="400"/>
      <c r="C25" s="400"/>
      <c r="D25" s="399"/>
      <c r="E25" s="398" t="s">
        <v>1039</v>
      </c>
      <c r="F25" s="398" t="s">
        <v>27</v>
      </c>
      <c r="G25" s="398" t="s">
        <v>28</v>
      </c>
    </row>
    <row r="26" spans="2:7" ht="16.5" customHeight="1">
      <c r="B26" s="393" t="s">
        <v>1604</v>
      </c>
      <c r="C26" s="393" t="s">
        <v>166</v>
      </c>
      <c r="D26" s="397" t="s">
        <v>1603</v>
      </c>
      <c r="E26" s="393">
        <f>F26-4</f>
        <v>44643</v>
      </c>
      <c r="F26" s="393">
        <v>44647</v>
      </c>
      <c r="G26" s="393">
        <f>F26+33</f>
        <v>44680</v>
      </c>
    </row>
    <row r="27" spans="2:7">
      <c r="B27" s="393" t="s">
        <v>797</v>
      </c>
      <c r="C27" s="393" t="s">
        <v>166</v>
      </c>
      <c r="D27" s="396"/>
      <c r="E27" s="393">
        <f>F27-4</f>
        <v>44650</v>
      </c>
      <c r="F27" s="393">
        <v>44654</v>
      </c>
      <c r="G27" s="393">
        <f>F27+33</f>
        <v>44687</v>
      </c>
    </row>
    <row r="28" spans="2:7">
      <c r="B28" s="393" t="s">
        <v>798</v>
      </c>
      <c r="C28" s="393" t="s">
        <v>218</v>
      </c>
      <c r="D28" s="396"/>
      <c r="E28" s="393">
        <f>F28-4</f>
        <v>44657</v>
      </c>
      <c r="F28" s="393">
        <v>44661</v>
      </c>
      <c r="G28" s="393">
        <f>F28+33</f>
        <v>44694</v>
      </c>
    </row>
    <row r="29" spans="2:7">
      <c r="B29" s="393" t="s">
        <v>799</v>
      </c>
      <c r="C29" s="393" t="s">
        <v>166</v>
      </c>
      <c r="D29" s="394"/>
      <c r="E29" s="393">
        <f>F29-4</f>
        <v>44664</v>
      </c>
      <c r="F29" s="393">
        <v>44668</v>
      </c>
      <c r="G29" s="393">
        <f>F29+33</f>
        <v>44701</v>
      </c>
    </row>
    <row r="30" spans="2:7">
      <c r="B30" s="393" t="s">
        <v>800</v>
      </c>
      <c r="C30" s="393" t="s">
        <v>65</v>
      </c>
      <c r="D30" s="394"/>
      <c r="E30" s="393">
        <f>F30-4</f>
        <v>44671</v>
      </c>
      <c r="F30" s="393">
        <v>44675</v>
      </c>
      <c r="G30" s="393">
        <f>F30+33</f>
        <v>44708</v>
      </c>
    </row>
    <row r="31" spans="2:7">
      <c r="B31" s="393" t="s">
        <v>801</v>
      </c>
      <c r="C31" s="393" t="s">
        <v>166</v>
      </c>
      <c r="D31" s="448"/>
      <c r="E31" s="393">
        <f>F31-4</f>
        <v>44678</v>
      </c>
      <c r="F31" s="393">
        <v>44682</v>
      </c>
      <c r="G31" s="393">
        <f>F31+33</f>
        <v>44715</v>
      </c>
    </row>
    <row r="32" spans="2:7">
      <c r="B32" s="404"/>
      <c r="C32" s="404"/>
      <c r="D32" s="476"/>
      <c r="E32" s="404"/>
      <c r="F32" s="404"/>
      <c r="G32" s="404"/>
    </row>
    <row r="33" spans="1:7">
      <c r="A33" s="447" t="s">
        <v>161</v>
      </c>
      <c r="B33" s="390"/>
      <c r="C33" s="390"/>
      <c r="E33" s="410"/>
      <c r="F33" s="410"/>
      <c r="G33" s="430"/>
    </row>
    <row r="34" spans="1:7">
      <c r="B34" s="402" t="s">
        <v>272</v>
      </c>
      <c r="C34" s="402" t="s">
        <v>24</v>
      </c>
      <c r="D34" s="401" t="s">
        <v>25</v>
      </c>
      <c r="E34" s="398" t="s">
        <v>152</v>
      </c>
      <c r="F34" s="398" t="s">
        <v>152</v>
      </c>
      <c r="G34" s="398" t="s">
        <v>1697</v>
      </c>
    </row>
    <row r="35" spans="1:7">
      <c r="B35" s="400"/>
      <c r="C35" s="400"/>
      <c r="D35" s="399"/>
      <c r="E35" s="398" t="s">
        <v>1039</v>
      </c>
      <c r="F35" s="398" t="s">
        <v>27</v>
      </c>
      <c r="G35" s="398" t="s">
        <v>28</v>
      </c>
    </row>
    <row r="36" spans="1:7" ht="16.5" customHeight="1">
      <c r="B36" s="393" t="s">
        <v>1696</v>
      </c>
      <c r="C36" s="393" t="s">
        <v>1695</v>
      </c>
      <c r="D36" s="397" t="s">
        <v>1694</v>
      </c>
      <c r="E36" s="393">
        <f>F36-5</f>
        <v>44644</v>
      </c>
      <c r="F36" s="393">
        <v>44649</v>
      </c>
      <c r="G36" s="393">
        <f>F36+32</f>
        <v>44681</v>
      </c>
    </row>
    <row r="37" spans="1:7">
      <c r="B37" s="393" t="s">
        <v>802</v>
      </c>
      <c r="C37" s="393" t="s">
        <v>1693</v>
      </c>
      <c r="D37" s="396"/>
      <c r="E37" s="393">
        <f>F37-5</f>
        <v>44651</v>
      </c>
      <c r="F37" s="393">
        <v>44656</v>
      </c>
      <c r="G37" s="393">
        <f>F37+32</f>
        <v>44688</v>
      </c>
    </row>
    <row r="38" spans="1:7">
      <c r="B38" s="393" t="s">
        <v>600</v>
      </c>
      <c r="C38" s="393" t="s">
        <v>1692</v>
      </c>
      <c r="D38" s="396"/>
      <c r="E38" s="393">
        <f>F38-5</f>
        <v>44658</v>
      </c>
      <c r="F38" s="393">
        <v>44663</v>
      </c>
      <c r="G38" s="393">
        <f>F38+32</f>
        <v>44695</v>
      </c>
    </row>
    <row r="39" spans="1:7">
      <c r="B39" s="393" t="s">
        <v>803</v>
      </c>
      <c r="C39" s="393" t="s">
        <v>1691</v>
      </c>
      <c r="D39" s="394"/>
      <c r="E39" s="393">
        <f>F39-5</f>
        <v>44665</v>
      </c>
      <c r="F39" s="393">
        <v>44670</v>
      </c>
      <c r="G39" s="393">
        <f>F39+32</f>
        <v>44702</v>
      </c>
    </row>
    <row r="40" spans="1:7">
      <c r="B40" s="393" t="s">
        <v>1690</v>
      </c>
      <c r="C40" s="393" t="s">
        <v>1689</v>
      </c>
      <c r="D40" s="394"/>
      <c r="E40" s="393">
        <f>F40-5</f>
        <v>44672</v>
      </c>
      <c r="F40" s="393">
        <v>44677</v>
      </c>
      <c r="G40" s="393">
        <f>F40+32</f>
        <v>44709</v>
      </c>
    </row>
    <row r="41" spans="1:7">
      <c r="B41" s="393" t="s">
        <v>805</v>
      </c>
      <c r="C41" s="393" t="s">
        <v>1688</v>
      </c>
      <c r="D41" s="448"/>
      <c r="E41" s="393">
        <f>F41-5</f>
        <v>44679</v>
      </c>
      <c r="F41" s="393">
        <v>44684</v>
      </c>
      <c r="G41" s="393">
        <f>F41+32</f>
        <v>44716</v>
      </c>
    </row>
    <row r="42" spans="1:7">
      <c r="B42" s="498"/>
      <c r="C42" s="468"/>
      <c r="D42" s="447"/>
      <c r="E42" s="410"/>
      <c r="F42" s="410"/>
      <c r="G42" s="404"/>
    </row>
    <row r="43" spans="1:7">
      <c r="A43" s="410" t="s">
        <v>34</v>
      </c>
      <c r="B43" s="390"/>
      <c r="C43" s="390"/>
      <c r="E43" s="410"/>
      <c r="F43" s="410"/>
      <c r="G43" s="430"/>
    </row>
    <row r="44" spans="1:7">
      <c r="B44" s="402" t="s">
        <v>272</v>
      </c>
      <c r="C44" s="402" t="s">
        <v>24</v>
      </c>
      <c r="D44" s="401" t="s">
        <v>25</v>
      </c>
      <c r="E44" s="398" t="s">
        <v>152</v>
      </c>
      <c r="F44" s="398" t="s">
        <v>152</v>
      </c>
      <c r="G44" s="398" t="s">
        <v>1687</v>
      </c>
    </row>
    <row r="45" spans="1:7">
      <c r="B45" s="400"/>
      <c r="C45" s="400"/>
      <c r="D45" s="399"/>
      <c r="E45" s="398" t="s">
        <v>1039</v>
      </c>
      <c r="F45" s="398" t="s">
        <v>27</v>
      </c>
      <c r="G45" s="398" t="s">
        <v>28</v>
      </c>
    </row>
    <row r="46" spans="1:7" ht="16.5" customHeight="1">
      <c r="B46" s="427" t="s">
        <v>1672</v>
      </c>
      <c r="C46" s="427" t="s">
        <v>1671</v>
      </c>
      <c r="D46" s="397" t="s">
        <v>1670</v>
      </c>
      <c r="E46" s="393">
        <f>F46-5</f>
        <v>44642</v>
      </c>
      <c r="F46" s="393">
        <v>44647</v>
      </c>
      <c r="G46" s="393">
        <f>F46+29</f>
        <v>44676</v>
      </c>
    </row>
    <row r="47" spans="1:7">
      <c r="B47" s="427" t="s">
        <v>1669</v>
      </c>
      <c r="C47" s="427" t="s">
        <v>1668</v>
      </c>
      <c r="D47" s="396"/>
      <c r="E47" s="393">
        <f>F47-5</f>
        <v>44649</v>
      </c>
      <c r="F47" s="393">
        <v>44654</v>
      </c>
      <c r="G47" s="393">
        <f>F47+29</f>
        <v>44683</v>
      </c>
    </row>
    <row r="48" spans="1:7">
      <c r="B48" s="427" t="s">
        <v>789</v>
      </c>
      <c r="C48" s="427" t="s">
        <v>1667</v>
      </c>
      <c r="D48" s="396"/>
      <c r="E48" s="393">
        <f>F48-5</f>
        <v>44656</v>
      </c>
      <c r="F48" s="393">
        <v>44661</v>
      </c>
      <c r="G48" s="393">
        <f>F48+29</f>
        <v>44690</v>
      </c>
    </row>
    <row r="49" spans="1:7">
      <c r="B49" s="427" t="s">
        <v>790</v>
      </c>
      <c r="C49" s="427" t="s">
        <v>1666</v>
      </c>
      <c r="D49" s="394"/>
      <c r="E49" s="393">
        <f>F49-5</f>
        <v>44663</v>
      </c>
      <c r="F49" s="393">
        <v>44668</v>
      </c>
      <c r="G49" s="393">
        <f>F49+29</f>
        <v>44697</v>
      </c>
    </row>
    <row r="50" spans="1:7">
      <c r="B50" s="427" t="s">
        <v>791</v>
      </c>
      <c r="C50" s="427" t="s">
        <v>1665</v>
      </c>
      <c r="D50" s="394"/>
      <c r="E50" s="393">
        <f>F50-5</f>
        <v>44670</v>
      </c>
      <c r="F50" s="393">
        <v>44675</v>
      </c>
      <c r="G50" s="393">
        <f>F50+29</f>
        <v>44704</v>
      </c>
    </row>
    <row r="51" spans="1:7">
      <c r="B51" s="427" t="s">
        <v>792</v>
      </c>
      <c r="C51" s="427" t="s">
        <v>1664</v>
      </c>
      <c r="D51" s="448"/>
      <c r="E51" s="393">
        <f>F51-5</f>
        <v>44677</v>
      </c>
      <c r="F51" s="393">
        <v>44682</v>
      </c>
      <c r="G51" s="393">
        <f>F51+29</f>
        <v>44711</v>
      </c>
    </row>
    <row r="52" spans="1:7">
      <c r="B52" s="390"/>
      <c r="C52" s="390"/>
      <c r="E52" s="404"/>
      <c r="F52" s="404"/>
      <c r="G52" s="404"/>
    </row>
    <row r="53" spans="1:7">
      <c r="A53" s="410" t="s">
        <v>36</v>
      </c>
      <c r="B53" s="390"/>
      <c r="C53" s="390"/>
    </row>
    <row r="54" spans="1:7">
      <c r="A54" s="410"/>
      <c r="B54" s="402" t="s">
        <v>272</v>
      </c>
      <c r="C54" s="402" t="s">
        <v>24</v>
      </c>
      <c r="D54" s="401" t="s">
        <v>25</v>
      </c>
      <c r="E54" s="398" t="s">
        <v>152</v>
      </c>
      <c r="F54" s="398" t="s">
        <v>152</v>
      </c>
      <c r="G54" s="398" t="s">
        <v>1647</v>
      </c>
    </row>
    <row r="55" spans="1:7">
      <c r="A55" s="410"/>
      <c r="B55" s="400"/>
      <c r="C55" s="400"/>
      <c r="D55" s="399"/>
      <c r="E55" s="398" t="s">
        <v>1039</v>
      </c>
      <c r="F55" s="398" t="s">
        <v>27</v>
      </c>
      <c r="G55" s="398" t="s">
        <v>28</v>
      </c>
    </row>
    <row r="56" spans="1:7" ht="16.5" customHeight="1">
      <c r="A56" s="410"/>
      <c r="B56" s="427" t="s">
        <v>1686</v>
      </c>
      <c r="C56" s="427" t="s">
        <v>1685</v>
      </c>
      <c r="D56" s="397" t="s">
        <v>1684</v>
      </c>
      <c r="E56" s="393">
        <f>F56-6</f>
        <v>44645</v>
      </c>
      <c r="F56" s="393">
        <v>44651</v>
      </c>
      <c r="G56" s="393">
        <f>F56+37</f>
        <v>44688</v>
      </c>
    </row>
    <row r="57" spans="1:7">
      <c r="A57" s="410"/>
      <c r="B57" s="427" t="s">
        <v>1683</v>
      </c>
      <c r="C57" s="427" t="s">
        <v>1682</v>
      </c>
      <c r="D57" s="396"/>
      <c r="E57" s="393">
        <f>F57-6</f>
        <v>44652</v>
      </c>
      <c r="F57" s="393">
        <v>44658</v>
      </c>
      <c r="G57" s="393">
        <f>F57+37</f>
        <v>44695</v>
      </c>
    </row>
    <row r="58" spans="1:7">
      <c r="A58" s="410"/>
      <c r="B58" s="427" t="s">
        <v>1681</v>
      </c>
      <c r="C58" s="427" t="s">
        <v>1680</v>
      </c>
      <c r="D58" s="396"/>
      <c r="E58" s="393">
        <f>F58-6</f>
        <v>44659</v>
      </c>
      <c r="F58" s="393">
        <v>44665</v>
      </c>
      <c r="G58" s="393">
        <f>F58+37</f>
        <v>44702</v>
      </c>
    </row>
    <row r="59" spans="1:7">
      <c r="A59" s="410"/>
      <c r="B59" s="427" t="s">
        <v>1679</v>
      </c>
      <c r="C59" s="427" t="s">
        <v>1678</v>
      </c>
      <c r="D59" s="396"/>
      <c r="E59" s="393">
        <f>F59-6</f>
        <v>44666</v>
      </c>
      <c r="F59" s="393">
        <v>44672</v>
      </c>
      <c r="G59" s="393">
        <f>F59+37</f>
        <v>44709</v>
      </c>
    </row>
    <row r="60" spans="1:7">
      <c r="A60" s="410"/>
      <c r="B60" s="427" t="s">
        <v>1677</v>
      </c>
      <c r="C60" s="427" t="s">
        <v>1676</v>
      </c>
      <c r="D60" s="396"/>
      <c r="E60" s="393">
        <f>F60-6</f>
        <v>44673</v>
      </c>
      <c r="F60" s="393">
        <v>44679</v>
      </c>
      <c r="G60" s="393">
        <f>F60+37</f>
        <v>44716</v>
      </c>
    </row>
    <row r="61" spans="1:7">
      <c r="A61" s="410"/>
      <c r="B61" s="427" t="s">
        <v>1675</v>
      </c>
      <c r="C61" s="427" t="s">
        <v>1674</v>
      </c>
      <c r="D61" s="394"/>
      <c r="E61" s="393">
        <f>F61-6</f>
        <v>44680</v>
      </c>
      <c r="F61" s="393">
        <v>44686</v>
      </c>
      <c r="G61" s="393">
        <f>F61+37</f>
        <v>44723</v>
      </c>
    </row>
    <row r="62" spans="1:7">
      <c r="A62" s="410"/>
      <c r="B62" s="410"/>
      <c r="C62" s="410"/>
      <c r="D62" s="447"/>
      <c r="E62" s="410"/>
      <c r="F62" s="410"/>
      <c r="G62" s="410"/>
    </row>
    <row r="63" spans="1:7">
      <c r="B63" s="402" t="s">
        <v>272</v>
      </c>
      <c r="C63" s="402" t="s">
        <v>24</v>
      </c>
      <c r="D63" s="401" t="s">
        <v>25</v>
      </c>
      <c r="E63" s="398" t="s">
        <v>152</v>
      </c>
      <c r="F63" s="398" t="s">
        <v>152</v>
      </c>
      <c r="G63" s="398" t="s">
        <v>1647</v>
      </c>
    </row>
    <row r="64" spans="1:7">
      <c r="B64" s="400"/>
      <c r="C64" s="400"/>
      <c r="D64" s="399"/>
      <c r="E64" s="398" t="s">
        <v>1039</v>
      </c>
      <c r="F64" s="398" t="s">
        <v>27</v>
      </c>
      <c r="G64" s="398" t="s">
        <v>28</v>
      </c>
    </row>
    <row r="65" spans="1:7" ht="16.5" customHeight="1">
      <c r="B65" s="393" t="s">
        <v>1604</v>
      </c>
      <c r="C65" s="393" t="s">
        <v>166</v>
      </c>
      <c r="D65" s="397" t="s">
        <v>1603</v>
      </c>
      <c r="E65" s="393">
        <f>F65-4</f>
        <v>44643</v>
      </c>
      <c r="F65" s="393">
        <v>44647</v>
      </c>
      <c r="G65" s="393">
        <f>F65+30</f>
        <v>44677</v>
      </c>
    </row>
    <row r="66" spans="1:7">
      <c r="B66" s="393" t="s">
        <v>797</v>
      </c>
      <c r="C66" s="393" t="s">
        <v>166</v>
      </c>
      <c r="D66" s="396"/>
      <c r="E66" s="393">
        <f>F66-4</f>
        <v>44650</v>
      </c>
      <c r="F66" s="393">
        <v>44654</v>
      </c>
      <c r="G66" s="393">
        <f>F66+30</f>
        <v>44684</v>
      </c>
    </row>
    <row r="67" spans="1:7">
      <c r="B67" s="393" t="s">
        <v>798</v>
      </c>
      <c r="C67" s="393" t="s">
        <v>218</v>
      </c>
      <c r="D67" s="396"/>
      <c r="E67" s="393">
        <f>F67-4</f>
        <v>44657</v>
      </c>
      <c r="F67" s="393">
        <v>44661</v>
      </c>
      <c r="G67" s="393">
        <f>F67+30</f>
        <v>44691</v>
      </c>
    </row>
    <row r="68" spans="1:7">
      <c r="B68" s="393" t="s">
        <v>799</v>
      </c>
      <c r="C68" s="393" t="s">
        <v>166</v>
      </c>
      <c r="D68" s="394"/>
      <c r="E68" s="393">
        <f>F68-4</f>
        <v>44664</v>
      </c>
      <c r="F68" s="393">
        <v>44668</v>
      </c>
      <c r="G68" s="393">
        <f>F68+30</f>
        <v>44698</v>
      </c>
    </row>
    <row r="69" spans="1:7">
      <c r="B69" s="393" t="s">
        <v>800</v>
      </c>
      <c r="C69" s="393" t="s">
        <v>65</v>
      </c>
      <c r="D69" s="394"/>
      <c r="E69" s="393">
        <f>F69-4</f>
        <v>44671</v>
      </c>
      <c r="F69" s="393">
        <v>44675</v>
      </c>
      <c r="G69" s="393">
        <f>F69+30</f>
        <v>44705</v>
      </c>
    </row>
    <row r="70" spans="1:7">
      <c r="B70" s="393" t="s">
        <v>801</v>
      </c>
      <c r="C70" s="393" t="s">
        <v>166</v>
      </c>
      <c r="D70" s="448"/>
      <c r="E70" s="393">
        <f>F70-4</f>
        <v>44678</v>
      </c>
      <c r="F70" s="393">
        <v>44682</v>
      </c>
      <c r="G70" s="393">
        <f>F70+30</f>
        <v>44712</v>
      </c>
    </row>
    <row r="71" spans="1:7">
      <c r="B71" s="425"/>
      <c r="C71" s="425"/>
      <c r="D71" s="405"/>
      <c r="E71" s="404"/>
      <c r="F71" s="404"/>
      <c r="G71" s="404"/>
    </row>
    <row r="72" spans="1:7">
      <c r="A72" s="410" t="s">
        <v>1673</v>
      </c>
      <c r="B72" s="425"/>
      <c r="C72" s="425"/>
      <c r="D72" s="405"/>
      <c r="E72" s="404"/>
      <c r="F72" s="404"/>
      <c r="G72" s="404"/>
    </row>
    <row r="73" spans="1:7">
      <c r="B73" s="402" t="s">
        <v>272</v>
      </c>
      <c r="C73" s="402" t="s">
        <v>24</v>
      </c>
      <c r="D73" s="401" t="s">
        <v>25</v>
      </c>
      <c r="E73" s="398" t="s">
        <v>152</v>
      </c>
      <c r="F73" s="398" t="s">
        <v>152</v>
      </c>
      <c r="G73" s="398" t="s">
        <v>1673</v>
      </c>
    </row>
    <row r="74" spans="1:7">
      <c r="B74" s="400"/>
      <c r="C74" s="400"/>
      <c r="D74" s="399"/>
      <c r="E74" s="398" t="s">
        <v>1039</v>
      </c>
      <c r="F74" s="398" t="s">
        <v>27</v>
      </c>
      <c r="G74" s="398" t="s">
        <v>28</v>
      </c>
    </row>
    <row r="75" spans="1:7" ht="16.5" customHeight="1">
      <c r="B75" s="427" t="s">
        <v>1672</v>
      </c>
      <c r="C75" s="427" t="s">
        <v>1671</v>
      </c>
      <c r="D75" s="397" t="s">
        <v>1670</v>
      </c>
      <c r="E75" s="393">
        <f>F75-5</f>
        <v>44642</v>
      </c>
      <c r="F75" s="393">
        <v>44647</v>
      </c>
      <c r="G75" s="393">
        <f>F75+27</f>
        <v>44674</v>
      </c>
    </row>
    <row r="76" spans="1:7">
      <c r="B76" s="427" t="s">
        <v>1669</v>
      </c>
      <c r="C76" s="427" t="s">
        <v>1668</v>
      </c>
      <c r="D76" s="396"/>
      <c r="E76" s="393">
        <f>F76-5</f>
        <v>44649</v>
      </c>
      <c r="F76" s="393">
        <v>44654</v>
      </c>
      <c r="G76" s="393">
        <f>F76+27</f>
        <v>44681</v>
      </c>
    </row>
    <row r="77" spans="1:7">
      <c r="B77" s="427" t="s">
        <v>789</v>
      </c>
      <c r="C77" s="427" t="s">
        <v>1667</v>
      </c>
      <c r="D77" s="396"/>
      <c r="E77" s="393">
        <f>F77-5</f>
        <v>44656</v>
      </c>
      <c r="F77" s="393">
        <v>44661</v>
      </c>
      <c r="G77" s="393">
        <f>F77+27</f>
        <v>44688</v>
      </c>
    </row>
    <row r="78" spans="1:7">
      <c r="B78" s="427" t="s">
        <v>790</v>
      </c>
      <c r="C78" s="427" t="s">
        <v>1666</v>
      </c>
      <c r="D78" s="394"/>
      <c r="E78" s="393">
        <f>F78-5</f>
        <v>44663</v>
      </c>
      <c r="F78" s="393">
        <v>44668</v>
      </c>
      <c r="G78" s="393">
        <f>F78+27</f>
        <v>44695</v>
      </c>
    </row>
    <row r="79" spans="1:7">
      <c r="B79" s="427" t="s">
        <v>791</v>
      </c>
      <c r="C79" s="427" t="s">
        <v>1665</v>
      </c>
      <c r="D79" s="394"/>
      <c r="E79" s="393">
        <f>F79-5</f>
        <v>44670</v>
      </c>
      <c r="F79" s="393">
        <v>44675</v>
      </c>
      <c r="G79" s="393">
        <f>F79+27</f>
        <v>44702</v>
      </c>
    </row>
    <row r="80" spans="1:7">
      <c r="B80" s="427" t="s">
        <v>792</v>
      </c>
      <c r="C80" s="427" t="s">
        <v>1664</v>
      </c>
      <c r="D80" s="448"/>
      <c r="E80" s="393">
        <f>F80-5</f>
        <v>44677</v>
      </c>
      <c r="F80" s="393">
        <v>44682</v>
      </c>
      <c r="G80" s="393">
        <f>F80+27</f>
        <v>44709</v>
      </c>
    </row>
    <row r="81" spans="1:8">
      <c r="B81" s="425"/>
      <c r="C81" s="425"/>
      <c r="D81" s="405"/>
      <c r="E81" s="404"/>
      <c r="F81" s="404"/>
      <c r="G81" s="404"/>
    </row>
    <row r="82" spans="1:8">
      <c r="A82" s="410" t="s">
        <v>1663</v>
      </c>
      <c r="B82" s="410"/>
      <c r="C82" s="410"/>
      <c r="G82" s="430"/>
    </row>
    <row r="83" spans="1:8">
      <c r="B83" s="402" t="s">
        <v>272</v>
      </c>
      <c r="C83" s="402" t="s">
        <v>24</v>
      </c>
      <c r="D83" s="401" t="s">
        <v>25</v>
      </c>
      <c r="E83" s="398" t="s">
        <v>152</v>
      </c>
      <c r="F83" s="398" t="s">
        <v>152</v>
      </c>
      <c r="G83" s="398" t="s">
        <v>1662</v>
      </c>
    </row>
    <row r="84" spans="1:8">
      <c r="B84" s="400"/>
      <c r="C84" s="400"/>
      <c r="D84" s="399"/>
      <c r="E84" s="398" t="s">
        <v>1039</v>
      </c>
      <c r="F84" s="398" t="s">
        <v>27</v>
      </c>
      <c r="G84" s="398" t="s">
        <v>28</v>
      </c>
    </row>
    <row r="85" spans="1:8" ht="16.5" customHeight="1">
      <c r="B85" s="393" t="s">
        <v>1604</v>
      </c>
      <c r="C85" s="393" t="s">
        <v>166</v>
      </c>
      <c r="D85" s="397" t="s">
        <v>1603</v>
      </c>
      <c r="E85" s="393">
        <f>F85-4</f>
        <v>44643</v>
      </c>
      <c r="F85" s="393">
        <v>44647</v>
      </c>
      <c r="G85" s="393">
        <f>F85+35</f>
        <v>44682</v>
      </c>
    </row>
    <row r="86" spans="1:8">
      <c r="B86" s="393" t="s">
        <v>797</v>
      </c>
      <c r="C86" s="393" t="s">
        <v>166</v>
      </c>
      <c r="D86" s="396"/>
      <c r="E86" s="393">
        <f>F86-4</f>
        <v>44650</v>
      </c>
      <c r="F86" s="393">
        <v>44654</v>
      </c>
      <c r="G86" s="393">
        <f>F86+35</f>
        <v>44689</v>
      </c>
    </row>
    <row r="87" spans="1:8">
      <c r="B87" s="393" t="s">
        <v>798</v>
      </c>
      <c r="C87" s="393" t="s">
        <v>218</v>
      </c>
      <c r="D87" s="396"/>
      <c r="E87" s="393">
        <f>F87-4</f>
        <v>44657</v>
      </c>
      <c r="F87" s="393">
        <v>44661</v>
      </c>
      <c r="G87" s="393">
        <f>F87+35</f>
        <v>44696</v>
      </c>
    </row>
    <row r="88" spans="1:8">
      <c r="B88" s="393" t="s">
        <v>799</v>
      </c>
      <c r="C88" s="393" t="s">
        <v>166</v>
      </c>
      <c r="D88" s="394"/>
      <c r="E88" s="393">
        <f>F88-4</f>
        <v>44664</v>
      </c>
      <c r="F88" s="393">
        <v>44668</v>
      </c>
      <c r="G88" s="393">
        <f>F88+35</f>
        <v>44703</v>
      </c>
    </row>
    <row r="89" spans="1:8">
      <c r="B89" s="393" t="s">
        <v>800</v>
      </c>
      <c r="C89" s="393" t="s">
        <v>65</v>
      </c>
      <c r="D89" s="394"/>
      <c r="E89" s="393">
        <f>F89-4</f>
        <v>44671</v>
      </c>
      <c r="F89" s="393">
        <v>44675</v>
      </c>
      <c r="G89" s="393">
        <f>F89+35</f>
        <v>44710</v>
      </c>
    </row>
    <row r="90" spans="1:8">
      <c r="B90" s="393" t="s">
        <v>801</v>
      </c>
      <c r="C90" s="393" t="s">
        <v>166</v>
      </c>
      <c r="D90" s="448"/>
      <c r="E90" s="393">
        <f>F90-4</f>
        <v>44678</v>
      </c>
      <c r="F90" s="393">
        <v>44682</v>
      </c>
      <c r="G90" s="393">
        <f>F90+35</f>
        <v>44717</v>
      </c>
    </row>
    <row r="91" spans="1:8">
      <c r="B91" s="425"/>
      <c r="C91" s="425"/>
      <c r="D91" s="405"/>
      <c r="E91" s="404"/>
      <c r="F91" s="404"/>
      <c r="G91" s="404"/>
    </row>
    <row r="92" spans="1:8" s="429" customFormat="1">
      <c r="A92" s="439" t="s">
        <v>1661</v>
      </c>
      <c r="B92" s="444"/>
      <c r="C92" s="444"/>
      <c r="D92" s="408"/>
      <c r="E92" s="439"/>
      <c r="F92" s="439"/>
      <c r="G92" s="439"/>
      <c r="H92" s="430"/>
    </row>
    <row r="93" spans="1:8">
      <c r="A93" s="410" t="s">
        <v>1660</v>
      </c>
      <c r="B93" s="432"/>
      <c r="C93" s="432"/>
      <c r="D93" s="433"/>
      <c r="E93" s="432"/>
      <c r="F93" s="410"/>
      <c r="G93" s="410"/>
      <c r="H93" s="429"/>
    </row>
    <row r="94" spans="1:8">
      <c r="A94" s="410"/>
      <c r="B94" s="402" t="s">
        <v>23</v>
      </c>
      <c r="C94" s="402" t="s">
        <v>24</v>
      </c>
      <c r="D94" s="401" t="s">
        <v>25</v>
      </c>
      <c r="E94" s="398" t="s">
        <v>152</v>
      </c>
      <c r="F94" s="398" t="s">
        <v>152</v>
      </c>
      <c r="G94" s="398" t="s">
        <v>1647</v>
      </c>
      <c r="H94" s="398" t="s">
        <v>1659</v>
      </c>
    </row>
    <row r="95" spans="1:8">
      <c r="A95" s="410"/>
      <c r="B95" s="400"/>
      <c r="C95" s="400"/>
      <c r="D95" s="399"/>
      <c r="E95" s="398" t="s">
        <v>1039</v>
      </c>
      <c r="F95" s="398" t="s">
        <v>27</v>
      </c>
      <c r="G95" s="398" t="s">
        <v>28</v>
      </c>
      <c r="H95" s="398" t="s">
        <v>485</v>
      </c>
    </row>
    <row r="96" spans="1:8" ht="16.5" customHeight="1">
      <c r="A96" s="410"/>
      <c r="B96" s="393" t="s">
        <v>1604</v>
      </c>
      <c r="C96" s="393" t="s">
        <v>166</v>
      </c>
      <c r="D96" s="397" t="s">
        <v>1603</v>
      </c>
      <c r="E96" s="393">
        <f>F96-4</f>
        <v>44643</v>
      </c>
      <c r="F96" s="393">
        <v>44647</v>
      </c>
      <c r="G96" s="393">
        <f>F96+30</f>
        <v>44677</v>
      </c>
      <c r="H96" s="393" t="s">
        <v>1658</v>
      </c>
    </row>
    <row r="97" spans="1:8">
      <c r="A97" s="410"/>
      <c r="B97" s="393" t="s">
        <v>797</v>
      </c>
      <c r="C97" s="393" t="s">
        <v>166</v>
      </c>
      <c r="D97" s="396"/>
      <c r="E97" s="393">
        <f>F97-4</f>
        <v>44650</v>
      </c>
      <c r="F97" s="393">
        <v>44654</v>
      </c>
      <c r="G97" s="393">
        <f>F97+30</f>
        <v>44684</v>
      </c>
      <c r="H97" s="393" t="s">
        <v>1658</v>
      </c>
    </row>
    <row r="98" spans="1:8">
      <c r="A98" s="410"/>
      <c r="B98" s="393" t="s">
        <v>798</v>
      </c>
      <c r="C98" s="393" t="s">
        <v>218</v>
      </c>
      <c r="D98" s="396"/>
      <c r="E98" s="393">
        <f>F98-4</f>
        <v>44657</v>
      </c>
      <c r="F98" s="393">
        <v>44661</v>
      </c>
      <c r="G98" s="393">
        <f>F98+30</f>
        <v>44691</v>
      </c>
      <c r="H98" s="393" t="s">
        <v>1658</v>
      </c>
    </row>
    <row r="99" spans="1:8">
      <c r="A99" s="410"/>
      <c r="B99" s="393" t="s">
        <v>799</v>
      </c>
      <c r="C99" s="393" t="s">
        <v>166</v>
      </c>
      <c r="D99" s="394"/>
      <c r="E99" s="393">
        <f>F99-4</f>
        <v>44664</v>
      </c>
      <c r="F99" s="393">
        <v>44668</v>
      </c>
      <c r="G99" s="393">
        <f>F99+30</f>
        <v>44698</v>
      </c>
      <c r="H99" s="393" t="s">
        <v>1658</v>
      </c>
    </row>
    <row r="100" spans="1:8">
      <c r="A100" s="410"/>
      <c r="B100" s="393" t="s">
        <v>800</v>
      </c>
      <c r="C100" s="393" t="s">
        <v>65</v>
      </c>
      <c r="D100" s="394"/>
      <c r="E100" s="393">
        <f>F100-4</f>
        <v>44671</v>
      </c>
      <c r="F100" s="393">
        <v>44675</v>
      </c>
      <c r="G100" s="393">
        <f>F100+30</f>
        <v>44705</v>
      </c>
      <c r="H100" s="393" t="s">
        <v>1658</v>
      </c>
    </row>
    <row r="101" spans="1:8">
      <c r="A101" s="410"/>
      <c r="B101" s="393" t="s">
        <v>801</v>
      </c>
      <c r="C101" s="393" t="s">
        <v>166</v>
      </c>
      <c r="D101" s="448"/>
      <c r="E101" s="393">
        <f>F101-4</f>
        <v>44678</v>
      </c>
      <c r="F101" s="393">
        <v>44682</v>
      </c>
      <c r="G101" s="393">
        <f>F101+30</f>
        <v>44712</v>
      </c>
      <c r="H101" s="393" t="s">
        <v>1658</v>
      </c>
    </row>
    <row r="102" spans="1:8">
      <c r="A102" s="410"/>
      <c r="B102" s="457"/>
      <c r="C102" s="457"/>
      <c r="D102" s="405"/>
      <c r="E102" s="404"/>
      <c r="F102" s="404"/>
      <c r="G102" s="404"/>
      <c r="H102" s="429"/>
    </row>
    <row r="103" spans="1:8">
      <c r="A103" s="410" t="s">
        <v>1657</v>
      </c>
      <c r="C103" s="497"/>
      <c r="E103" s="404"/>
      <c r="F103" s="404"/>
      <c r="G103" s="404"/>
    </row>
    <row r="104" spans="1:8">
      <c r="B104" s="402" t="s">
        <v>23</v>
      </c>
      <c r="C104" s="402" t="s">
        <v>24</v>
      </c>
      <c r="D104" s="401" t="s">
        <v>25</v>
      </c>
      <c r="E104" s="398" t="s">
        <v>152</v>
      </c>
      <c r="F104" s="398" t="s">
        <v>152</v>
      </c>
      <c r="G104" s="398" t="s">
        <v>153</v>
      </c>
      <c r="H104" s="398" t="s">
        <v>1657</v>
      </c>
    </row>
    <row r="105" spans="1:8">
      <c r="B105" s="400"/>
      <c r="C105" s="400"/>
      <c r="D105" s="399"/>
      <c r="E105" s="398" t="s">
        <v>1039</v>
      </c>
      <c r="F105" s="398" t="s">
        <v>27</v>
      </c>
      <c r="G105" s="398" t="s">
        <v>28</v>
      </c>
      <c r="H105" s="398" t="s">
        <v>28</v>
      </c>
    </row>
    <row r="106" spans="1:8" ht="16.5" customHeight="1">
      <c r="B106" s="393" t="s">
        <v>1604</v>
      </c>
      <c r="C106" s="393" t="s">
        <v>166</v>
      </c>
      <c r="D106" s="397" t="s">
        <v>1603</v>
      </c>
      <c r="E106" s="393">
        <f>F106-4</f>
        <v>44643</v>
      </c>
      <c r="F106" s="393">
        <v>44647</v>
      </c>
      <c r="G106" s="393">
        <f>F106+33</f>
        <v>44680</v>
      </c>
      <c r="H106" s="398" t="s">
        <v>1654</v>
      </c>
    </row>
    <row r="107" spans="1:8">
      <c r="B107" s="393" t="s">
        <v>797</v>
      </c>
      <c r="C107" s="393" t="s">
        <v>166</v>
      </c>
      <c r="D107" s="396"/>
      <c r="E107" s="393">
        <f>F107-4</f>
        <v>44650</v>
      </c>
      <c r="F107" s="393">
        <v>44654</v>
      </c>
      <c r="G107" s="393">
        <f>F107+33</f>
        <v>44687</v>
      </c>
      <c r="H107" s="398" t="s">
        <v>1654</v>
      </c>
    </row>
    <row r="108" spans="1:8">
      <c r="B108" s="393" t="s">
        <v>798</v>
      </c>
      <c r="C108" s="393" t="s">
        <v>218</v>
      </c>
      <c r="D108" s="396"/>
      <c r="E108" s="393">
        <f>F108-4</f>
        <v>44657</v>
      </c>
      <c r="F108" s="393">
        <v>44661</v>
      </c>
      <c r="G108" s="393">
        <f>F108+33</f>
        <v>44694</v>
      </c>
      <c r="H108" s="398" t="s">
        <v>1654</v>
      </c>
    </row>
    <row r="109" spans="1:8">
      <c r="B109" s="393" t="s">
        <v>799</v>
      </c>
      <c r="C109" s="393" t="s">
        <v>166</v>
      </c>
      <c r="D109" s="394"/>
      <c r="E109" s="393">
        <f>F109-4</f>
        <v>44664</v>
      </c>
      <c r="F109" s="393">
        <v>44668</v>
      </c>
      <c r="G109" s="393">
        <f>F109+33</f>
        <v>44701</v>
      </c>
      <c r="H109" s="398" t="s">
        <v>1654</v>
      </c>
    </row>
    <row r="110" spans="1:8">
      <c r="B110" s="393" t="s">
        <v>800</v>
      </c>
      <c r="C110" s="393" t="s">
        <v>65</v>
      </c>
      <c r="D110" s="394"/>
      <c r="E110" s="393">
        <f>F110-4</f>
        <v>44671</v>
      </c>
      <c r="F110" s="393">
        <v>44675</v>
      </c>
      <c r="G110" s="393">
        <f>F110+33</f>
        <v>44708</v>
      </c>
      <c r="H110" s="398" t="s">
        <v>1654</v>
      </c>
    </row>
    <row r="111" spans="1:8">
      <c r="B111" s="393" t="s">
        <v>801</v>
      </c>
      <c r="C111" s="393" t="s">
        <v>166</v>
      </c>
      <c r="D111" s="448"/>
      <c r="E111" s="393">
        <f>F111-4</f>
        <v>44678</v>
      </c>
      <c r="F111" s="393">
        <v>44682</v>
      </c>
      <c r="G111" s="393">
        <f>F111+33</f>
        <v>44715</v>
      </c>
      <c r="H111" s="398" t="s">
        <v>1654</v>
      </c>
    </row>
    <row r="112" spans="1:8">
      <c r="B112" s="425"/>
      <c r="C112" s="425"/>
      <c r="D112" s="405"/>
      <c r="E112" s="404"/>
      <c r="F112" s="404"/>
      <c r="G112" s="404"/>
    </row>
    <row r="113" spans="1:8">
      <c r="A113" s="410" t="s">
        <v>48</v>
      </c>
      <c r="B113" s="410"/>
      <c r="C113" s="410"/>
      <c r="G113" s="430"/>
      <c r="H113" s="430"/>
    </row>
    <row r="114" spans="1:8">
      <c r="A114" s="410"/>
      <c r="B114" s="402" t="s">
        <v>23</v>
      </c>
      <c r="C114" s="402" t="s">
        <v>24</v>
      </c>
      <c r="D114" s="401" t="s">
        <v>25</v>
      </c>
      <c r="E114" s="398" t="s">
        <v>152</v>
      </c>
      <c r="F114" s="398" t="s">
        <v>152</v>
      </c>
      <c r="G114" s="398" t="s">
        <v>1647</v>
      </c>
      <c r="H114" s="398" t="s">
        <v>1656</v>
      </c>
    </row>
    <row r="115" spans="1:8">
      <c r="A115" s="410"/>
      <c r="B115" s="400"/>
      <c r="C115" s="400"/>
      <c r="D115" s="399"/>
      <c r="E115" s="398" t="s">
        <v>1039</v>
      </c>
      <c r="F115" s="398" t="s">
        <v>27</v>
      </c>
      <c r="G115" s="398" t="s">
        <v>28</v>
      </c>
      <c r="H115" s="398" t="s">
        <v>28</v>
      </c>
    </row>
    <row r="116" spans="1:8" ht="16.5" customHeight="1">
      <c r="A116" s="410"/>
      <c r="B116" s="393" t="s">
        <v>1604</v>
      </c>
      <c r="C116" s="393" t="s">
        <v>166</v>
      </c>
      <c r="D116" s="397" t="s">
        <v>1603</v>
      </c>
      <c r="E116" s="393">
        <f>F116-4</f>
        <v>44643</v>
      </c>
      <c r="F116" s="393">
        <v>44647</v>
      </c>
      <c r="G116" s="393">
        <f>F116+30</f>
        <v>44677</v>
      </c>
      <c r="H116" s="393" t="s">
        <v>40</v>
      </c>
    </row>
    <row r="117" spans="1:8">
      <c r="A117" s="410"/>
      <c r="B117" s="393" t="s">
        <v>797</v>
      </c>
      <c r="C117" s="393" t="s">
        <v>166</v>
      </c>
      <c r="D117" s="396"/>
      <c r="E117" s="393">
        <f>F117-4</f>
        <v>44650</v>
      </c>
      <c r="F117" s="393">
        <v>44654</v>
      </c>
      <c r="G117" s="393">
        <f>F117+30</f>
        <v>44684</v>
      </c>
      <c r="H117" s="393" t="s">
        <v>40</v>
      </c>
    </row>
    <row r="118" spans="1:8">
      <c r="A118" s="410"/>
      <c r="B118" s="393" t="s">
        <v>798</v>
      </c>
      <c r="C118" s="393" t="s">
        <v>218</v>
      </c>
      <c r="D118" s="396"/>
      <c r="E118" s="393">
        <f>F118-4</f>
        <v>44657</v>
      </c>
      <c r="F118" s="393">
        <v>44661</v>
      </c>
      <c r="G118" s="393">
        <f>F118+30</f>
        <v>44691</v>
      </c>
      <c r="H118" s="393" t="s">
        <v>40</v>
      </c>
    </row>
    <row r="119" spans="1:8">
      <c r="A119" s="410"/>
      <c r="B119" s="393" t="s">
        <v>799</v>
      </c>
      <c r="C119" s="393" t="s">
        <v>166</v>
      </c>
      <c r="D119" s="394"/>
      <c r="E119" s="393">
        <f>F119-4</f>
        <v>44664</v>
      </c>
      <c r="F119" s="393">
        <v>44668</v>
      </c>
      <c r="G119" s="393">
        <f>F119+30</f>
        <v>44698</v>
      </c>
      <c r="H119" s="393" t="s">
        <v>40</v>
      </c>
    </row>
    <row r="120" spans="1:8">
      <c r="A120" s="410"/>
      <c r="B120" s="393" t="s">
        <v>800</v>
      </c>
      <c r="C120" s="393" t="s">
        <v>65</v>
      </c>
      <c r="D120" s="394"/>
      <c r="E120" s="393">
        <f>F120-4</f>
        <v>44671</v>
      </c>
      <c r="F120" s="393">
        <v>44675</v>
      </c>
      <c r="G120" s="393">
        <f>F120+30</f>
        <v>44705</v>
      </c>
      <c r="H120" s="393" t="s">
        <v>40</v>
      </c>
    </row>
    <row r="121" spans="1:8">
      <c r="A121" s="410"/>
      <c r="B121" s="393" t="s">
        <v>801</v>
      </c>
      <c r="C121" s="393" t="s">
        <v>166</v>
      </c>
      <c r="D121" s="448"/>
      <c r="E121" s="393">
        <f>F121-4</f>
        <v>44678</v>
      </c>
      <c r="F121" s="393">
        <v>44682</v>
      </c>
      <c r="G121" s="393">
        <f>F121+30</f>
        <v>44712</v>
      </c>
      <c r="H121" s="393" t="s">
        <v>40</v>
      </c>
    </row>
    <row r="122" spans="1:8">
      <c r="A122" s="410"/>
      <c r="B122" s="425"/>
      <c r="C122" s="425"/>
      <c r="D122" s="405"/>
      <c r="E122" s="404"/>
      <c r="F122" s="404"/>
      <c r="G122" s="404"/>
      <c r="H122" s="422"/>
    </row>
    <row r="123" spans="1:8">
      <c r="A123" s="450" t="s">
        <v>45</v>
      </c>
      <c r="B123" s="450"/>
      <c r="C123" s="432"/>
      <c r="D123" s="433"/>
      <c r="E123" s="432"/>
      <c r="F123" s="410"/>
      <c r="G123" s="410"/>
      <c r="H123" s="430"/>
    </row>
    <row r="124" spans="1:8">
      <c r="A124" s="410"/>
      <c r="B124" s="402" t="s">
        <v>23</v>
      </c>
      <c r="C124" s="402" t="s">
        <v>24</v>
      </c>
      <c r="D124" s="401" t="s">
        <v>25</v>
      </c>
      <c r="E124" s="398" t="s">
        <v>152</v>
      </c>
      <c r="F124" s="398" t="s">
        <v>152</v>
      </c>
      <c r="G124" s="398" t="s">
        <v>1655</v>
      </c>
      <c r="H124" s="398" t="s">
        <v>46</v>
      </c>
    </row>
    <row r="125" spans="1:8">
      <c r="A125" s="410"/>
      <c r="B125" s="400"/>
      <c r="C125" s="400"/>
      <c r="D125" s="399"/>
      <c r="E125" s="398" t="s">
        <v>1039</v>
      </c>
      <c r="F125" s="398" t="s">
        <v>27</v>
      </c>
      <c r="G125" s="398" t="s">
        <v>28</v>
      </c>
      <c r="H125" s="398" t="s">
        <v>28</v>
      </c>
    </row>
    <row r="126" spans="1:8" ht="16.5" customHeight="1">
      <c r="A126" s="410"/>
      <c r="B126" s="393" t="s">
        <v>1604</v>
      </c>
      <c r="C126" s="393" t="s">
        <v>166</v>
      </c>
      <c r="D126" s="397" t="s">
        <v>1603</v>
      </c>
      <c r="E126" s="393">
        <f>F126-4</f>
        <v>44643</v>
      </c>
      <c r="F126" s="393">
        <v>44647</v>
      </c>
      <c r="G126" s="393">
        <f>F126+33</f>
        <v>44680</v>
      </c>
      <c r="H126" s="398" t="s">
        <v>1654</v>
      </c>
    </row>
    <row r="127" spans="1:8">
      <c r="A127" s="410"/>
      <c r="B127" s="393" t="s">
        <v>797</v>
      </c>
      <c r="C127" s="393" t="s">
        <v>166</v>
      </c>
      <c r="D127" s="396"/>
      <c r="E127" s="393">
        <f>F127-4</f>
        <v>44650</v>
      </c>
      <c r="F127" s="393">
        <v>44654</v>
      </c>
      <c r="G127" s="393">
        <f>F127+33</f>
        <v>44687</v>
      </c>
      <c r="H127" s="398" t="s">
        <v>1654</v>
      </c>
    </row>
    <row r="128" spans="1:8">
      <c r="A128" s="410" t="s">
        <v>514</v>
      </c>
      <c r="B128" s="393" t="s">
        <v>798</v>
      </c>
      <c r="C128" s="393" t="s">
        <v>218</v>
      </c>
      <c r="D128" s="396"/>
      <c r="E128" s="393">
        <f>F128-4</f>
        <v>44657</v>
      </c>
      <c r="F128" s="393">
        <v>44661</v>
      </c>
      <c r="G128" s="393">
        <f>F128+33</f>
        <v>44694</v>
      </c>
      <c r="H128" s="398" t="s">
        <v>1654</v>
      </c>
    </row>
    <row r="129" spans="1:8">
      <c r="A129" s="410"/>
      <c r="B129" s="393" t="s">
        <v>799</v>
      </c>
      <c r="C129" s="393" t="s">
        <v>166</v>
      </c>
      <c r="D129" s="394"/>
      <c r="E129" s="393">
        <f>F129-4</f>
        <v>44664</v>
      </c>
      <c r="F129" s="393">
        <v>44668</v>
      </c>
      <c r="G129" s="393">
        <f>F129+33</f>
        <v>44701</v>
      </c>
      <c r="H129" s="398" t="s">
        <v>1654</v>
      </c>
    </row>
    <row r="130" spans="1:8">
      <c r="A130" s="410"/>
      <c r="B130" s="393" t="s">
        <v>800</v>
      </c>
      <c r="C130" s="393" t="s">
        <v>65</v>
      </c>
      <c r="D130" s="394"/>
      <c r="E130" s="393">
        <f>F130-4</f>
        <v>44671</v>
      </c>
      <c r="F130" s="393">
        <v>44675</v>
      </c>
      <c r="G130" s="393">
        <f>F130+33</f>
        <v>44708</v>
      </c>
      <c r="H130" s="398" t="s">
        <v>1654</v>
      </c>
    </row>
    <row r="131" spans="1:8">
      <c r="A131" s="410"/>
      <c r="B131" s="393" t="s">
        <v>801</v>
      </c>
      <c r="C131" s="393" t="s">
        <v>166</v>
      </c>
      <c r="D131" s="448"/>
      <c r="E131" s="393">
        <f>F131-4</f>
        <v>44678</v>
      </c>
      <c r="F131" s="393">
        <v>44682</v>
      </c>
      <c r="G131" s="393">
        <f>F131+33</f>
        <v>44715</v>
      </c>
      <c r="H131" s="398" t="s">
        <v>1654</v>
      </c>
    </row>
    <row r="132" spans="1:8">
      <c r="A132" s="410"/>
      <c r="B132" s="425"/>
      <c r="C132" s="425"/>
      <c r="D132" s="405"/>
      <c r="E132" s="404"/>
      <c r="F132" s="404"/>
      <c r="G132" s="404"/>
      <c r="H132" s="404"/>
    </row>
    <row r="133" spans="1:8">
      <c r="A133" s="410" t="s">
        <v>44</v>
      </c>
    </row>
    <row r="134" spans="1:8">
      <c r="A134" s="410"/>
      <c r="B134" s="402" t="s">
        <v>23</v>
      </c>
      <c r="C134" s="402" t="s">
        <v>24</v>
      </c>
      <c r="D134" s="401" t="s">
        <v>25</v>
      </c>
      <c r="E134" s="398" t="s">
        <v>152</v>
      </c>
      <c r="F134" s="398" t="s">
        <v>152</v>
      </c>
      <c r="G134" s="398" t="s">
        <v>1647</v>
      </c>
      <c r="H134" s="398" t="s">
        <v>1653</v>
      </c>
    </row>
    <row r="135" spans="1:8">
      <c r="A135" s="410"/>
      <c r="B135" s="400"/>
      <c r="C135" s="400"/>
      <c r="D135" s="399"/>
      <c r="E135" s="398" t="s">
        <v>1039</v>
      </c>
      <c r="F135" s="398" t="s">
        <v>27</v>
      </c>
      <c r="G135" s="398" t="s">
        <v>28</v>
      </c>
      <c r="H135" s="398" t="s">
        <v>28</v>
      </c>
    </row>
    <row r="136" spans="1:8" ht="16.5" customHeight="1">
      <c r="A136" s="410"/>
      <c r="B136" s="393" t="s">
        <v>1604</v>
      </c>
      <c r="C136" s="393" t="s">
        <v>166</v>
      </c>
      <c r="D136" s="397" t="s">
        <v>1603</v>
      </c>
      <c r="E136" s="393">
        <f>F136-4</f>
        <v>44643</v>
      </c>
      <c r="F136" s="393">
        <v>44647</v>
      </c>
      <c r="G136" s="393">
        <f>F136+30</f>
        <v>44677</v>
      </c>
      <c r="H136" s="398" t="s">
        <v>1642</v>
      </c>
    </row>
    <row r="137" spans="1:8">
      <c r="A137" s="410"/>
      <c r="B137" s="393" t="s">
        <v>797</v>
      </c>
      <c r="C137" s="393" t="s">
        <v>166</v>
      </c>
      <c r="D137" s="396"/>
      <c r="E137" s="393">
        <f>F137-4</f>
        <v>44650</v>
      </c>
      <c r="F137" s="393">
        <v>44654</v>
      </c>
      <c r="G137" s="393">
        <f>F137+30</f>
        <v>44684</v>
      </c>
      <c r="H137" s="398" t="s">
        <v>1642</v>
      </c>
    </row>
    <row r="138" spans="1:8">
      <c r="A138" s="410"/>
      <c r="B138" s="393" t="s">
        <v>798</v>
      </c>
      <c r="C138" s="393" t="s">
        <v>218</v>
      </c>
      <c r="D138" s="396"/>
      <c r="E138" s="393">
        <f>F138-4</f>
        <v>44657</v>
      </c>
      <c r="F138" s="393">
        <v>44661</v>
      </c>
      <c r="G138" s="393">
        <f>F138+30</f>
        <v>44691</v>
      </c>
      <c r="H138" s="398" t="s">
        <v>1642</v>
      </c>
    </row>
    <row r="139" spans="1:8">
      <c r="A139" s="410"/>
      <c r="B139" s="393" t="s">
        <v>799</v>
      </c>
      <c r="C139" s="393" t="s">
        <v>166</v>
      </c>
      <c r="D139" s="394"/>
      <c r="E139" s="393">
        <f>F139-4</f>
        <v>44664</v>
      </c>
      <c r="F139" s="393">
        <v>44668</v>
      </c>
      <c r="G139" s="393">
        <f>F139+30</f>
        <v>44698</v>
      </c>
      <c r="H139" s="398" t="s">
        <v>1642</v>
      </c>
    </row>
    <row r="140" spans="1:8">
      <c r="A140" s="410"/>
      <c r="B140" s="393" t="s">
        <v>800</v>
      </c>
      <c r="C140" s="393" t="s">
        <v>65</v>
      </c>
      <c r="D140" s="394"/>
      <c r="E140" s="393">
        <f>F140-4</f>
        <v>44671</v>
      </c>
      <c r="F140" s="393">
        <v>44675</v>
      </c>
      <c r="G140" s="393">
        <f>F140+30</f>
        <v>44705</v>
      </c>
      <c r="H140" s="398" t="s">
        <v>1642</v>
      </c>
    </row>
    <row r="141" spans="1:8">
      <c r="A141" s="410"/>
      <c r="B141" s="393" t="s">
        <v>801</v>
      </c>
      <c r="C141" s="393" t="s">
        <v>166</v>
      </c>
      <c r="D141" s="448"/>
      <c r="E141" s="393">
        <f>F141-4</f>
        <v>44678</v>
      </c>
      <c r="F141" s="393">
        <v>44682</v>
      </c>
      <c r="G141" s="393">
        <f>F141+30</f>
        <v>44712</v>
      </c>
      <c r="H141" s="398" t="s">
        <v>1642</v>
      </c>
    </row>
    <row r="142" spans="1:8">
      <c r="A142" s="410"/>
      <c r="B142" s="425"/>
      <c r="C142" s="425"/>
      <c r="D142" s="405"/>
      <c r="E142" s="404"/>
      <c r="F142" s="404"/>
      <c r="G142" s="404"/>
      <c r="H142" s="404"/>
    </row>
    <row r="143" spans="1:8">
      <c r="A143" s="410" t="s">
        <v>39</v>
      </c>
    </row>
    <row r="144" spans="1:8">
      <c r="B144" s="402" t="s">
        <v>23</v>
      </c>
      <c r="C144" s="402" t="s">
        <v>24</v>
      </c>
      <c r="D144" s="401" t="s">
        <v>25</v>
      </c>
      <c r="E144" s="398" t="s">
        <v>152</v>
      </c>
      <c r="F144" s="398" t="s">
        <v>152</v>
      </c>
      <c r="G144" s="398" t="s">
        <v>1652</v>
      </c>
      <c r="H144" s="398" t="s">
        <v>1651</v>
      </c>
    </row>
    <row r="145" spans="1:8">
      <c r="B145" s="400"/>
      <c r="C145" s="400"/>
      <c r="D145" s="399"/>
      <c r="E145" s="398" t="s">
        <v>1039</v>
      </c>
      <c r="F145" s="398" t="s">
        <v>27</v>
      </c>
      <c r="G145" s="398" t="s">
        <v>28</v>
      </c>
      <c r="H145" s="398" t="s">
        <v>1165</v>
      </c>
    </row>
    <row r="146" spans="1:8" ht="16.5" customHeight="1">
      <c r="B146" s="393"/>
      <c r="C146" s="393"/>
      <c r="D146" s="397" t="s">
        <v>1650</v>
      </c>
      <c r="E146" s="393">
        <f>F146-5</f>
        <v>44644</v>
      </c>
      <c r="F146" s="393">
        <v>44649</v>
      </c>
      <c r="G146" s="393">
        <f>F146+32</f>
        <v>44681</v>
      </c>
      <c r="H146" s="398" t="s">
        <v>1648</v>
      </c>
    </row>
    <row r="147" spans="1:8">
      <c r="B147" s="393" t="s">
        <v>594</v>
      </c>
      <c r="C147" s="393" t="s">
        <v>1649</v>
      </c>
      <c r="D147" s="396"/>
      <c r="E147" s="393">
        <f>F147-5</f>
        <v>44651</v>
      </c>
      <c r="F147" s="393">
        <v>44656</v>
      </c>
      <c r="G147" s="393">
        <f>F147+32</f>
        <v>44688</v>
      </c>
      <c r="H147" s="398" t="s">
        <v>1648</v>
      </c>
    </row>
    <row r="148" spans="1:8">
      <c r="B148" s="393" t="s">
        <v>595</v>
      </c>
      <c r="C148" s="393" t="s">
        <v>201</v>
      </c>
      <c r="D148" s="396"/>
      <c r="E148" s="393">
        <f>F148-5</f>
        <v>44658</v>
      </c>
      <c r="F148" s="393">
        <v>44663</v>
      </c>
      <c r="G148" s="393">
        <f>F148+32</f>
        <v>44695</v>
      </c>
      <c r="H148" s="398" t="s">
        <v>1648</v>
      </c>
    </row>
    <row r="149" spans="1:8">
      <c r="B149" s="393" t="s">
        <v>781</v>
      </c>
      <c r="C149" s="393" t="s">
        <v>576</v>
      </c>
      <c r="D149" s="394"/>
      <c r="E149" s="393">
        <f>F149-5</f>
        <v>44665</v>
      </c>
      <c r="F149" s="393">
        <v>44670</v>
      </c>
      <c r="G149" s="393">
        <f>F149+32</f>
        <v>44702</v>
      </c>
      <c r="H149" s="398" t="s">
        <v>1648</v>
      </c>
    </row>
    <row r="150" spans="1:8">
      <c r="B150" s="393" t="s">
        <v>782</v>
      </c>
      <c r="C150" s="393" t="s">
        <v>1592</v>
      </c>
      <c r="D150" s="394"/>
      <c r="E150" s="393">
        <f>F150-5</f>
        <v>44672</v>
      </c>
      <c r="F150" s="393">
        <v>44677</v>
      </c>
      <c r="G150" s="393">
        <f>F150+32</f>
        <v>44709</v>
      </c>
      <c r="H150" s="398" t="s">
        <v>1648</v>
      </c>
    </row>
    <row r="151" spans="1:8">
      <c r="B151" s="393" t="s">
        <v>783</v>
      </c>
      <c r="C151" s="393" t="s">
        <v>244</v>
      </c>
      <c r="D151" s="448"/>
      <c r="E151" s="393">
        <f>F151-5</f>
        <v>44679</v>
      </c>
      <c r="F151" s="393">
        <v>44684</v>
      </c>
      <c r="G151" s="393">
        <f>F151+32</f>
        <v>44716</v>
      </c>
      <c r="H151" s="398" t="s">
        <v>1648</v>
      </c>
    </row>
    <row r="152" spans="1:8">
      <c r="B152" s="425"/>
      <c r="C152" s="425"/>
      <c r="D152" s="405"/>
      <c r="E152" s="404"/>
      <c r="F152" s="404"/>
      <c r="G152" s="404"/>
      <c r="H152" s="404"/>
    </row>
    <row r="153" spans="1:8">
      <c r="A153" s="410" t="s">
        <v>1146</v>
      </c>
      <c r="H153" s="404"/>
    </row>
    <row r="154" spans="1:8">
      <c r="B154" s="402" t="s">
        <v>23</v>
      </c>
      <c r="C154" s="402" t="s">
        <v>24</v>
      </c>
      <c r="D154" s="401" t="s">
        <v>25</v>
      </c>
      <c r="E154" s="398" t="s">
        <v>152</v>
      </c>
      <c r="F154" s="398" t="s">
        <v>152</v>
      </c>
      <c r="G154" s="398" t="s">
        <v>1647</v>
      </c>
      <c r="H154" s="398" t="s">
        <v>1646</v>
      </c>
    </row>
    <row r="155" spans="1:8">
      <c r="B155" s="400"/>
      <c r="C155" s="400"/>
      <c r="D155" s="399"/>
      <c r="E155" s="398" t="s">
        <v>1039</v>
      </c>
      <c r="F155" s="398" t="s">
        <v>27</v>
      </c>
      <c r="G155" s="398" t="s">
        <v>28</v>
      </c>
      <c r="H155" s="398" t="s">
        <v>1165</v>
      </c>
    </row>
    <row r="156" spans="1:8" ht="16.5" customHeight="1">
      <c r="B156" s="393" t="s">
        <v>658</v>
      </c>
      <c r="C156" s="393" t="s">
        <v>200</v>
      </c>
      <c r="D156" s="397" t="s">
        <v>1645</v>
      </c>
      <c r="E156" s="393">
        <f>F156-4</f>
        <v>44648</v>
      </c>
      <c r="F156" s="393">
        <v>44652</v>
      </c>
      <c r="G156" s="393">
        <f>F156+33</f>
        <v>44685</v>
      </c>
      <c r="H156" s="398" t="s">
        <v>1642</v>
      </c>
    </row>
    <row r="157" spans="1:8">
      <c r="B157" s="393" t="s">
        <v>659</v>
      </c>
      <c r="C157" s="393" t="s">
        <v>218</v>
      </c>
      <c r="D157" s="396"/>
      <c r="E157" s="393">
        <f>F157-4</f>
        <v>44655</v>
      </c>
      <c r="F157" s="393">
        <v>44659</v>
      </c>
      <c r="G157" s="393">
        <f>F157+33</f>
        <v>44692</v>
      </c>
      <c r="H157" s="398" t="s">
        <v>1642</v>
      </c>
    </row>
    <row r="158" spans="1:8">
      <c r="B158" s="393" t="s">
        <v>660</v>
      </c>
      <c r="C158" s="393" t="s">
        <v>166</v>
      </c>
      <c r="D158" s="396"/>
      <c r="E158" s="393">
        <f>F158-4</f>
        <v>44662</v>
      </c>
      <c r="F158" s="393">
        <v>44666</v>
      </c>
      <c r="G158" s="393">
        <f>F158+33</f>
        <v>44699</v>
      </c>
      <c r="H158" s="398" t="s">
        <v>1642</v>
      </c>
    </row>
    <row r="159" spans="1:8">
      <c r="B159" s="393" t="s">
        <v>1644</v>
      </c>
      <c r="C159" s="393" t="s">
        <v>65</v>
      </c>
      <c r="D159" s="394"/>
      <c r="E159" s="393">
        <f>F159-4</f>
        <v>44669</v>
      </c>
      <c r="F159" s="393">
        <v>44673</v>
      </c>
      <c r="G159" s="393">
        <f>F159+33</f>
        <v>44706</v>
      </c>
      <c r="H159" s="398" t="s">
        <v>1642</v>
      </c>
    </row>
    <row r="160" spans="1:8">
      <c r="B160" s="393" t="s">
        <v>1643</v>
      </c>
      <c r="C160" s="393" t="s">
        <v>201</v>
      </c>
      <c r="D160" s="448"/>
      <c r="E160" s="393">
        <f>F160-4</f>
        <v>44676</v>
      </c>
      <c r="F160" s="393">
        <v>44680</v>
      </c>
      <c r="G160" s="393">
        <f>F160+33</f>
        <v>44713</v>
      </c>
      <c r="H160" s="398" t="s">
        <v>1642</v>
      </c>
    </row>
    <row r="161" spans="1:8">
      <c r="B161" s="425"/>
      <c r="C161" s="425"/>
      <c r="D161" s="405"/>
      <c r="E161" s="404"/>
      <c r="F161" s="404"/>
      <c r="G161" s="404"/>
      <c r="H161" s="404"/>
    </row>
    <row r="162" spans="1:8">
      <c r="A162" s="439" t="s">
        <v>164</v>
      </c>
      <c r="B162" s="444"/>
      <c r="C162" s="444"/>
      <c r="D162" s="408"/>
      <c r="E162" s="439"/>
      <c r="F162" s="439"/>
      <c r="G162" s="439"/>
      <c r="H162" s="404"/>
    </row>
    <row r="163" spans="1:8">
      <c r="A163" s="410" t="s">
        <v>1641</v>
      </c>
      <c r="B163" s="390"/>
      <c r="C163" s="390"/>
    </row>
    <row r="164" spans="1:8">
      <c r="B164" s="402" t="s">
        <v>23</v>
      </c>
      <c r="C164" s="402" t="s">
        <v>24</v>
      </c>
      <c r="D164" s="401" t="s">
        <v>25</v>
      </c>
      <c r="E164" s="398" t="s">
        <v>152</v>
      </c>
      <c r="F164" s="398" t="s">
        <v>152</v>
      </c>
      <c r="G164" s="398" t="s">
        <v>1640</v>
      </c>
    </row>
    <row r="165" spans="1:8">
      <c r="B165" s="400"/>
      <c r="C165" s="400"/>
      <c r="D165" s="399"/>
      <c r="E165" s="398" t="s">
        <v>1039</v>
      </c>
      <c r="F165" s="398" t="s">
        <v>27</v>
      </c>
      <c r="G165" s="398" t="s">
        <v>28</v>
      </c>
    </row>
    <row r="166" spans="1:8" ht="16.5" customHeight="1">
      <c r="B166" s="393" t="s">
        <v>1639</v>
      </c>
      <c r="C166" s="393" t="s">
        <v>62</v>
      </c>
      <c r="D166" s="397" t="s">
        <v>1638</v>
      </c>
      <c r="E166" s="393">
        <f>F166-4</f>
        <v>44651</v>
      </c>
      <c r="F166" s="393">
        <v>44655</v>
      </c>
      <c r="G166" s="393">
        <f>F166+32</f>
        <v>44687</v>
      </c>
    </row>
    <row r="167" spans="1:8">
      <c r="B167" s="393" t="s">
        <v>1637</v>
      </c>
      <c r="C167" s="393" t="s">
        <v>576</v>
      </c>
      <c r="D167" s="396"/>
      <c r="E167" s="393">
        <f>F167-4</f>
        <v>44658</v>
      </c>
      <c r="F167" s="393">
        <v>44662</v>
      </c>
      <c r="G167" s="393">
        <f>F167+32</f>
        <v>44694</v>
      </c>
    </row>
    <row r="168" spans="1:8">
      <c r="B168" s="393" t="s">
        <v>1636</v>
      </c>
      <c r="C168" s="393" t="s">
        <v>576</v>
      </c>
      <c r="D168" s="396"/>
      <c r="E168" s="393">
        <f>F168-4</f>
        <v>44665</v>
      </c>
      <c r="F168" s="393">
        <v>44669</v>
      </c>
      <c r="G168" s="393">
        <f>F168+32</f>
        <v>44701</v>
      </c>
    </row>
    <row r="169" spans="1:8">
      <c r="B169" s="393" t="s">
        <v>1635</v>
      </c>
      <c r="C169" s="393" t="s">
        <v>244</v>
      </c>
      <c r="D169" s="394"/>
      <c r="E169" s="393">
        <f>F169-4</f>
        <v>44672</v>
      </c>
      <c r="F169" s="393">
        <v>44676</v>
      </c>
      <c r="G169" s="393">
        <f>F169+32</f>
        <v>44708</v>
      </c>
    </row>
    <row r="170" spans="1:8">
      <c r="B170" s="393" t="s">
        <v>1043</v>
      </c>
      <c r="C170" s="393"/>
      <c r="D170" s="448"/>
      <c r="E170" s="393" t="s">
        <v>1043</v>
      </c>
      <c r="F170" s="393"/>
      <c r="G170" s="393" t="s">
        <v>1043</v>
      </c>
    </row>
    <row r="171" spans="1:8">
      <c r="B171" s="390"/>
      <c r="C171" s="469"/>
      <c r="D171" s="405"/>
      <c r="E171" s="404"/>
      <c r="G171" s="496"/>
    </row>
    <row r="172" spans="1:8" s="410" customFormat="1">
      <c r="A172" s="410" t="s">
        <v>165</v>
      </c>
      <c r="B172" s="390"/>
      <c r="C172" s="418"/>
      <c r="D172" s="417"/>
      <c r="E172" s="390"/>
      <c r="F172" s="390"/>
      <c r="G172" s="390"/>
    </row>
    <row r="173" spans="1:8">
      <c r="B173" s="402" t="s">
        <v>23</v>
      </c>
      <c r="C173" s="402" t="s">
        <v>24</v>
      </c>
      <c r="D173" s="401" t="s">
        <v>25</v>
      </c>
      <c r="E173" s="398" t="s">
        <v>152</v>
      </c>
      <c r="F173" s="398" t="s">
        <v>152</v>
      </c>
      <c r="G173" s="398" t="s">
        <v>1634</v>
      </c>
    </row>
    <row r="174" spans="1:8">
      <c r="B174" s="400"/>
      <c r="C174" s="400"/>
      <c r="D174" s="399"/>
      <c r="E174" s="398" t="s">
        <v>1039</v>
      </c>
      <c r="F174" s="398" t="s">
        <v>27</v>
      </c>
      <c r="G174" s="398" t="s">
        <v>28</v>
      </c>
    </row>
    <row r="175" spans="1:8" ht="16.5" customHeight="1">
      <c r="B175" s="393" t="s">
        <v>1633</v>
      </c>
      <c r="C175" s="393" t="s">
        <v>90</v>
      </c>
      <c r="D175" s="397" t="s">
        <v>1632</v>
      </c>
      <c r="E175" s="393">
        <f>F175-6</f>
        <v>44650</v>
      </c>
      <c r="F175" s="393">
        <v>44656</v>
      </c>
      <c r="G175" s="393">
        <f>F175+32</f>
        <v>44688</v>
      </c>
    </row>
    <row r="176" spans="1:8">
      <c r="B176" s="393" t="s">
        <v>15</v>
      </c>
      <c r="C176" s="393" t="s">
        <v>116</v>
      </c>
      <c r="D176" s="396"/>
      <c r="E176" s="393">
        <f>F176-6</f>
        <v>44657</v>
      </c>
      <c r="F176" s="393">
        <v>44663</v>
      </c>
      <c r="G176" s="393">
        <f>F176+32</f>
        <v>44695</v>
      </c>
    </row>
    <row r="177" spans="1:8">
      <c r="B177" s="393" t="s">
        <v>1631</v>
      </c>
      <c r="C177" s="393" t="s">
        <v>232</v>
      </c>
      <c r="D177" s="396"/>
      <c r="E177" s="393">
        <f>F177-6</f>
        <v>44664</v>
      </c>
      <c r="F177" s="393">
        <v>44670</v>
      </c>
      <c r="G177" s="393">
        <f>F177+32</f>
        <v>44702</v>
      </c>
    </row>
    <row r="178" spans="1:8">
      <c r="B178" s="393" t="s">
        <v>1149</v>
      </c>
      <c r="C178" s="393" t="s">
        <v>1148</v>
      </c>
      <c r="D178" s="394"/>
      <c r="E178" s="393" t="s">
        <v>1043</v>
      </c>
      <c r="F178" s="393" t="s">
        <v>13</v>
      </c>
      <c r="G178" s="393" t="s">
        <v>1043</v>
      </c>
    </row>
    <row r="179" spans="1:8">
      <c r="B179" s="393" t="s">
        <v>1043</v>
      </c>
      <c r="C179" s="393" t="s">
        <v>1043</v>
      </c>
      <c r="D179" s="448"/>
      <c r="E179" s="393" t="s">
        <v>1043</v>
      </c>
      <c r="F179" s="393" t="s">
        <v>1043</v>
      </c>
      <c r="G179" s="393" t="s">
        <v>1043</v>
      </c>
    </row>
    <row r="180" spans="1:8">
      <c r="B180" s="390"/>
      <c r="C180" s="390"/>
      <c r="F180" s="404"/>
      <c r="G180" s="404"/>
    </row>
    <row r="181" spans="1:8">
      <c r="A181" s="450" t="s">
        <v>1630</v>
      </c>
      <c r="B181" s="450"/>
    </row>
    <row r="182" spans="1:8">
      <c r="B182" s="495" t="s">
        <v>272</v>
      </c>
      <c r="C182" s="402" t="s">
        <v>24</v>
      </c>
      <c r="D182" s="401" t="s">
        <v>25</v>
      </c>
      <c r="E182" s="398" t="s">
        <v>152</v>
      </c>
      <c r="F182" s="398" t="s">
        <v>152</v>
      </c>
      <c r="G182" s="398" t="s">
        <v>1629</v>
      </c>
    </row>
    <row r="183" spans="1:8">
      <c r="B183" s="494"/>
      <c r="C183" s="400"/>
      <c r="D183" s="399"/>
      <c r="E183" s="398" t="s">
        <v>1039</v>
      </c>
      <c r="F183" s="398" t="s">
        <v>27</v>
      </c>
      <c r="G183" s="398" t="s">
        <v>28</v>
      </c>
    </row>
    <row r="184" spans="1:8">
      <c r="B184" s="393" t="s">
        <v>1628</v>
      </c>
      <c r="C184" s="393" t="s">
        <v>1257</v>
      </c>
      <c r="D184" s="493" t="s">
        <v>1627</v>
      </c>
      <c r="E184" s="393">
        <f>F184-4</f>
        <v>44647</v>
      </c>
      <c r="F184" s="393">
        <v>44651</v>
      </c>
      <c r="G184" s="393">
        <f>F184+38</f>
        <v>44689</v>
      </c>
    </row>
    <row r="185" spans="1:8">
      <c r="B185" s="393" t="s">
        <v>1626</v>
      </c>
      <c r="C185" s="393" t="s">
        <v>1625</v>
      </c>
      <c r="D185" s="492"/>
      <c r="E185" s="393">
        <f>F185-4</f>
        <v>44650</v>
      </c>
      <c r="F185" s="393">
        <v>44654</v>
      </c>
      <c r="G185" s="393">
        <f>F185+38</f>
        <v>44692</v>
      </c>
    </row>
    <row r="186" spans="1:8">
      <c r="B186" s="393" t="s">
        <v>1624</v>
      </c>
      <c r="C186" s="393" t="s">
        <v>775</v>
      </c>
      <c r="D186" s="492"/>
      <c r="E186" s="393">
        <f>F186-4</f>
        <v>44659</v>
      </c>
      <c r="F186" s="393">
        <v>44663</v>
      </c>
      <c r="G186" s="393">
        <f>F186+38</f>
        <v>44701</v>
      </c>
    </row>
    <row r="187" spans="1:8">
      <c r="B187" s="393" t="s">
        <v>1623</v>
      </c>
      <c r="C187" s="393" t="s">
        <v>1014</v>
      </c>
      <c r="D187" s="492"/>
      <c r="E187" s="393">
        <f>F187-4</f>
        <v>44665</v>
      </c>
      <c r="F187" s="393">
        <v>44669</v>
      </c>
      <c r="G187" s="393">
        <f>F187+38</f>
        <v>44707</v>
      </c>
    </row>
    <row r="188" spans="1:8">
      <c r="B188" s="393" t="s">
        <v>1622</v>
      </c>
      <c r="C188" s="393" t="s">
        <v>1014</v>
      </c>
      <c r="D188" s="492"/>
      <c r="E188" s="393">
        <f>F188-4</f>
        <v>44673</v>
      </c>
      <c r="F188" s="393">
        <v>44677</v>
      </c>
      <c r="G188" s="393">
        <f>F188+38</f>
        <v>44715</v>
      </c>
    </row>
    <row r="189" spans="1:8">
      <c r="B189" s="393" t="s">
        <v>1621</v>
      </c>
      <c r="C189" s="393" t="s">
        <v>1015</v>
      </c>
      <c r="D189" s="491"/>
      <c r="E189" s="393">
        <f>F189-4</f>
        <v>44677</v>
      </c>
      <c r="F189" s="393">
        <v>44681</v>
      </c>
      <c r="G189" s="393">
        <f>F189+38</f>
        <v>44719</v>
      </c>
    </row>
    <row r="190" spans="1:8">
      <c r="B190" s="457"/>
      <c r="C190" s="457"/>
      <c r="D190" s="405"/>
      <c r="E190" s="404"/>
      <c r="F190" s="404"/>
      <c r="G190" s="404"/>
    </row>
    <row r="191" spans="1:8">
      <c r="A191" s="410" t="s">
        <v>1620</v>
      </c>
    </row>
    <row r="192" spans="1:8">
      <c r="B192" s="402" t="s">
        <v>23</v>
      </c>
      <c r="C192" s="402" t="s">
        <v>24</v>
      </c>
      <c r="D192" s="401" t="s">
        <v>25</v>
      </c>
      <c r="E192" s="398" t="s">
        <v>152</v>
      </c>
      <c r="F192" s="398" t="s">
        <v>152</v>
      </c>
      <c r="G192" s="398" t="s">
        <v>1606</v>
      </c>
      <c r="H192" s="398" t="s">
        <v>1620</v>
      </c>
    </row>
    <row r="193" spans="1:8">
      <c r="B193" s="400"/>
      <c r="C193" s="400"/>
      <c r="D193" s="399"/>
      <c r="E193" s="398" t="s">
        <v>1039</v>
      </c>
      <c r="F193" s="398" t="s">
        <v>27</v>
      </c>
      <c r="G193" s="398" t="s">
        <v>28</v>
      </c>
      <c r="H193" s="398" t="s">
        <v>28</v>
      </c>
    </row>
    <row r="194" spans="1:8" ht="16.5" customHeight="1">
      <c r="B194" s="490"/>
      <c r="C194" s="490"/>
      <c r="D194" s="397" t="s">
        <v>1619</v>
      </c>
      <c r="E194" s="393">
        <f>F194-7</f>
        <v>44644</v>
      </c>
      <c r="F194" s="393">
        <v>44651</v>
      </c>
      <c r="G194" s="393">
        <f>F194+26</f>
        <v>44677</v>
      </c>
      <c r="H194" s="393" t="s">
        <v>1615</v>
      </c>
    </row>
    <row r="195" spans="1:8">
      <c r="B195" s="490" t="s">
        <v>29</v>
      </c>
      <c r="C195" s="490" t="s">
        <v>559</v>
      </c>
      <c r="D195" s="396"/>
      <c r="E195" s="393">
        <f>F195-7</f>
        <v>44651</v>
      </c>
      <c r="F195" s="393">
        <v>44658</v>
      </c>
      <c r="G195" s="393">
        <f>F195+26</f>
        <v>44684</v>
      </c>
      <c r="H195" s="393" t="s">
        <v>1615</v>
      </c>
    </row>
    <row r="196" spans="1:8">
      <c r="B196" s="490" t="s">
        <v>757</v>
      </c>
      <c r="C196" s="490" t="s">
        <v>1618</v>
      </c>
      <c r="D196" s="396"/>
      <c r="E196" s="393">
        <f>F196-7</f>
        <v>44658</v>
      </c>
      <c r="F196" s="393">
        <v>44665</v>
      </c>
      <c r="G196" s="393">
        <f>F196+26</f>
        <v>44691</v>
      </c>
      <c r="H196" s="393" t="s">
        <v>1615</v>
      </c>
    </row>
    <row r="197" spans="1:8">
      <c r="B197" s="490" t="s">
        <v>592</v>
      </c>
      <c r="C197" s="490" t="s">
        <v>593</v>
      </c>
      <c r="D197" s="394"/>
      <c r="E197" s="393">
        <f>F197-7</f>
        <v>44665</v>
      </c>
      <c r="F197" s="393">
        <v>44672</v>
      </c>
      <c r="G197" s="393">
        <f>F197+26</f>
        <v>44698</v>
      </c>
      <c r="H197" s="393" t="s">
        <v>1615</v>
      </c>
    </row>
    <row r="198" spans="1:8">
      <c r="B198" s="490" t="s">
        <v>758</v>
      </c>
      <c r="C198" s="490" t="s">
        <v>31</v>
      </c>
      <c r="D198" s="394"/>
      <c r="E198" s="393">
        <f>F198-7</f>
        <v>44672</v>
      </c>
      <c r="F198" s="393">
        <v>44679</v>
      </c>
      <c r="G198" s="393">
        <f>F198+26</f>
        <v>44705</v>
      </c>
      <c r="H198" s="393" t="s">
        <v>1615</v>
      </c>
    </row>
    <row r="199" spans="1:8">
      <c r="B199" s="490" t="s">
        <v>1617</v>
      </c>
      <c r="C199" s="490" t="s">
        <v>1616</v>
      </c>
      <c r="D199" s="448"/>
      <c r="E199" s="393">
        <f>F199-7</f>
        <v>44679</v>
      </c>
      <c r="F199" s="393">
        <v>44686</v>
      </c>
      <c r="G199" s="393">
        <f>F199+26</f>
        <v>44712</v>
      </c>
      <c r="H199" s="393" t="s">
        <v>1615</v>
      </c>
    </row>
    <row r="200" spans="1:8">
      <c r="B200" s="410"/>
      <c r="C200" s="410"/>
      <c r="D200" s="447"/>
      <c r="E200" s="404"/>
      <c r="F200" s="404"/>
      <c r="G200" s="404"/>
      <c r="H200" s="404"/>
    </row>
    <row r="201" spans="1:8">
      <c r="A201" s="410" t="s">
        <v>53</v>
      </c>
      <c r="B201" s="390"/>
      <c r="C201" s="390"/>
      <c r="E201" s="410"/>
      <c r="F201" s="410"/>
      <c r="G201" s="430"/>
    </row>
    <row r="202" spans="1:8">
      <c r="B202" s="402" t="s">
        <v>23</v>
      </c>
      <c r="C202" s="402" t="s">
        <v>24</v>
      </c>
      <c r="D202" s="401" t="s">
        <v>25</v>
      </c>
      <c r="E202" s="398" t="s">
        <v>152</v>
      </c>
      <c r="F202" s="398" t="s">
        <v>152</v>
      </c>
      <c r="G202" s="398" t="s">
        <v>169</v>
      </c>
    </row>
    <row r="203" spans="1:8">
      <c r="B203" s="400"/>
      <c r="C203" s="400"/>
      <c r="D203" s="399"/>
      <c r="E203" s="398" t="s">
        <v>1039</v>
      </c>
      <c r="F203" s="398" t="s">
        <v>27</v>
      </c>
      <c r="G203" s="398" t="s">
        <v>28</v>
      </c>
    </row>
    <row r="204" spans="1:8" ht="16.5" customHeight="1">
      <c r="B204" s="393" t="s">
        <v>1604</v>
      </c>
      <c r="C204" s="393" t="s">
        <v>166</v>
      </c>
      <c r="D204" s="397" t="s">
        <v>1603</v>
      </c>
      <c r="E204" s="393">
        <f>F204-4</f>
        <v>44643</v>
      </c>
      <c r="F204" s="393">
        <v>44647</v>
      </c>
      <c r="G204" s="393">
        <f>F204+22</f>
        <v>44669</v>
      </c>
    </row>
    <row r="205" spans="1:8">
      <c r="B205" s="393" t="s">
        <v>797</v>
      </c>
      <c r="C205" s="393" t="s">
        <v>166</v>
      </c>
      <c r="D205" s="396"/>
      <c r="E205" s="393">
        <f>F205-4</f>
        <v>44650</v>
      </c>
      <c r="F205" s="393">
        <v>44654</v>
      </c>
      <c r="G205" s="393">
        <f>F205+22</f>
        <v>44676</v>
      </c>
    </row>
    <row r="206" spans="1:8">
      <c r="B206" s="393" t="s">
        <v>798</v>
      </c>
      <c r="C206" s="393" t="s">
        <v>218</v>
      </c>
      <c r="D206" s="396"/>
      <c r="E206" s="393">
        <f>F206-4</f>
        <v>44657</v>
      </c>
      <c r="F206" s="393">
        <v>44661</v>
      </c>
      <c r="G206" s="393">
        <f>F206+22</f>
        <v>44683</v>
      </c>
    </row>
    <row r="207" spans="1:8">
      <c r="B207" s="393" t="s">
        <v>799</v>
      </c>
      <c r="C207" s="393" t="s">
        <v>166</v>
      </c>
      <c r="D207" s="394"/>
      <c r="E207" s="393">
        <f>F207-4</f>
        <v>44664</v>
      </c>
      <c r="F207" s="393">
        <v>44668</v>
      </c>
      <c r="G207" s="393">
        <f>F207+22</f>
        <v>44690</v>
      </c>
    </row>
    <row r="208" spans="1:8">
      <c r="B208" s="393" t="s">
        <v>800</v>
      </c>
      <c r="C208" s="393" t="s">
        <v>65</v>
      </c>
      <c r="D208" s="394"/>
      <c r="E208" s="393">
        <f>F208-4</f>
        <v>44671</v>
      </c>
      <c r="F208" s="393">
        <v>44675</v>
      </c>
      <c r="G208" s="393">
        <f>F208+22</f>
        <v>44697</v>
      </c>
    </row>
    <row r="209" spans="1:8">
      <c r="B209" s="393" t="s">
        <v>801</v>
      </c>
      <c r="C209" s="393" t="s">
        <v>166</v>
      </c>
      <c r="D209" s="448"/>
      <c r="E209" s="393">
        <f>F209-4</f>
        <v>44678</v>
      </c>
      <c r="F209" s="393">
        <v>44682</v>
      </c>
      <c r="G209" s="393">
        <f>F209+22</f>
        <v>44704</v>
      </c>
    </row>
    <row r="210" spans="1:8">
      <c r="B210" s="425"/>
      <c r="C210" s="425"/>
      <c r="D210" s="405"/>
      <c r="E210" s="404"/>
      <c r="F210" s="404"/>
      <c r="G210" s="404"/>
    </row>
    <row r="211" spans="1:8">
      <c r="A211" s="410" t="s">
        <v>1614</v>
      </c>
      <c r="B211" s="457"/>
      <c r="C211" s="432"/>
      <c r="D211" s="447"/>
      <c r="E211" s="410"/>
      <c r="F211" s="410"/>
      <c r="G211" s="430"/>
    </row>
    <row r="212" spans="1:8">
      <c r="A212" s="410"/>
      <c r="B212" s="402" t="s">
        <v>23</v>
      </c>
      <c r="C212" s="402" t="s">
        <v>24</v>
      </c>
      <c r="D212" s="401" t="s">
        <v>25</v>
      </c>
      <c r="E212" s="398" t="s">
        <v>152</v>
      </c>
      <c r="F212" s="398" t="s">
        <v>152</v>
      </c>
      <c r="G212" s="398" t="s">
        <v>1613</v>
      </c>
    </row>
    <row r="213" spans="1:8">
      <c r="A213" s="410"/>
      <c r="B213" s="400"/>
      <c r="C213" s="400"/>
      <c r="D213" s="399"/>
      <c r="E213" s="398" t="s">
        <v>1039</v>
      </c>
      <c r="F213" s="398" t="s">
        <v>27</v>
      </c>
      <c r="G213" s="398" t="s">
        <v>28</v>
      </c>
    </row>
    <row r="214" spans="1:8" ht="16.5" customHeight="1">
      <c r="A214" s="410"/>
      <c r="B214" s="393" t="s">
        <v>1612</v>
      </c>
      <c r="C214" s="393" t="s">
        <v>1611</v>
      </c>
      <c r="D214" s="397" t="s">
        <v>1610</v>
      </c>
      <c r="E214" s="393">
        <f>F214-6</f>
        <v>44644</v>
      </c>
      <c r="F214" s="393">
        <v>44650</v>
      </c>
      <c r="G214" s="393">
        <f>F214+30</f>
        <v>44680</v>
      </c>
    </row>
    <row r="215" spans="1:8">
      <c r="A215" s="410"/>
      <c r="B215" s="393"/>
      <c r="C215" s="393"/>
      <c r="D215" s="396"/>
      <c r="E215" s="393">
        <f>F215-6</f>
        <v>44651</v>
      </c>
      <c r="F215" s="393">
        <v>44657</v>
      </c>
      <c r="G215" s="393">
        <f>F215+30</f>
        <v>44687</v>
      </c>
    </row>
    <row r="216" spans="1:8">
      <c r="A216" s="410"/>
      <c r="B216" s="393"/>
      <c r="C216" s="393"/>
      <c r="D216" s="396"/>
      <c r="E216" s="393">
        <f>F216-6</f>
        <v>44658</v>
      </c>
      <c r="F216" s="393">
        <v>44664</v>
      </c>
      <c r="G216" s="393">
        <f>F216+30</f>
        <v>44694</v>
      </c>
    </row>
    <row r="217" spans="1:8">
      <c r="A217" s="410"/>
      <c r="B217" s="393" t="s">
        <v>1081</v>
      </c>
      <c r="C217" s="393"/>
      <c r="D217" s="396"/>
      <c r="E217" s="393">
        <f>F217-6</f>
        <v>44665</v>
      </c>
      <c r="F217" s="393">
        <v>44671</v>
      </c>
      <c r="G217" s="393">
        <f>F217+30</f>
        <v>44701</v>
      </c>
    </row>
    <row r="218" spans="1:8">
      <c r="A218" s="410"/>
      <c r="B218" s="393" t="s">
        <v>1609</v>
      </c>
      <c r="C218" s="393" t="s">
        <v>775</v>
      </c>
      <c r="D218" s="394"/>
      <c r="E218" s="393">
        <f>F218-6</f>
        <v>44672</v>
      </c>
      <c r="F218" s="393">
        <v>44678</v>
      </c>
      <c r="G218" s="393">
        <f>F218+30</f>
        <v>44708</v>
      </c>
    </row>
    <row r="219" spans="1:8">
      <c r="B219" s="393" t="s">
        <v>773</v>
      </c>
      <c r="C219" s="393" t="s">
        <v>1608</v>
      </c>
      <c r="D219" s="448"/>
      <c r="E219" s="393">
        <f>F219-6</f>
        <v>44679</v>
      </c>
      <c r="F219" s="393">
        <v>44685</v>
      </c>
      <c r="G219" s="393">
        <f>F219+30</f>
        <v>44715</v>
      </c>
    </row>
    <row r="220" spans="1:8">
      <c r="B220" s="390"/>
      <c r="C220" s="390"/>
      <c r="F220" s="404"/>
      <c r="G220" s="404"/>
    </row>
    <row r="221" spans="1:8">
      <c r="A221" s="410" t="s">
        <v>60</v>
      </c>
      <c r="B221" s="390"/>
      <c r="C221" s="390"/>
      <c r="F221" s="410"/>
      <c r="G221" s="430"/>
    </row>
    <row r="222" spans="1:8">
      <c r="B222" s="402" t="s">
        <v>23</v>
      </c>
      <c r="C222" s="402" t="s">
        <v>24</v>
      </c>
      <c r="D222" s="401" t="s">
        <v>25</v>
      </c>
      <c r="E222" s="398" t="s">
        <v>152</v>
      </c>
      <c r="F222" s="398" t="s">
        <v>152</v>
      </c>
      <c r="G222" s="398" t="s">
        <v>53</v>
      </c>
      <c r="H222" s="398" t="s">
        <v>1607</v>
      </c>
    </row>
    <row r="223" spans="1:8">
      <c r="B223" s="400"/>
      <c r="C223" s="400"/>
      <c r="D223" s="399"/>
      <c r="E223" s="398" t="s">
        <v>1039</v>
      </c>
      <c r="F223" s="398" t="s">
        <v>27</v>
      </c>
      <c r="G223" s="398" t="s">
        <v>28</v>
      </c>
      <c r="H223" s="398" t="s">
        <v>28</v>
      </c>
    </row>
    <row r="224" spans="1:8" ht="16.5" customHeight="1">
      <c r="B224" s="393" t="s">
        <v>1604</v>
      </c>
      <c r="C224" s="393" t="s">
        <v>166</v>
      </c>
      <c r="D224" s="397" t="s">
        <v>1603</v>
      </c>
      <c r="E224" s="393">
        <f>F224-4</f>
        <v>44643</v>
      </c>
      <c r="F224" s="393">
        <v>44647</v>
      </c>
      <c r="G224" s="393">
        <f>F224+22</f>
        <v>44669</v>
      </c>
      <c r="H224" s="393" t="s">
        <v>1602</v>
      </c>
    </row>
    <row r="225" spans="1:8">
      <c r="B225" s="393" t="s">
        <v>797</v>
      </c>
      <c r="C225" s="393" t="s">
        <v>166</v>
      </c>
      <c r="D225" s="396"/>
      <c r="E225" s="393">
        <f>F225-4</f>
        <v>44650</v>
      </c>
      <c r="F225" s="393">
        <v>44654</v>
      </c>
      <c r="G225" s="393">
        <f>F225+22</f>
        <v>44676</v>
      </c>
      <c r="H225" s="393" t="s">
        <v>1602</v>
      </c>
    </row>
    <row r="226" spans="1:8">
      <c r="B226" s="393" t="s">
        <v>798</v>
      </c>
      <c r="C226" s="393" t="s">
        <v>218</v>
      </c>
      <c r="D226" s="396"/>
      <c r="E226" s="393">
        <f>F226-4</f>
        <v>44657</v>
      </c>
      <c r="F226" s="393">
        <v>44661</v>
      </c>
      <c r="G226" s="393">
        <f>F226+22</f>
        <v>44683</v>
      </c>
      <c r="H226" s="393" t="s">
        <v>1602</v>
      </c>
    </row>
    <row r="227" spans="1:8">
      <c r="B227" s="393" t="s">
        <v>799</v>
      </c>
      <c r="C227" s="393" t="s">
        <v>166</v>
      </c>
      <c r="D227" s="394"/>
      <c r="E227" s="393">
        <f>F227-4</f>
        <v>44664</v>
      </c>
      <c r="F227" s="393">
        <v>44668</v>
      </c>
      <c r="G227" s="393">
        <f>F227+22</f>
        <v>44690</v>
      </c>
      <c r="H227" s="393" t="s">
        <v>1602</v>
      </c>
    </row>
    <row r="228" spans="1:8">
      <c r="B228" s="393" t="s">
        <v>800</v>
      </c>
      <c r="C228" s="393" t="s">
        <v>65</v>
      </c>
      <c r="D228" s="394"/>
      <c r="E228" s="393">
        <f>F228-4</f>
        <v>44671</v>
      </c>
      <c r="F228" s="393">
        <v>44675</v>
      </c>
      <c r="G228" s="393">
        <f>F228+22</f>
        <v>44697</v>
      </c>
      <c r="H228" s="393" t="s">
        <v>1602</v>
      </c>
    </row>
    <row r="229" spans="1:8">
      <c r="B229" s="393" t="s">
        <v>801</v>
      </c>
      <c r="C229" s="393" t="s">
        <v>166</v>
      </c>
      <c r="D229" s="448"/>
      <c r="E229" s="393">
        <f>F229-4</f>
        <v>44678</v>
      </c>
      <c r="F229" s="393">
        <v>44682</v>
      </c>
      <c r="G229" s="393">
        <f>F229+22</f>
        <v>44704</v>
      </c>
      <c r="H229" s="393" t="s">
        <v>1602</v>
      </c>
    </row>
    <row r="230" spans="1:8">
      <c r="B230" s="390"/>
      <c r="C230" s="390"/>
      <c r="E230" s="404"/>
      <c r="F230" s="404"/>
      <c r="G230" s="404"/>
    </row>
    <row r="231" spans="1:8">
      <c r="A231" s="410" t="s">
        <v>175</v>
      </c>
      <c r="B231" s="390"/>
      <c r="C231" s="390"/>
    </row>
    <row r="232" spans="1:8">
      <c r="B232" s="402" t="s">
        <v>23</v>
      </c>
      <c r="C232" s="402" t="s">
        <v>24</v>
      </c>
      <c r="D232" s="401" t="s">
        <v>25</v>
      </c>
      <c r="E232" s="398" t="s">
        <v>152</v>
      </c>
      <c r="F232" s="398" t="s">
        <v>152</v>
      </c>
      <c r="G232" s="398" t="s">
        <v>1606</v>
      </c>
      <c r="H232" s="398" t="s">
        <v>1605</v>
      </c>
    </row>
    <row r="233" spans="1:8">
      <c r="B233" s="400"/>
      <c r="C233" s="400"/>
      <c r="D233" s="399"/>
      <c r="E233" s="398" t="s">
        <v>1039</v>
      </c>
      <c r="F233" s="398" t="s">
        <v>27</v>
      </c>
      <c r="G233" s="398" t="s">
        <v>28</v>
      </c>
      <c r="H233" s="398" t="s">
        <v>28</v>
      </c>
    </row>
    <row r="234" spans="1:8" ht="16.5" customHeight="1">
      <c r="B234" s="393" t="s">
        <v>1604</v>
      </c>
      <c r="C234" s="393" t="s">
        <v>166</v>
      </c>
      <c r="D234" s="397" t="s">
        <v>1603</v>
      </c>
      <c r="E234" s="393">
        <f>F234-4</f>
        <v>44643</v>
      </c>
      <c r="F234" s="393">
        <v>44647</v>
      </c>
      <c r="G234" s="393">
        <f>F234+22</f>
        <v>44669</v>
      </c>
      <c r="H234" s="393" t="s">
        <v>1602</v>
      </c>
    </row>
    <row r="235" spans="1:8">
      <c r="B235" s="393" t="s">
        <v>797</v>
      </c>
      <c r="C235" s="393" t="s">
        <v>166</v>
      </c>
      <c r="D235" s="396"/>
      <c r="E235" s="393">
        <f>F235-4</f>
        <v>44650</v>
      </c>
      <c r="F235" s="393">
        <v>44654</v>
      </c>
      <c r="G235" s="393">
        <f>F235+22</f>
        <v>44676</v>
      </c>
      <c r="H235" s="393" t="s">
        <v>1602</v>
      </c>
    </row>
    <row r="236" spans="1:8">
      <c r="B236" s="393" t="s">
        <v>798</v>
      </c>
      <c r="C236" s="393" t="s">
        <v>218</v>
      </c>
      <c r="D236" s="396"/>
      <c r="E236" s="393">
        <f>F236-4</f>
        <v>44657</v>
      </c>
      <c r="F236" s="393">
        <v>44661</v>
      </c>
      <c r="G236" s="393">
        <f>F236+22</f>
        <v>44683</v>
      </c>
      <c r="H236" s="393" t="s">
        <v>1602</v>
      </c>
    </row>
    <row r="237" spans="1:8">
      <c r="B237" s="393" t="s">
        <v>799</v>
      </c>
      <c r="C237" s="393" t="s">
        <v>166</v>
      </c>
      <c r="D237" s="394"/>
      <c r="E237" s="393">
        <f>F237-4</f>
        <v>44664</v>
      </c>
      <c r="F237" s="393">
        <v>44668</v>
      </c>
      <c r="G237" s="393">
        <f>F237+22</f>
        <v>44690</v>
      </c>
      <c r="H237" s="393" t="s">
        <v>1602</v>
      </c>
    </row>
    <row r="238" spans="1:8">
      <c r="B238" s="393" t="s">
        <v>800</v>
      </c>
      <c r="C238" s="393" t="s">
        <v>65</v>
      </c>
      <c r="D238" s="394"/>
      <c r="E238" s="393">
        <f>F238-4</f>
        <v>44671</v>
      </c>
      <c r="F238" s="393">
        <v>44675</v>
      </c>
      <c r="G238" s="393">
        <f>F238+22</f>
        <v>44697</v>
      </c>
      <c r="H238" s="393" t="s">
        <v>1602</v>
      </c>
    </row>
    <row r="239" spans="1:8">
      <c r="B239" s="393" t="s">
        <v>801</v>
      </c>
      <c r="C239" s="393" t="s">
        <v>166</v>
      </c>
      <c r="D239" s="448"/>
      <c r="E239" s="393">
        <f>F239-4</f>
        <v>44678</v>
      </c>
      <c r="F239" s="393">
        <v>44682</v>
      </c>
      <c r="G239" s="393">
        <f>F239+22</f>
        <v>44704</v>
      </c>
      <c r="H239" s="393" t="s">
        <v>1602</v>
      </c>
    </row>
    <row r="240" spans="1:8">
      <c r="B240" s="425"/>
      <c r="C240" s="425"/>
      <c r="D240" s="405"/>
      <c r="E240" s="404"/>
      <c r="F240" s="404"/>
      <c r="G240" s="404"/>
      <c r="H240" s="404"/>
    </row>
    <row r="241" spans="1:7">
      <c r="A241" s="410" t="s">
        <v>170</v>
      </c>
      <c r="B241" s="390"/>
      <c r="C241" s="390"/>
      <c r="E241" s="410"/>
      <c r="F241" s="410"/>
      <c r="G241" s="430"/>
    </row>
    <row r="242" spans="1:7">
      <c r="B242" s="402" t="s">
        <v>23</v>
      </c>
      <c r="C242" s="402" t="s">
        <v>24</v>
      </c>
      <c r="D242" s="401" t="s">
        <v>25</v>
      </c>
      <c r="E242" s="398" t="s">
        <v>152</v>
      </c>
      <c r="F242" s="398" t="s">
        <v>152</v>
      </c>
      <c r="G242" s="398" t="s">
        <v>1601</v>
      </c>
    </row>
    <row r="243" spans="1:7">
      <c r="B243" s="400"/>
      <c r="C243" s="400"/>
      <c r="D243" s="399"/>
      <c r="E243" s="398" t="s">
        <v>1039</v>
      </c>
      <c r="F243" s="398" t="s">
        <v>27</v>
      </c>
      <c r="G243" s="398" t="s">
        <v>28</v>
      </c>
    </row>
    <row r="244" spans="1:7" ht="16.5" customHeight="1">
      <c r="B244" s="393"/>
      <c r="C244" s="393"/>
      <c r="D244" s="397" t="s">
        <v>1596</v>
      </c>
      <c r="E244" s="393">
        <f>F244-5</f>
        <v>44645</v>
      </c>
      <c r="F244" s="393">
        <v>44650</v>
      </c>
      <c r="G244" s="393">
        <f>F244+25</f>
        <v>44675</v>
      </c>
    </row>
    <row r="245" spans="1:7">
      <c r="B245" s="393" t="s">
        <v>768</v>
      </c>
      <c r="C245" s="393" t="s">
        <v>217</v>
      </c>
      <c r="D245" s="396"/>
      <c r="E245" s="393">
        <f>F245-5</f>
        <v>44652</v>
      </c>
      <c r="F245" s="393">
        <v>44657</v>
      </c>
      <c r="G245" s="393">
        <f>F245+25</f>
        <v>44682</v>
      </c>
    </row>
    <row r="246" spans="1:7">
      <c r="B246" s="393" t="s">
        <v>1081</v>
      </c>
      <c r="C246" s="393"/>
      <c r="D246" s="396"/>
      <c r="E246" s="393">
        <f>F246-5</f>
        <v>44659</v>
      </c>
      <c r="F246" s="393">
        <v>44664</v>
      </c>
      <c r="G246" s="393">
        <f>F246+25</f>
        <v>44689</v>
      </c>
    </row>
    <row r="247" spans="1:7">
      <c r="B247" s="393" t="s">
        <v>769</v>
      </c>
      <c r="C247" s="393" t="s">
        <v>1595</v>
      </c>
      <c r="D247" s="394"/>
      <c r="E247" s="393">
        <f>F247-5</f>
        <v>44666</v>
      </c>
      <c r="F247" s="393">
        <v>44671</v>
      </c>
      <c r="G247" s="393">
        <f>F247+25</f>
        <v>44696</v>
      </c>
    </row>
    <row r="248" spans="1:7">
      <c r="B248" s="393" t="s">
        <v>1594</v>
      </c>
      <c r="C248" s="393" t="s">
        <v>67</v>
      </c>
      <c r="D248" s="394"/>
      <c r="E248" s="393">
        <f>F248-5</f>
        <v>44673</v>
      </c>
      <c r="F248" s="393">
        <v>44678</v>
      </c>
      <c r="G248" s="393">
        <f>F248+25</f>
        <v>44703</v>
      </c>
    </row>
    <row r="249" spans="1:7">
      <c r="B249" s="393" t="s">
        <v>1593</v>
      </c>
      <c r="C249" s="393" t="s">
        <v>1592</v>
      </c>
      <c r="D249" s="448"/>
      <c r="E249" s="393">
        <f>F249-5</f>
        <v>44680</v>
      </c>
      <c r="F249" s="393">
        <v>44685</v>
      </c>
      <c r="G249" s="393">
        <f>F249+25</f>
        <v>44710</v>
      </c>
    </row>
    <row r="250" spans="1:7">
      <c r="B250" s="468"/>
      <c r="C250" s="468"/>
      <c r="E250" s="404"/>
      <c r="F250" s="404"/>
      <c r="G250" s="404"/>
    </row>
    <row r="251" spans="1:7">
      <c r="A251" s="410" t="s">
        <v>1600</v>
      </c>
      <c r="B251" s="390"/>
      <c r="C251" s="390"/>
      <c r="F251" s="410"/>
      <c r="G251" s="430"/>
    </row>
    <row r="252" spans="1:7">
      <c r="B252" s="402" t="s">
        <v>23</v>
      </c>
      <c r="C252" s="402" t="s">
        <v>24</v>
      </c>
      <c r="D252" s="401" t="s">
        <v>25</v>
      </c>
      <c r="E252" s="398" t="s">
        <v>152</v>
      </c>
      <c r="F252" s="398" t="s">
        <v>152</v>
      </c>
      <c r="G252" s="398" t="s">
        <v>1599</v>
      </c>
    </row>
    <row r="253" spans="1:7">
      <c r="B253" s="400"/>
      <c r="C253" s="400"/>
      <c r="D253" s="399"/>
      <c r="E253" s="398" t="s">
        <v>1039</v>
      </c>
      <c r="F253" s="398" t="s">
        <v>27</v>
      </c>
      <c r="G253" s="398" t="s">
        <v>28</v>
      </c>
    </row>
    <row r="254" spans="1:7" ht="16.5" customHeight="1">
      <c r="B254" s="393"/>
      <c r="C254" s="393"/>
      <c r="D254" s="397" t="s">
        <v>1596</v>
      </c>
      <c r="E254" s="393">
        <f>F254-5</f>
        <v>44645</v>
      </c>
      <c r="F254" s="393">
        <v>44650</v>
      </c>
      <c r="G254" s="393">
        <f>F254+33</f>
        <v>44683</v>
      </c>
    </row>
    <row r="255" spans="1:7">
      <c r="B255" s="393" t="s">
        <v>768</v>
      </c>
      <c r="C255" s="393" t="s">
        <v>217</v>
      </c>
      <c r="D255" s="396"/>
      <c r="E255" s="393">
        <f>F255-5</f>
        <v>44652</v>
      </c>
      <c r="F255" s="393">
        <v>44657</v>
      </c>
      <c r="G255" s="393">
        <f>F255+33</f>
        <v>44690</v>
      </c>
    </row>
    <row r="256" spans="1:7">
      <c r="B256" s="393" t="s">
        <v>1081</v>
      </c>
      <c r="C256" s="393"/>
      <c r="D256" s="396"/>
      <c r="E256" s="393">
        <f>F256-5</f>
        <v>44659</v>
      </c>
      <c r="F256" s="393">
        <v>44664</v>
      </c>
      <c r="G256" s="393">
        <f>F256+33</f>
        <v>44697</v>
      </c>
    </row>
    <row r="257" spans="1:8">
      <c r="B257" s="393" t="s">
        <v>769</v>
      </c>
      <c r="C257" s="393" t="s">
        <v>1595</v>
      </c>
      <c r="D257" s="394"/>
      <c r="E257" s="393">
        <f>F257-5</f>
        <v>44666</v>
      </c>
      <c r="F257" s="393">
        <v>44671</v>
      </c>
      <c r="G257" s="393">
        <f>F257+33</f>
        <v>44704</v>
      </c>
    </row>
    <row r="258" spans="1:8">
      <c r="B258" s="393" t="s">
        <v>1594</v>
      </c>
      <c r="C258" s="393" t="s">
        <v>67</v>
      </c>
      <c r="D258" s="394"/>
      <c r="E258" s="393">
        <f>F258-5</f>
        <v>44673</v>
      </c>
      <c r="F258" s="393">
        <v>44678</v>
      </c>
      <c r="G258" s="393">
        <f>F258+33</f>
        <v>44711</v>
      </c>
    </row>
    <row r="259" spans="1:8">
      <c r="B259" s="393" t="s">
        <v>1593</v>
      </c>
      <c r="C259" s="393" t="s">
        <v>1592</v>
      </c>
      <c r="D259" s="448"/>
      <c r="E259" s="393">
        <f>F259-5</f>
        <v>44680</v>
      </c>
      <c r="F259" s="393">
        <v>44685</v>
      </c>
      <c r="G259" s="393">
        <f>F259+33</f>
        <v>44718</v>
      </c>
    </row>
    <row r="260" spans="1:8">
      <c r="B260" s="425"/>
      <c r="C260" s="425"/>
      <c r="D260" s="405"/>
      <c r="E260" s="404"/>
      <c r="F260" s="404"/>
      <c r="G260" s="489"/>
    </row>
    <row r="261" spans="1:8">
      <c r="A261" s="410" t="s">
        <v>1598</v>
      </c>
      <c r="B261" s="457"/>
      <c r="C261" s="457"/>
      <c r="D261" s="405"/>
      <c r="E261" s="404"/>
      <c r="F261" s="404"/>
      <c r="G261" s="489"/>
    </row>
    <row r="262" spans="1:8">
      <c r="B262" s="402" t="s">
        <v>23</v>
      </c>
      <c r="C262" s="402" t="s">
        <v>24</v>
      </c>
      <c r="D262" s="401" t="s">
        <v>25</v>
      </c>
      <c r="E262" s="398" t="s">
        <v>152</v>
      </c>
      <c r="F262" s="398" t="s">
        <v>152</v>
      </c>
      <c r="G262" s="398" t="s">
        <v>1597</v>
      </c>
    </row>
    <row r="263" spans="1:8">
      <c r="B263" s="400"/>
      <c r="C263" s="400"/>
      <c r="D263" s="399"/>
      <c r="E263" s="398" t="s">
        <v>1039</v>
      </c>
      <c r="F263" s="398" t="s">
        <v>27</v>
      </c>
      <c r="G263" s="398" t="s">
        <v>28</v>
      </c>
    </row>
    <row r="264" spans="1:8" ht="16.5" customHeight="1">
      <c r="B264" s="393"/>
      <c r="C264" s="393"/>
      <c r="D264" s="397" t="s">
        <v>1596</v>
      </c>
      <c r="E264" s="393">
        <f>F264-5</f>
        <v>44645</v>
      </c>
      <c r="F264" s="393">
        <v>44650</v>
      </c>
      <c r="G264" s="393">
        <f>F264+35</f>
        <v>44685</v>
      </c>
    </row>
    <row r="265" spans="1:8">
      <c r="B265" s="393" t="s">
        <v>768</v>
      </c>
      <c r="C265" s="393" t="s">
        <v>217</v>
      </c>
      <c r="D265" s="396"/>
      <c r="E265" s="393">
        <f>F265-5</f>
        <v>44652</v>
      </c>
      <c r="F265" s="393">
        <v>44657</v>
      </c>
      <c r="G265" s="393">
        <f>F265+35</f>
        <v>44692</v>
      </c>
    </row>
    <row r="266" spans="1:8">
      <c r="B266" s="393" t="s">
        <v>1081</v>
      </c>
      <c r="C266" s="393"/>
      <c r="D266" s="396"/>
      <c r="E266" s="393">
        <f>F266-5</f>
        <v>44659</v>
      </c>
      <c r="F266" s="393">
        <v>44664</v>
      </c>
      <c r="G266" s="393">
        <f>F266+35</f>
        <v>44699</v>
      </c>
    </row>
    <row r="267" spans="1:8">
      <c r="B267" s="393" t="s">
        <v>769</v>
      </c>
      <c r="C267" s="393" t="s">
        <v>1595</v>
      </c>
      <c r="D267" s="394"/>
      <c r="E267" s="393">
        <f>F267-5</f>
        <v>44666</v>
      </c>
      <c r="F267" s="393">
        <v>44671</v>
      </c>
      <c r="G267" s="393">
        <f>F267+35</f>
        <v>44706</v>
      </c>
    </row>
    <row r="268" spans="1:8">
      <c r="B268" s="393" t="s">
        <v>1594</v>
      </c>
      <c r="C268" s="393" t="s">
        <v>67</v>
      </c>
      <c r="D268" s="394"/>
      <c r="E268" s="393">
        <f>F268-5</f>
        <v>44673</v>
      </c>
      <c r="F268" s="393">
        <v>44678</v>
      </c>
      <c r="G268" s="393">
        <f>F268+35</f>
        <v>44713</v>
      </c>
    </row>
    <row r="269" spans="1:8">
      <c r="B269" s="393" t="s">
        <v>1593</v>
      </c>
      <c r="C269" s="393" t="s">
        <v>1592</v>
      </c>
      <c r="D269" s="448"/>
      <c r="E269" s="393">
        <f>F269-5</f>
        <v>44680</v>
      </c>
      <c r="F269" s="393">
        <v>44685</v>
      </c>
      <c r="G269" s="393">
        <f>F269+35</f>
        <v>44720</v>
      </c>
    </row>
    <row r="270" spans="1:8">
      <c r="B270" s="425"/>
      <c r="C270" s="425"/>
      <c r="D270" s="405"/>
      <c r="E270" s="404"/>
      <c r="F270" s="404"/>
      <c r="G270" s="404"/>
    </row>
    <row r="271" spans="1:8">
      <c r="A271" s="410" t="s">
        <v>163</v>
      </c>
      <c r="B271" s="390"/>
      <c r="C271" s="390"/>
    </row>
    <row r="272" spans="1:8">
      <c r="B272" s="402" t="s">
        <v>23</v>
      </c>
      <c r="C272" s="402" t="s">
        <v>24</v>
      </c>
      <c r="D272" s="401" t="s">
        <v>25</v>
      </c>
      <c r="E272" s="398" t="s">
        <v>152</v>
      </c>
      <c r="F272" s="398" t="s">
        <v>152</v>
      </c>
      <c r="G272" s="398" t="s">
        <v>1591</v>
      </c>
      <c r="H272" s="398" t="s">
        <v>1590</v>
      </c>
    </row>
    <row r="273" spans="1:8">
      <c r="B273" s="400"/>
      <c r="C273" s="400"/>
      <c r="D273" s="399"/>
      <c r="E273" s="398" t="s">
        <v>1039</v>
      </c>
      <c r="F273" s="398" t="s">
        <v>27</v>
      </c>
      <c r="G273" s="398" t="s">
        <v>28</v>
      </c>
      <c r="H273" s="398" t="s">
        <v>28</v>
      </c>
    </row>
    <row r="274" spans="1:8" ht="16.5" customHeight="1">
      <c r="B274" s="393" t="s">
        <v>1588</v>
      </c>
      <c r="C274" s="393" t="s">
        <v>76</v>
      </c>
      <c r="D274" s="397" t="s">
        <v>1587</v>
      </c>
      <c r="E274" s="393">
        <f>F274-6</f>
        <v>44652</v>
      </c>
      <c r="F274" s="393">
        <v>44658</v>
      </c>
      <c r="G274" s="393">
        <f>F274+28</f>
        <v>44686</v>
      </c>
      <c r="H274" s="393" t="s">
        <v>1589</v>
      </c>
    </row>
    <row r="275" spans="1:8">
      <c r="B275" s="393" t="s">
        <v>1586</v>
      </c>
      <c r="C275" s="393" t="s">
        <v>109</v>
      </c>
      <c r="D275" s="396"/>
      <c r="E275" s="393">
        <f>F275-6</f>
        <v>44659</v>
      </c>
      <c r="F275" s="393">
        <v>44665</v>
      </c>
      <c r="G275" s="393">
        <f>F275+28</f>
        <v>44693</v>
      </c>
      <c r="H275" s="393" t="s">
        <v>1589</v>
      </c>
    </row>
    <row r="276" spans="1:8">
      <c r="B276" s="393" t="s">
        <v>1585</v>
      </c>
      <c r="C276" s="393" t="s">
        <v>109</v>
      </c>
      <c r="D276" s="396"/>
      <c r="E276" s="393">
        <f>F276-6</f>
        <v>44666</v>
      </c>
      <c r="F276" s="393">
        <v>44672</v>
      </c>
      <c r="G276" s="393">
        <f>F276+28</f>
        <v>44700</v>
      </c>
      <c r="H276" s="393" t="s">
        <v>1589</v>
      </c>
    </row>
    <row r="277" spans="1:8">
      <c r="B277" s="393" t="s">
        <v>1149</v>
      </c>
      <c r="C277" s="393" t="s">
        <v>1584</v>
      </c>
      <c r="D277" s="394"/>
      <c r="E277" s="393" t="s">
        <v>1043</v>
      </c>
      <c r="F277" s="393" t="s">
        <v>13</v>
      </c>
      <c r="G277" s="393" t="s">
        <v>1043</v>
      </c>
      <c r="H277" s="393" t="s">
        <v>1589</v>
      </c>
    </row>
    <row r="278" spans="1:8">
      <c r="B278" s="393" t="s">
        <v>1043</v>
      </c>
      <c r="C278" s="393" t="s">
        <v>1043</v>
      </c>
      <c r="D278" s="448"/>
      <c r="E278" s="393" t="s">
        <v>1043</v>
      </c>
      <c r="F278" s="393" t="s">
        <v>1043</v>
      </c>
      <c r="G278" s="393" t="s">
        <v>1043</v>
      </c>
      <c r="H278" s="393" t="s">
        <v>1589</v>
      </c>
    </row>
    <row r="279" spans="1:8">
      <c r="B279" s="449"/>
      <c r="C279" s="457"/>
      <c r="D279" s="405"/>
      <c r="E279" s="404"/>
      <c r="F279" s="404"/>
    </row>
    <row r="280" spans="1:8">
      <c r="A280" s="410" t="s">
        <v>61</v>
      </c>
    </row>
    <row r="281" spans="1:8">
      <c r="B281" s="402" t="s">
        <v>23</v>
      </c>
      <c r="C281" s="402" t="s">
        <v>24</v>
      </c>
      <c r="D281" s="401" t="s">
        <v>25</v>
      </c>
      <c r="E281" s="398" t="s">
        <v>152</v>
      </c>
      <c r="F281" s="398" t="s">
        <v>152</v>
      </c>
      <c r="G281" s="398" t="s">
        <v>61</v>
      </c>
    </row>
    <row r="282" spans="1:8">
      <c r="B282" s="400"/>
      <c r="C282" s="400"/>
      <c r="D282" s="399"/>
      <c r="E282" s="398" t="s">
        <v>1039</v>
      </c>
      <c r="F282" s="398" t="s">
        <v>27</v>
      </c>
      <c r="G282" s="398" t="s">
        <v>28</v>
      </c>
    </row>
    <row r="283" spans="1:8">
      <c r="B283" s="393" t="s">
        <v>1588</v>
      </c>
      <c r="C283" s="393" t="s">
        <v>76</v>
      </c>
      <c r="D283" s="397" t="s">
        <v>1587</v>
      </c>
      <c r="E283" s="393">
        <f>F283-6</f>
        <v>44652</v>
      </c>
      <c r="F283" s="393">
        <v>44658</v>
      </c>
      <c r="G283" s="393">
        <f>F283+23</f>
        <v>44681</v>
      </c>
    </row>
    <row r="284" spans="1:8">
      <c r="B284" s="393" t="s">
        <v>1586</v>
      </c>
      <c r="C284" s="393" t="s">
        <v>109</v>
      </c>
      <c r="D284" s="396"/>
      <c r="E284" s="393">
        <f>F284-6</f>
        <v>44659</v>
      </c>
      <c r="F284" s="393">
        <v>44665</v>
      </c>
      <c r="G284" s="393">
        <f>F284+23</f>
        <v>44688</v>
      </c>
    </row>
    <row r="285" spans="1:8">
      <c r="B285" s="393" t="s">
        <v>1585</v>
      </c>
      <c r="C285" s="393" t="s">
        <v>109</v>
      </c>
      <c r="D285" s="396"/>
      <c r="E285" s="393">
        <f>F285-6</f>
        <v>44666</v>
      </c>
      <c r="F285" s="393">
        <v>44672</v>
      </c>
      <c r="G285" s="393">
        <f>F285+23</f>
        <v>44695</v>
      </c>
    </row>
    <row r="286" spans="1:8">
      <c r="B286" s="393" t="s">
        <v>1149</v>
      </c>
      <c r="C286" s="393" t="s">
        <v>1584</v>
      </c>
      <c r="D286" s="394"/>
      <c r="E286" s="393" t="s">
        <v>1043</v>
      </c>
      <c r="F286" s="393" t="s">
        <v>13</v>
      </c>
      <c r="G286" s="393" t="s">
        <v>1043</v>
      </c>
    </row>
    <row r="287" spans="1:8">
      <c r="B287" s="393" t="s">
        <v>1043</v>
      </c>
      <c r="C287" s="393" t="s">
        <v>1043</v>
      </c>
      <c r="D287" s="448"/>
      <c r="E287" s="393" t="s">
        <v>1043</v>
      </c>
      <c r="F287" s="393" t="s">
        <v>1043</v>
      </c>
      <c r="G287" s="393" t="s">
        <v>1043</v>
      </c>
    </row>
    <row r="288" spans="1:8">
      <c r="B288" s="457"/>
      <c r="C288" s="457"/>
      <c r="D288" s="405"/>
      <c r="E288" s="404"/>
      <c r="F288" s="404"/>
      <c r="G288" s="404"/>
    </row>
    <row r="289" spans="1:8" s="429" customFormat="1">
      <c r="A289" s="434" t="s">
        <v>1583</v>
      </c>
      <c r="B289" s="434"/>
      <c r="C289" s="434"/>
      <c r="D289" s="434"/>
      <c r="E289" s="434"/>
      <c r="F289" s="434"/>
      <c r="G289" s="434"/>
      <c r="H289" s="430"/>
    </row>
    <row r="290" spans="1:8">
      <c r="A290" s="410" t="s">
        <v>1582</v>
      </c>
      <c r="F290" s="488"/>
    </row>
    <row r="291" spans="1:8">
      <c r="B291" s="402" t="s">
        <v>1273</v>
      </c>
      <c r="C291" s="402" t="s">
        <v>24</v>
      </c>
      <c r="D291" s="401" t="s">
        <v>578</v>
      </c>
      <c r="E291" s="398" t="s">
        <v>152</v>
      </c>
      <c r="F291" s="398" t="s">
        <v>152</v>
      </c>
      <c r="G291" s="398" t="s">
        <v>1576</v>
      </c>
    </row>
    <row r="292" spans="1:8">
      <c r="B292" s="400"/>
      <c r="C292" s="400"/>
      <c r="D292" s="399"/>
      <c r="E292" s="398" t="s">
        <v>1039</v>
      </c>
      <c r="F292" s="398" t="s">
        <v>27</v>
      </c>
      <c r="G292" s="398" t="s">
        <v>28</v>
      </c>
    </row>
    <row r="293" spans="1:8">
      <c r="B293" s="393" t="s">
        <v>1578</v>
      </c>
      <c r="C293" s="393" t="s">
        <v>1581</v>
      </c>
      <c r="D293" s="448" t="s">
        <v>1580</v>
      </c>
      <c r="E293" s="393">
        <f>F293-5</f>
        <v>44656</v>
      </c>
      <c r="F293" s="393">
        <v>44661</v>
      </c>
      <c r="G293" s="393">
        <f>F293+4</f>
        <v>44665</v>
      </c>
    </row>
    <row r="294" spans="1:8">
      <c r="B294" s="393" t="s">
        <v>1577</v>
      </c>
      <c r="C294" s="393" t="s">
        <v>918</v>
      </c>
      <c r="D294" s="448"/>
      <c r="E294" s="393">
        <f>E293+7</f>
        <v>44663</v>
      </c>
      <c r="F294" s="393">
        <v>44662</v>
      </c>
      <c r="G294" s="393">
        <f>F294+4</f>
        <v>44666</v>
      </c>
    </row>
    <row r="295" spans="1:8">
      <c r="B295" s="393" t="s">
        <v>1579</v>
      </c>
      <c r="C295" s="393" t="s">
        <v>978</v>
      </c>
      <c r="D295" s="448"/>
      <c r="E295" s="393">
        <f>E294+7</f>
        <v>44670</v>
      </c>
      <c r="F295" s="393">
        <v>44663</v>
      </c>
      <c r="G295" s="393">
        <f>F295+4</f>
        <v>44667</v>
      </c>
    </row>
    <row r="296" spans="1:8">
      <c r="B296" s="393" t="s">
        <v>1578</v>
      </c>
      <c r="C296" s="393" t="s">
        <v>980</v>
      </c>
      <c r="D296" s="448"/>
      <c r="E296" s="393">
        <f>E295+7</f>
        <v>44677</v>
      </c>
      <c r="F296" s="393">
        <v>44664</v>
      </c>
      <c r="G296" s="393">
        <f>F296+4</f>
        <v>44668</v>
      </c>
    </row>
    <row r="297" spans="1:8">
      <c r="B297" s="393" t="s">
        <v>1577</v>
      </c>
      <c r="C297" s="393" t="s">
        <v>1009</v>
      </c>
      <c r="D297" s="448"/>
      <c r="E297" s="393">
        <f>E296+7</f>
        <v>44684</v>
      </c>
      <c r="F297" s="393">
        <v>44665</v>
      </c>
      <c r="G297" s="393">
        <f>F297+4</f>
        <v>44669</v>
      </c>
    </row>
    <row r="298" spans="1:8">
      <c r="F298" s="488"/>
    </row>
    <row r="299" spans="1:8">
      <c r="B299" s="402" t="s">
        <v>1273</v>
      </c>
      <c r="C299" s="402" t="s">
        <v>24</v>
      </c>
      <c r="D299" s="401" t="s">
        <v>578</v>
      </c>
      <c r="E299" s="398" t="s">
        <v>152</v>
      </c>
      <c r="F299" s="398" t="s">
        <v>152</v>
      </c>
      <c r="G299" s="398" t="s">
        <v>1576</v>
      </c>
    </row>
    <row r="300" spans="1:8">
      <c r="B300" s="400"/>
      <c r="C300" s="400"/>
      <c r="D300" s="399"/>
      <c r="E300" s="398" t="s">
        <v>1039</v>
      </c>
      <c r="F300" s="398" t="s">
        <v>27</v>
      </c>
      <c r="G300" s="398" t="s">
        <v>28</v>
      </c>
    </row>
    <row r="301" spans="1:8">
      <c r="B301" s="427" t="s">
        <v>1510</v>
      </c>
      <c r="C301" s="427" t="s">
        <v>558</v>
      </c>
      <c r="D301" s="480" t="s">
        <v>1519</v>
      </c>
      <c r="E301" s="393">
        <f>F301-3</f>
        <v>44649</v>
      </c>
      <c r="F301" s="393">
        <v>44652</v>
      </c>
      <c r="G301" s="393">
        <f>F301+3</f>
        <v>44655</v>
      </c>
    </row>
    <row r="302" spans="1:8">
      <c r="B302" s="427" t="s">
        <v>1518</v>
      </c>
      <c r="C302" s="427" t="s">
        <v>558</v>
      </c>
      <c r="D302" s="479"/>
      <c r="E302" s="393">
        <f>F302-3</f>
        <v>44656</v>
      </c>
      <c r="F302" s="393">
        <v>44659</v>
      </c>
      <c r="G302" s="393">
        <f>F302+3</f>
        <v>44662</v>
      </c>
    </row>
    <row r="303" spans="1:8">
      <c r="B303" s="427" t="s">
        <v>1517</v>
      </c>
      <c r="C303" s="427" t="s">
        <v>1004</v>
      </c>
      <c r="D303" s="479"/>
      <c r="E303" s="393">
        <f>F303-3</f>
        <v>44663</v>
      </c>
      <c r="F303" s="393">
        <v>44666</v>
      </c>
      <c r="G303" s="393">
        <f>F303+3</f>
        <v>44669</v>
      </c>
    </row>
    <row r="304" spans="1:8">
      <c r="B304" s="427" t="s">
        <v>1516</v>
      </c>
      <c r="C304" s="427" t="s">
        <v>546</v>
      </c>
      <c r="D304" s="479"/>
      <c r="E304" s="393">
        <f>F304-3</f>
        <v>44670</v>
      </c>
      <c r="F304" s="393">
        <v>44673</v>
      </c>
      <c r="G304" s="393">
        <f>F304+3</f>
        <v>44676</v>
      </c>
    </row>
    <row r="305" spans="1:7">
      <c r="B305" s="427" t="s">
        <v>1515</v>
      </c>
      <c r="C305" s="427" t="s">
        <v>1004</v>
      </c>
      <c r="D305" s="478"/>
      <c r="E305" s="393">
        <f>F305-3</f>
        <v>44677</v>
      </c>
      <c r="F305" s="393">
        <v>44680</v>
      </c>
      <c r="G305" s="393">
        <f>F305+3</f>
        <v>44683</v>
      </c>
    </row>
    <row r="306" spans="1:7">
      <c r="B306" s="390"/>
      <c r="C306" s="390"/>
    </row>
    <row r="307" spans="1:7">
      <c r="B307" s="402" t="s">
        <v>1273</v>
      </c>
      <c r="C307" s="402" t="s">
        <v>24</v>
      </c>
      <c r="D307" s="401" t="s">
        <v>578</v>
      </c>
      <c r="E307" s="398" t="s">
        <v>152</v>
      </c>
      <c r="F307" s="398" t="s">
        <v>152</v>
      </c>
      <c r="G307" s="398" t="s">
        <v>1576</v>
      </c>
    </row>
    <row r="308" spans="1:7">
      <c r="B308" s="400"/>
      <c r="C308" s="400"/>
      <c r="D308" s="399"/>
      <c r="E308" s="398" t="s">
        <v>1039</v>
      </c>
      <c r="F308" s="398" t="s">
        <v>27</v>
      </c>
      <c r="G308" s="398" t="s">
        <v>28</v>
      </c>
    </row>
    <row r="309" spans="1:7">
      <c r="B309" s="427" t="s">
        <v>1005</v>
      </c>
      <c r="C309" s="427" t="s">
        <v>558</v>
      </c>
      <c r="D309" s="448" t="s">
        <v>1513</v>
      </c>
      <c r="E309" s="393">
        <f>F309-3</f>
        <v>44651</v>
      </c>
      <c r="F309" s="393">
        <v>44654</v>
      </c>
      <c r="G309" s="393">
        <f>F309+3</f>
        <v>44657</v>
      </c>
    </row>
    <row r="310" spans="1:7">
      <c r="B310" s="427" t="s">
        <v>1008</v>
      </c>
      <c r="C310" s="427" t="s">
        <v>558</v>
      </c>
      <c r="D310" s="448"/>
      <c r="E310" s="393">
        <f>F310-3</f>
        <v>44658</v>
      </c>
      <c r="F310" s="393">
        <v>44661</v>
      </c>
      <c r="G310" s="393">
        <f>F310+3</f>
        <v>44664</v>
      </c>
    </row>
    <row r="311" spans="1:7">
      <c r="B311" s="427" t="s">
        <v>1512</v>
      </c>
      <c r="C311" s="427" t="s">
        <v>1004</v>
      </c>
      <c r="D311" s="448"/>
      <c r="E311" s="393">
        <f>F311-3</f>
        <v>44665</v>
      </c>
      <c r="F311" s="393">
        <v>44668</v>
      </c>
      <c r="G311" s="393">
        <f>F311+3</f>
        <v>44671</v>
      </c>
    </row>
    <row r="312" spans="1:7">
      <c r="B312" s="427" t="s">
        <v>1511</v>
      </c>
      <c r="C312" s="427" t="s">
        <v>1004</v>
      </c>
      <c r="D312" s="448"/>
      <c r="E312" s="393">
        <f>F312-3</f>
        <v>44672</v>
      </c>
      <c r="F312" s="393">
        <v>44675</v>
      </c>
      <c r="G312" s="393">
        <f>F312+3</f>
        <v>44678</v>
      </c>
    </row>
    <row r="313" spans="1:7">
      <c r="B313" s="427" t="s">
        <v>1510</v>
      </c>
      <c r="C313" s="427" t="s">
        <v>1004</v>
      </c>
      <c r="D313" s="448"/>
      <c r="E313" s="393">
        <f>F313-3</f>
        <v>44679</v>
      </c>
      <c r="F313" s="393">
        <v>44682</v>
      </c>
      <c r="G313" s="393">
        <f>F313+3</f>
        <v>44685</v>
      </c>
    </row>
    <row r="314" spans="1:7">
      <c r="B314" s="390"/>
      <c r="C314" s="390"/>
    </row>
    <row r="315" spans="1:7">
      <c r="A315" s="450" t="s">
        <v>1575</v>
      </c>
      <c r="B315" s="450"/>
      <c r="C315" s="450"/>
      <c r="E315" s="404"/>
      <c r="F315" s="404"/>
      <c r="G315" s="404"/>
    </row>
    <row r="316" spans="1:7">
      <c r="B316" s="402" t="s">
        <v>1273</v>
      </c>
      <c r="C316" s="402" t="s">
        <v>24</v>
      </c>
      <c r="D316" s="401" t="s">
        <v>578</v>
      </c>
      <c r="E316" s="398" t="s">
        <v>152</v>
      </c>
      <c r="F316" s="398" t="s">
        <v>152</v>
      </c>
      <c r="G316" s="398" t="s">
        <v>1574</v>
      </c>
    </row>
    <row r="317" spans="1:7">
      <c r="B317" s="400"/>
      <c r="C317" s="400"/>
      <c r="D317" s="399"/>
      <c r="E317" s="398" t="s">
        <v>1039</v>
      </c>
      <c r="F317" s="398" t="s">
        <v>27</v>
      </c>
      <c r="G317" s="398" t="s">
        <v>28</v>
      </c>
    </row>
    <row r="318" spans="1:7">
      <c r="B318" s="427" t="s">
        <v>1510</v>
      </c>
      <c r="C318" s="427" t="s">
        <v>558</v>
      </c>
      <c r="D318" s="480" t="s">
        <v>1519</v>
      </c>
      <c r="E318" s="393">
        <f>F318-3</f>
        <v>44649</v>
      </c>
      <c r="F318" s="393">
        <v>44652</v>
      </c>
      <c r="G318" s="393">
        <f>F318+2</f>
        <v>44654</v>
      </c>
    </row>
    <row r="319" spans="1:7">
      <c r="B319" s="427" t="s">
        <v>1518</v>
      </c>
      <c r="C319" s="427" t="s">
        <v>558</v>
      </c>
      <c r="D319" s="479"/>
      <c r="E319" s="393">
        <f>F319-3</f>
        <v>44656</v>
      </c>
      <c r="F319" s="393">
        <v>44659</v>
      </c>
      <c r="G319" s="393">
        <f>F319+2</f>
        <v>44661</v>
      </c>
    </row>
    <row r="320" spans="1:7">
      <c r="B320" s="427" t="s">
        <v>1517</v>
      </c>
      <c r="C320" s="427" t="s">
        <v>1004</v>
      </c>
      <c r="D320" s="479"/>
      <c r="E320" s="393">
        <f>F320-3</f>
        <v>44663</v>
      </c>
      <c r="F320" s="393">
        <v>44666</v>
      </c>
      <c r="G320" s="393">
        <f>F320+2</f>
        <v>44668</v>
      </c>
    </row>
    <row r="321" spans="1:8">
      <c r="B321" s="427" t="s">
        <v>1516</v>
      </c>
      <c r="C321" s="427" t="s">
        <v>546</v>
      </c>
      <c r="D321" s="479"/>
      <c r="E321" s="393">
        <f>F321-3</f>
        <v>44670</v>
      </c>
      <c r="F321" s="393">
        <v>44673</v>
      </c>
      <c r="G321" s="393">
        <f>F321+2</f>
        <v>44675</v>
      </c>
    </row>
    <row r="322" spans="1:8">
      <c r="B322" s="427" t="s">
        <v>1515</v>
      </c>
      <c r="C322" s="427" t="s">
        <v>1004</v>
      </c>
      <c r="D322" s="478"/>
      <c r="E322" s="393">
        <f>F322-3</f>
        <v>44677</v>
      </c>
      <c r="F322" s="393">
        <v>44680</v>
      </c>
      <c r="G322" s="393">
        <f>F322+2</f>
        <v>44682</v>
      </c>
    </row>
    <row r="323" spans="1:8">
      <c r="B323" s="487"/>
      <c r="C323" s="487"/>
      <c r="E323" s="404"/>
      <c r="F323" s="404"/>
      <c r="G323" s="404"/>
    </row>
    <row r="324" spans="1:8">
      <c r="B324" s="402" t="s">
        <v>1273</v>
      </c>
      <c r="C324" s="402" t="s">
        <v>24</v>
      </c>
      <c r="D324" s="401" t="s">
        <v>578</v>
      </c>
      <c r="E324" s="398" t="s">
        <v>152</v>
      </c>
      <c r="F324" s="398" t="s">
        <v>152</v>
      </c>
      <c r="G324" s="398" t="s">
        <v>1574</v>
      </c>
    </row>
    <row r="325" spans="1:8">
      <c r="B325" s="400"/>
      <c r="C325" s="400"/>
      <c r="D325" s="399"/>
      <c r="E325" s="398" t="s">
        <v>1039</v>
      </c>
      <c r="F325" s="398" t="s">
        <v>27</v>
      </c>
      <c r="G325" s="398" t="s">
        <v>28</v>
      </c>
    </row>
    <row r="326" spans="1:8">
      <c r="B326" s="427" t="s">
        <v>1571</v>
      </c>
      <c r="C326" s="427" t="s">
        <v>1573</v>
      </c>
      <c r="D326" s="448" t="s">
        <v>1572</v>
      </c>
      <c r="E326" s="393">
        <f>F326-3</f>
        <v>44651</v>
      </c>
      <c r="F326" s="393">
        <v>44654</v>
      </c>
      <c r="G326" s="393">
        <f>F326+3</f>
        <v>44657</v>
      </c>
    </row>
    <row r="327" spans="1:8">
      <c r="B327" s="427" t="s">
        <v>1571</v>
      </c>
      <c r="C327" s="427" t="s">
        <v>626</v>
      </c>
      <c r="D327" s="448"/>
      <c r="E327" s="393">
        <f>F327-3</f>
        <v>44658</v>
      </c>
      <c r="F327" s="393">
        <f>F326+7</f>
        <v>44661</v>
      </c>
      <c r="G327" s="393">
        <f>F327+3</f>
        <v>44664</v>
      </c>
    </row>
    <row r="328" spans="1:8">
      <c r="B328" s="427" t="s">
        <v>1571</v>
      </c>
      <c r="C328" s="427" t="s">
        <v>918</v>
      </c>
      <c r="D328" s="448"/>
      <c r="E328" s="393">
        <f>F328-3</f>
        <v>44665</v>
      </c>
      <c r="F328" s="393">
        <f>F327+7</f>
        <v>44668</v>
      </c>
      <c r="G328" s="393">
        <f>F328+3</f>
        <v>44671</v>
      </c>
    </row>
    <row r="329" spans="1:8">
      <c r="B329" s="427" t="s">
        <v>1571</v>
      </c>
      <c r="C329" s="427" t="s">
        <v>978</v>
      </c>
      <c r="D329" s="448"/>
      <c r="E329" s="393">
        <f>F329-3</f>
        <v>44672</v>
      </c>
      <c r="F329" s="393">
        <f>F328+7</f>
        <v>44675</v>
      </c>
      <c r="G329" s="393">
        <f>F329+3</f>
        <v>44678</v>
      </c>
    </row>
    <row r="330" spans="1:8">
      <c r="B330" s="427" t="s">
        <v>1571</v>
      </c>
      <c r="C330" s="427" t="s">
        <v>980</v>
      </c>
      <c r="D330" s="448"/>
      <c r="E330" s="393">
        <f>F330-3</f>
        <v>44679</v>
      </c>
      <c r="F330" s="393">
        <f>F329+7</f>
        <v>44682</v>
      </c>
      <c r="G330" s="393">
        <f>F330+3</f>
        <v>44685</v>
      </c>
    </row>
    <row r="331" spans="1:8">
      <c r="B331" s="390"/>
      <c r="C331" s="390"/>
    </row>
    <row r="332" spans="1:8">
      <c r="A332" s="434" t="s">
        <v>77</v>
      </c>
      <c r="B332" s="434"/>
      <c r="C332" s="434"/>
      <c r="D332" s="434"/>
      <c r="E332" s="434"/>
      <c r="F332" s="434"/>
      <c r="G332" s="434"/>
      <c r="H332" s="430"/>
    </row>
    <row r="333" spans="1:8">
      <c r="A333" s="410" t="s">
        <v>88</v>
      </c>
    </row>
    <row r="334" spans="1:8">
      <c r="B334" s="402" t="s">
        <v>1273</v>
      </c>
      <c r="C334" s="402" t="s">
        <v>1170</v>
      </c>
      <c r="D334" s="401" t="s">
        <v>578</v>
      </c>
      <c r="E334" s="398" t="s">
        <v>1168</v>
      </c>
      <c r="F334" s="398" t="s">
        <v>1168</v>
      </c>
      <c r="G334" s="398" t="s">
        <v>1266</v>
      </c>
    </row>
    <row r="335" spans="1:8">
      <c r="B335" s="400"/>
      <c r="C335" s="400"/>
      <c r="D335" s="399"/>
      <c r="E335" s="398" t="s">
        <v>1166</v>
      </c>
      <c r="F335" s="398" t="s">
        <v>484</v>
      </c>
      <c r="G335" s="398" t="s">
        <v>485</v>
      </c>
    </row>
    <row r="336" spans="1:8">
      <c r="B336" s="407" t="s">
        <v>1564</v>
      </c>
      <c r="C336" s="407" t="s">
        <v>546</v>
      </c>
      <c r="D336" s="448" t="s">
        <v>1569</v>
      </c>
      <c r="E336" s="393">
        <f>F336-3</f>
        <v>44648</v>
      </c>
      <c r="F336" s="393">
        <v>44651</v>
      </c>
      <c r="G336" s="393">
        <f>F336+10</f>
        <v>44661</v>
      </c>
    </row>
    <row r="337" spans="1:7">
      <c r="B337" s="407" t="s">
        <v>1568</v>
      </c>
      <c r="C337" s="407" t="s">
        <v>546</v>
      </c>
      <c r="D337" s="448"/>
      <c r="E337" s="393">
        <f>F337-3</f>
        <v>44655</v>
      </c>
      <c r="F337" s="393">
        <v>44658</v>
      </c>
      <c r="G337" s="393">
        <f>F337+10</f>
        <v>44668</v>
      </c>
    </row>
    <row r="338" spans="1:7">
      <c r="B338" s="407" t="s">
        <v>1567</v>
      </c>
      <c r="C338" s="407" t="s">
        <v>1566</v>
      </c>
      <c r="D338" s="448"/>
      <c r="E338" s="393">
        <f>F338-3</f>
        <v>44662</v>
      </c>
      <c r="F338" s="393">
        <v>44665</v>
      </c>
      <c r="G338" s="393">
        <f>F338+10</f>
        <v>44675</v>
      </c>
    </row>
    <row r="339" spans="1:7">
      <c r="B339" s="407" t="s">
        <v>1565</v>
      </c>
      <c r="C339" s="407" t="s">
        <v>546</v>
      </c>
      <c r="D339" s="448"/>
      <c r="E339" s="393">
        <f>F339-3</f>
        <v>44669</v>
      </c>
      <c r="F339" s="393">
        <v>44672</v>
      </c>
      <c r="G339" s="393">
        <f>F339+10</f>
        <v>44682</v>
      </c>
    </row>
    <row r="340" spans="1:7">
      <c r="B340" s="407" t="s">
        <v>1564</v>
      </c>
      <c r="C340" s="407" t="s">
        <v>988</v>
      </c>
      <c r="D340" s="448"/>
      <c r="E340" s="393">
        <f>F340-3</f>
        <v>44676</v>
      </c>
      <c r="F340" s="393">
        <v>44679</v>
      </c>
      <c r="G340" s="393">
        <f>F340+10</f>
        <v>44689</v>
      </c>
    </row>
    <row r="341" spans="1:7">
      <c r="B341" s="390"/>
      <c r="C341" s="390"/>
    </row>
    <row r="342" spans="1:7">
      <c r="B342" s="402" t="s">
        <v>1273</v>
      </c>
      <c r="C342" s="402" t="s">
        <v>1170</v>
      </c>
      <c r="D342" s="401" t="s">
        <v>578</v>
      </c>
      <c r="E342" s="398" t="s">
        <v>1168</v>
      </c>
      <c r="F342" s="398" t="s">
        <v>1168</v>
      </c>
      <c r="G342" s="398" t="s">
        <v>1266</v>
      </c>
    </row>
    <row r="343" spans="1:7">
      <c r="B343" s="400"/>
      <c r="C343" s="400"/>
      <c r="D343" s="399"/>
      <c r="E343" s="398" t="s">
        <v>1166</v>
      </c>
      <c r="F343" s="398" t="s">
        <v>484</v>
      </c>
      <c r="G343" s="398" t="s">
        <v>485</v>
      </c>
    </row>
    <row r="344" spans="1:7">
      <c r="B344" s="407" t="s">
        <v>101</v>
      </c>
      <c r="C344" s="407" t="s">
        <v>545</v>
      </c>
      <c r="D344" s="448" t="s">
        <v>1563</v>
      </c>
      <c r="E344" s="393">
        <f>F344-3</f>
        <v>44650</v>
      </c>
      <c r="F344" s="393">
        <v>44653</v>
      </c>
      <c r="G344" s="393">
        <f>F344+7</f>
        <v>44660</v>
      </c>
    </row>
    <row r="345" spans="1:7">
      <c r="B345" s="407" t="s">
        <v>1562</v>
      </c>
      <c r="C345" s="407" t="s">
        <v>545</v>
      </c>
      <c r="D345" s="448"/>
      <c r="E345" s="393">
        <f>F345-3</f>
        <v>44657</v>
      </c>
      <c r="F345" s="393">
        <v>44660</v>
      </c>
      <c r="G345" s="393">
        <f>F345+7</f>
        <v>44667</v>
      </c>
    </row>
    <row r="346" spans="1:7">
      <c r="B346" s="407" t="s">
        <v>1561</v>
      </c>
      <c r="C346" s="407" t="s">
        <v>546</v>
      </c>
      <c r="D346" s="448"/>
      <c r="E346" s="393">
        <f>F346-3</f>
        <v>44664</v>
      </c>
      <c r="F346" s="393">
        <v>44667</v>
      </c>
      <c r="G346" s="393">
        <f>F346+7</f>
        <v>44674</v>
      </c>
    </row>
    <row r="347" spans="1:7">
      <c r="B347" s="407" t="s">
        <v>100</v>
      </c>
      <c r="C347" s="407" t="s">
        <v>546</v>
      </c>
      <c r="D347" s="448"/>
      <c r="E347" s="393">
        <f>F347-3</f>
        <v>44671</v>
      </c>
      <c r="F347" s="393">
        <v>44674</v>
      </c>
      <c r="G347" s="393">
        <f>F347+7</f>
        <v>44681</v>
      </c>
    </row>
    <row r="348" spans="1:7">
      <c r="B348" s="407" t="s">
        <v>101</v>
      </c>
      <c r="C348" s="407" t="s">
        <v>546</v>
      </c>
      <c r="D348" s="448"/>
      <c r="E348" s="393">
        <f>F348-3</f>
        <v>44678</v>
      </c>
      <c r="F348" s="393">
        <v>44681</v>
      </c>
      <c r="G348" s="393">
        <f>F348+7</f>
        <v>44688</v>
      </c>
    </row>
    <row r="349" spans="1:7">
      <c r="B349" s="486"/>
      <c r="C349" s="484"/>
    </row>
    <row r="350" spans="1:7">
      <c r="A350" s="410" t="s">
        <v>79</v>
      </c>
      <c r="B350" s="432"/>
      <c r="C350" s="432"/>
      <c r="D350" s="433"/>
      <c r="E350" s="432"/>
      <c r="F350" s="410"/>
      <c r="G350" s="410"/>
    </row>
    <row r="351" spans="1:7">
      <c r="A351" s="410"/>
      <c r="B351" s="402" t="s">
        <v>1273</v>
      </c>
      <c r="C351" s="402" t="s">
        <v>1170</v>
      </c>
      <c r="D351" s="401" t="s">
        <v>578</v>
      </c>
      <c r="E351" s="398" t="s">
        <v>1168</v>
      </c>
      <c r="F351" s="398" t="s">
        <v>1168</v>
      </c>
      <c r="G351" s="398" t="s">
        <v>1570</v>
      </c>
    </row>
    <row r="352" spans="1:7" ht="16.5" customHeight="1">
      <c r="A352" s="410"/>
      <c r="B352" s="400"/>
      <c r="C352" s="400"/>
      <c r="D352" s="399"/>
      <c r="E352" s="398" t="s">
        <v>1166</v>
      </c>
      <c r="F352" s="398" t="s">
        <v>484</v>
      </c>
      <c r="G352" s="398" t="s">
        <v>28</v>
      </c>
    </row>
    <row r="353" spans="1:7" ht="16.5" customHeight="1">
      <c r="A353" s="410"/>
      <c r="B353" s="407" t="s">
        <v>1564</v>
      </c>
      <c r="C353" s="407" t="s">
        <v>546</v>
      </c>
      <c r="D353" s="448" t="s">
        <v>1569</v>
      </c>
      <c r="E353" s="393">
        <f>F353-3</f>
        <v>44648</v>
      </c>
      <c r="F353" s="393">
        <v>44651</v>
      </c>
      <c r="G353" s="393">
        <f>F353+8</f>
        <v>44659</v>
      </c>
    </row>
    <row r="354" spans="1:7" ht="16.5" customHeight="1">
      <c r="A354" s="410"/>
      <c r="B354" s="407" t="s">
        <v>1568</v>
      </c>
      <c r="C354" s="407" t="s">
        <v>546</v>
      </c>
      <c r="D354" s="448"/>
      <c r="E354" s="393">
        <f>F354-3</f>
        <v>44655</v>
      </c>
      <c r="F354" s="393">
        <v>44658</v>
      </c>
      <c r="G354" s="393">
        <f>F354+8</f>
        <v>44666</v>
      </c>
    </row>
    <row r="355" spans="1:7">
      <c r="A355" s="410"/>
      <c r="B355" s="407" t="s">
        <v>1567</v>
      </c>
      <c r="C355" s="407" t="s">
        <v>1566</v>
      </c>
      <c r="D355" s="448"/>
      <c r="E355" s="393">
        <f>F355-3</f>
        <v>44662</v>
      </c>
      <c r="F355" s="393">
        <v>44665</v>
      </c>
      <c r="G355" s="393">
        <f>F355+8</f>
        <v>44673</v>
      </c>
    </row>
    <row r="356" spans="1:7">
      <c r="A356" s="410"/>
      <c r="B356" s="407" t="s">
        <v>1565</v>
      </c>
      <c r="C356" s="407" t="s">
        <v>546</v>
      </c>
      <c r="D356" s="448"/>
      <c r="E356" s="393">
        <f>F356-3</f>
        <v>44669</v>
      </c>
      <c r="F356" s="393">
        <v>44672</v>
      </c>
      <c r="G356" s="393">
        <f>F356+8</f>
        <v>44680</v>
      </c>
    </row>
    <row r="357" spans="1:7">
      <c r="A357" s="410"/>
      <c r="B357" s="407" t="s">
        <v>1564</v>
      </c>
      <c r="C357" s="407" t="s">
        <v>988</v>
      </c>
      <c r="D357" s="448"/>
      <c r="E357" s="393">
        <f>F357-3</f>
        <v>44676</v>
      </c>
      <c r="F357" s="393">
        <v>44679</v>
      </c>
      <c r="G357" s="393">
        <f>F357+8</f>
        <v>44687</v>
      </c>
    </row>
    <row r="358" spans="1:7">
      <c r="A358" s="410"/>
      <c r="B358" s="390"/>
      <c r="C358" s="390"/>
    </row>
    <row r="359" spans="1:7">
      <c r="B359" s="402" t="s">
        <v>1273</v>
      </c>
      <c r="C359" s="402" t="s">
        <v>1170</v>
      </c>
      <c r="D359" s="401" t="s">
        <v>578</v>
      </c>
      <c r="E359" s="398" t="s">
        <v>1168</v>
      </c>
      <c r="F359" s="398" t="s">
        <v>1168</v>
      </c>
      <c r="G359" s="398" t="s">
        <v>180</v>
      </c>
    </row>
    <row r="360" spans="1:7" ht="16.5" customHeight="1">
      <c r="B360" s="400"/>
      <c r="C360" s="400"/>
      <c r="D360" s="399"/>
      <c r="E360" s="398" t="s">
        <v>1166</v>
      </c>
      <c r="F360" s="398" t="s">
        <v>484</v>
      </c>
      <c r="G360" s="398" t="s">
        <v>28</v>
      </c>
    </row>
    <row r="361" spans="1:7" ht="16.5" customHeight="1">
      <c r="B361" s="407" t="s">
        <v>101</v>
      </c>
      <c r="C361" s="407" t="s">
        <v>545</v>
      </c>
      <c r="D361" s="448" t="s">
        <v>1563</v>
      </c>
      <c r="E361" s="393">
        <f>F361-3</f>
        <v>44650</v>
      </c>
      <c r="F361" s="393">
        <v>44653</v>
      </c>
      <c r="G361" s="393">
        <f>F361+8</f>
        <v>44661</v>
      </c>
    </row>
    <row r="362" spans="1:7" ht="16.5" customHeight="1">
      <c r="B362" s="407" t="s">
        <v>1562</v>
      </c>
      <c r="C362" s="407" t="s">
        <v>545</v>
      </c>
      <c r="D362" s="448"/>
      <c r="E362" s="393">
        <f>F362-3</f>
        <v>44657</v>
      </c>
      <c r="F362" s="393">
        <v>44660</v>
      </c>
      <c r="G362" s="393">
        <f>F362+8</f>
        <v>44668</v>
      </c>
    </row>
    <row r="363" spans="1:7" ht="16.5" customHeight="1">
      <c r="B363" s="407" t="s">
        <v>1561</v>
      </c>
      <c r="C363" s="407" t="s">
        <v>546</v>
      </c>
      <c r="D363" s="448"/>
      <c r="E363" s="393">
        <f>F363-3</f>
        <v>44664</v>
      </c>
      <c r="F363" s="393">
        <v>44667</v>
      </c>
      <c r="G363" s="393">
        <f>F363+8</f>
        <v>44675</v>
      </c>
    </row>
    <row r="364" spans="1:7">
      <c r="B364" s="407" t="s">
        <v>100</v>
      </c>
      <c r="C364" s="407" t="s">
        <v>546</v>
      </c>
      <c r="D364" s="448"/>
      <c r="E364" s="393">
        <f>F364-3</f>
        <v>44671</v>
      </c>
      <c r="F364" s="393">
        <v>44674</v>
      </c>
      <c r="G364" s="393">
        <f>F364+8</f>
        <v>44682</v>
      </c>
    </row>
    <row r="365" spans="1:7">
      <c r="B365" s="407" t="s">
        <v>101</v>
      </c>
      <c r="C365" s="407" t="s">
        <v>546</v>
      </c>
      <c r="D365" s="448"/>
      <c r="E365" s="393">
        <f>F365-3</f>
        <v>44678</v>
      </c>
      <c r="F365" s="393">
        <v>44681</v>
      </c>
      <c r="G365" s="393">
        <f>F365+8</f>
        <v>44689</v>
      </c>
    </row>
    <row r="366" spans="1:7">
      <c r="B366" s="457"/>
      <c r="C366" s="457"/>
      <c r="D366" s="405"/>
      <c r="E366" s="404"/>
      <c r="F366" s="404"/>
      <c r="G366" s="404"/>
    </row>
    <row r="367" spans="1:7">
      <c r="A367" s="410" t="s">
        <v>182</v>
      </c>
      <c r="D367" s="405"/>
      <c r="E367" s="404"/>
      <c r="F367" s="404"/>
      <c r="G367" s="404"/>
    </row>
    <row r="368" spans="1:7">
      <c r="B368" s="402" t="s">
        <v>1273</v>
      </c>
      <c r="C368" s="402" t="s">
        <v>1170</v>
      </c>
      <c r="D368" s="401" t="s">
        <v>578</v>
      </c>
      <c r="E368" s="398" t="s">
        <v>1168</v>
      </c>
      <c r="F368" s="398" t="s">
        <v>1168</v>
      </c>
      <c r="G368" s="398" t="s">
        <v>182</v>
      </c>
    </row>
    <row r="369" spans="1:7">
      <c r="B369" s="400"/>
      <c r="C369" s="400"/>
      <c r="D369" s="399"/>
      <c r="E369" s="398" t="s">
        <v>1166</v>
      </c>
      <c r="F369" s="398" t="s">
        <v>484</v>
      </c>
      <c r="G369" s="398" t="s">
        <v>28</v>
      </c>
    </row>
    <row r="370" spans="1:7">
      <c r="B370" s="407" t="s">
        <v>101</v>
      </c>
      <c r="C370" s="407" t="s">
        <v>545</v>
      </c>
      <c r="D370" s="448" t="s">
        <v>1563</v>
      </c>
      <c r="E370" s="393">
        <f>F370-3</f>
        <v>44650</v>
      </c>
      <c r="F370" s="393">
        <v>44653</v>
      </c>
      <c r="G370" s="393">
        <f>F370+9</f>
        <v>44662</v>
      </c>
    </row>
    <row r="371" spans="1:7">
      <c r="B371" s="407" t="s">
        <v>1562</v>
      </c>
      <c r="C371" s="407" t="s">
        <v>545</v>
      </c>
      <c r="D371" s="448"/>
      <c r="E371" s="393">
        <f>F371-3</f>
        <v>44657</v>
      </c>
      <c r="F371" s="393">
        <v>44660</v>
      </c>
      <c r="G371" s="393">
        <f>F371+9</f>
        <v>44669</v>
      </c>
    </row>
    <row r="372" spans="1:7" ht="16.5" customHeight="1">
      <c r="B372" s="407" t="s">
        <v>1561</v>
      </c>
      <c r="C372" s="407" t="s">
        <v>546</v>
      </c>
      <c r="D372" s="448"/>
      <c r="E372" s="393">
        <f>F372-3</f>
        <v>44664</v>
      </c>
      <c r="F372" s="393">
        <v>44667</v>
      </c>
      <c r="G372" s="393">
        <f>F372+9</f>
        <v>44676</v>
      </c>
    </row>
    <row r="373" spans="1:7">
      <c r="B373" s="407" t="s">
        <v>100</v>
      </c>
      <c r="C373" s="407" t="s">
        <v>546</v>
      </c>
      <c r="D373" s="448"/>
      <c r="E373" s="393">
        <f>F373-3</f>
        <v>44671</v>
      </c>
      <c r="F373" s="393">
        <v>44674</v>
      </c>
      <c r="G373" s="393">
        <f>F373+9</f>
        <v>44683</v>
      </c>
    </row>
    <row r="374" spans="1:7">
      <c r="B374" s="407" t="s">
        <v>101</v>
      </c>
      <c r="C374" s="407" t="s">
        <v>546</v>
      </c>
      <c r="D374" s="448"/>
      <c r="E374" s="393">
        <f>F374-3</f>
        <v>44678</v>
      </c>
      <c r="F374" s="393">
        <v>44681</v>
      </c>
      <c r="G374" s="393">
        <f>F374+9</f>
        <v>44690</v>
      </c>
    </row>
    <row r="375" spans="1:7">
      <c r="B375" s="425"/>
      <c r="C375" s="425"/>
      <c r="D375" s="405"/>
      <c r="E375" s="404"/>
      <c r="F375" s="404"/>
      <c r="G375" s="416"/>
    </row>
    <row r="376" spans="1:7">
      <c r="A376" s="410" t="s">
        <v>83</v>
      </c>
      <c r="B376" s="390"/>
    </row>
    <row r="377" spans="1:7">
      <c r="B377" s="402" t="s">
        <v>1273</v>
      </c>
      <c r="C377" s="402" t="s">
        <v>1170</v>
      </c>
      <c r="D377" s="401" t="s">
        <v>578</v>
      </c>
      <c r="E377" s="398" t="s">
        <v>1168</v>
      </c>
      <c r="F377" s="398" t="s">
        <v>1168</v>
      </c>
      <c r="G377" s="398" t="s">
        <v>1555</v>
      </c>
    </row>
    <row r="378" spans="1:7">
      <c r="B378" s="400"/>
      <c r="C378" s="400"/>
      <c r="D378" s="399"/>
      <c r="E378" s="398" t="s">
        <v>1166</v>
      </c>
      <c r="F378" s="398" t="s">
        <v>484</v>
      </c>
      <c r="G378" s="398" t="s">
        <v>485</v>
      </c>
    </row>
    <row r="379" spans="1:7">
      <c r="B379" s="407" t="s">
        <v>1556</v>
      </c>
      <c r="C379" s="407" t="s">
        <v>545</v>
      </c>
      <c r="D379" s="448" t="s">
        <v>1560</v>
      </c>
      <c r="E379" s="393">
        <f>F379-5</f>
        <v>44645</v>
      </c>
      <c r="F379" s="393">
        <v>44650</v>
      </c>
      <c r="G379" s="393">
        <f>F379+11</f>
        <v>44661</v>
      </c>
    </row>
    <row r="380" spans="1:7">
      <c r="B380" s="407" t="s">
        <v>1559</v>
      </c>
      <c r="C380" s="407" t="s">
        <v>988</v>
      </c>
      <c r="D380" s="448"/>
      <c r="E380" s="393">
        <f>F380-5</f>
        <v>44652</v>
      </c>
      <c r="F380" s="393">
        <v>44657</v>
      </c>
      <c r="G380" s="393">
        <f>F380+11</f>
        <v>44668</v>
      </c>
    </row>
    <row r="381" spans="1:7">
      <c r="B381" s="407" t="s">
        <v>1558</v>
      </c>
      <c r="C381" s="407" t="s">
        <v>545</v>
      </c>
      <c r="D381" s="448"/>
      <c r="E381" s="393">
        <f>F381-5</f>
        <v>44659</v>
      </c>
      <c r="F381" s="393">
        <v>44664</v>
      </c>
      <c r="G381" s="393">
        <f>F381+11</f>
        <v>44675</v>
      </c>
    </row>
    <row r="382" spans="1:7">
      <c r="B382" s="407" t="s">
        <v>1557</v>
      </c>
      <c r="C382" s="407" t="s">
        <v>546</v>
      </c>
      <c r="D382" s="448"/>
      <c r="E382" s="393">
        <f>F382-5</f>
        <v>44666</v>
      </c>
      <c r="F382" s="393">
        <v>44671</v>
      </c>
      <c r="G382" s="393">
        <f>F382+11</f>
        <v>44682</v>
      </c>
    </row>
    <row r="383" spans="1:7">
      <c r="B383" s="407" t="s">
        <v>1556</v>
      </c>
      <c r="C383" s="407" t="s">
        <v>546</v>
      </c>
      <c r="D383" s="448"/>
      <c r="E383" s="393">
        <f>F383-5</f>
        <v>44673</v>
      </c>
      <c r="F383" s="393">
        <v>44678</v>
      </c>
      <c r="G383" s="393">
        <f>F383+11</f>
        <v>44689</v>
      </c>
    </row>
    <row r="384" spans="1:7">
      <c r="B384" s="390"/>
      <c r="C384" s="390"/>
    </row>
    <row r="385" spans="1:7">
      <c r="B385" s="402" t="s">
        <v>1273</v>
      </c>
      <c r="C385" s="402" t="s">
        <v>1170</v>
      </c>
      <c r="D385" s="401" t="s">
        <v>578</v>
      </c>
      <c r="E385" s="398" t="s">
        <v>1168</v>
      </c>
      <c r="F385" s="398" t="s">
        <v>1168</v>
      </c>
      <c r="G385" s="398" t="s">
        <v>1555</v>
      </c>
    </row>
    <row r="386" spans="1:7">
      <c r="B386" s="400"/>
      <c r="C386" s="400"/>
      <c r="D386" s="399"/>
      <c r="E386" s="398" t="s">
        <v>1166</v>
      </c>
      <c r="F386" s="398" t="s">
        <v>484</v>
      </c>
      <c r="G386" s="398" t="s">
        <v>485</v>
      </c>
    </row>
    <row r="387" spans="1:7">
      <c r="B387" s="407" t="s">
        <v>1551</v>
      </c>
      <c r="C387" s="407" t="s">
        <v>545</v>
      </c>
      <c r="D387" s="448" t="s">
        <v>1554</v>
      </c>
      <c r="E387" s="393">
        <f>F387-4</f>
        <v>44643</v>
      </c>
      <c r="F387" s="393">
        <v>44647</v>
      </c>
      <c r="G387" s="393">
        <f>F387+8</f>
        <v>44655</v>
      </c>
    </row>
    <row r="388" spans="1:7">
      <c r="B388" s="407"/>
      <c r="C388" s="407"/>
      <c r="D388" s="448"/>
      <c r="E388" s="393">
        <f>F388-4</f>
        <v>44650</v>
      </c>
      <c r="F388" s="393">
        <v>44654</v>
      </c>
      <c r="G388" s="393">
        <f>F388+8</f>
        <v>44662</v>
      </c>
    </row>
    <row r="389" spans="1:7">
      <c r="B389" s="407" t="s">
        <v>1553</v>
      </c>
      <c r="C389" s="407" t="s">
        <v>545</v>
      </c>
      <c r="D389" s="448"/>
      <c r="E389" s="393">
        <f>F389-4</f>
        <v>44657</v>
      </c>
      <c r="F389" s="393">
        <v>44661</v>
      </c>
      <c r="G389" s="393">
        <f>F389+8</f>
        <v>44669</v>
      </c>
    </row>
    <row r="390" spans="1:7">
      <c r="B390" s="407" t="s">
        <v>1552</v>
      </c>
      <c r="C390" s="407" t="s">
        <v>546</v>
      </c>
      <c r="D390" s="448"/>
      <c r="E390" s="393">
        <f>F390-4</f>
        <v>44664</v>
      </c>
      <c r="F390" s="393">
        <v>44668</v>
      </c>
      <c r="G390" s="393">
        <f>F390+8</f>
        <v>44676</v>
      </c>
    </row>
    <row r="391" spans="1:7">
      <c r="B391" s="407" t="s">
        <v>1551</v>
      </c>
      <c r="C391" s="407" t="s">
        <v>546</v>
      </c>
      <c r="D391" s="448"/>
      <c r="E391" s="393">
        <f>F391-4</f>
        <v>44671</v>
      </c>
      <c r="F391" s="393">
        <v>44675</v>
      </c>
      <c r="G391" s="393">
        <f>F391+8</f>
        <v>44683</v>
      </c>
    </row>
    <row r="392" spans="1:7">
      <c r="B392" s="486"/>
      <c r="C392" s="484"/>
      <c r="D392" s="405"/>
      <c r="E392" s="404"/>
      <c r="F392" s="404"/>
      <c r="G392" s="404"/>
    </row>
    <row r="393" spans="1:7">
      <c r="A393" s="410" t="s">
        <v>84</v>
      </c>
      <c r="B393" s="390"/>
      <c r="C393" s="390"/>
    </row>
    <row r="394" spans="1:7">
      <c r="B394" s="402" t="s">
        <v>1273</v>
      </c>
      <c r="C394" s="402" t="s">
        <v>1170</v>
      </c>
      <c r="D394" s="401" t="s">
        <v>578</v>
      </c>
      <c r="E394" s="398" t="s">
        <v>1168</v>
      </c>
      <c r="F394" s="398" t="s">
        <v>1168</v>
      </c>
      <c r="G394" s="398" t="s">
        <v>186</v>
      </c>
    </row>
    <row r="395" spans="1:7">
      <c r="B395" s="400"/>
      <c r="C395" s="400"/>
      <c r="D395" s="399"/>
      <c r="E395" s="398" t="s">
        <v>1166</v>
      </c>
      <c r="F395" s="398" t="s">
        <v>484</v>
      </c>
      <c r="G395" s="398" t="s">
        <v>28</v>
      </c>
    </row>
    <row r="396" spans="1:7">
      <c r="B396" s="407" t="s">
        <v>1551</v>
      </c>
      <c r="C396" s="407" t="s">
        <v>545</v>
      </c>
      <c r="D396" s="397" t="s">
        <v>1554</v>
      </c>
      <c r="E396" s="393">
        <f>F396-4</f>
        <v>44643</v>
      </c>
      <c r="F396" s="393">
        <v>44647</v>
      </c>
      <c r="G396" s="393">
        <f>F396+11</f>
        <v>44658</v>
      </c>
    </row>
    <row r="397" spans="1:7">
      <c r="B397" s="407"/>
      <c r="C397" s="407"/>
      <c r="D397" s="396"/>
      <c r="E397" s="393">
        <f>F397-4</f>
        <v>44650</v>
      </c>
      <c r="F397" s="393">
        <v>44654</v>
      </c>
      <c r="G397" s="393">
        <f>F397+11</f>
        <v>44665</v>
      </c>
    </row>
    <row r="398" spans="1:7">
      <c r="B398" s="407" t="s">
        <v>1553</v>
      </c>
      <c r="C398" s="407" t="s">
        <v>545</v>
      </c>
      <c r="D398" s="396"/>
      <c r="E398" s="393">
        <f>F398-4</f>
        <v>44657</v>
      </c>
      <c r="F398" s="393">
        <v>44661</v>
      </c>
      <c r="G398" s="393">
        <f>F398+11</f>
        <v>44672</v>
      </c>
    </row>
    <row r="399" spans="1:7">
      <c r="B399" s="407" t="s">
        <v>1552</v>
      </c>
      <c r="C399" s="407" t="s">
        <v>546</v>
      </c>
      <c r="D399" s="396"/>
      <c r="E399" s="393">
        <f>F399-4</f>
        <v>44664</v>
      </c>
      <c r="F399" s="393">
        <v>44668</v>
      </c>
      <c r="G399" s="393">
        <f>F399+11</f>
        <v>44679</v>
      </c>
    </row>
    <row r="400" spans="1:7">
      <c r="B400" s="407" t="s">
        <v>1551</v>
      </c>
      <c r="C400" s="407" t="s">
        <v>546</v>
      </c>
      <c r="D400" s="394"/>
      <c r="E400" s="393">
        <f>F400-4</f>
        <v>44671</v>
      </c>
      <c r="F400" s="393">
        <v>44675</v>
      </c>
      <c r="G400" s="393">
        <f>F400+11</f>
        <v>44686</v>
      </c>
    </row>
    <row r="401" spans="1:9">
      <c r="B401" s="486"/>
      <c r="C401" s="484"/>
      <c r="E401" s="404"/>
      <c r="F401" s="404"/>
    </row>
    <row r="402" spans="1:9">
      <c r="A402" s="410" t="s">
        <v>1550</v>
      </c>
      <c r="B402" s="457"/>
      <c r="C402" s="457"/>
      <c r="D402" s="405"/>
      <c r="E402" s="404"/>
      <c r="F402" s="404"/>
      <c r="G402" s="416"/>
    </row>
    <row r="403" spans="1:9">
      <c r="A403" s="410"/>
      <c r="B403" s="402" t="s">
        <v>1273</v>
      </c>
      <c r="C403" s="402" t="s">
        <v>1170</v>
      </c>
      <c r="D403" s="401" t="s">
        <v>578</v>
      </c>
      <c r="E403" s="398" t="s">
        <v>1168</v>
      </c>
      <c r="F403" s="398" t="s">
        <v>1168</v>
      </c>
      <c r="G403" s="398" t="s">
        <v>1550</v>
      </c>
      <c r="I403" s="390" t="s">
        <v>1043</v>
      </c>
    </row>
    <row r="404" spans="1:9">
      <c r="A404" s="410"/>
      <c r="B404" s="400"/>
      <c r="C404" s="400"/>
      <c r="D404" s="399"/>
      <c r="E404" s="398" t="s">
        <v>1166</v>
      </c>
      <c r="F404" s="398" t="s">
        <v>484</v>
      </c>
      <c r="G404" s="398" t="s">
        <v>485</v>
      </c>
    </row>
    <row r="405" spans="1:9">
      <c r="A405" s="410"/>
      <c r="B405" s="407" t="s">
        <v>1541</v>
      </c>
      <c r="C405" s="407" t="s">
        <v>1546</v>
      </c>
      <c r="D405" s="448" t="s">
        <v>1545</v>
      </c>
      <c r="E405" s="393">
        <f>F405-4</f>
        <v>44647</v>
      </c>
      <c r="F405" s="393">
        <v>44651</v>
      </c>
      <c r="G405" s="393">
        <f>F405+8</f>
        <v>44659</v>
      </c>
    </row>
    <row r="406" spans="1:9">
      <c r="A406" s="410"/>
      <c r="B406" s="407" t="s">
        <v>1539</v>
      </c>
      <c r="C406" s="407" t="s">
        <v>1544</v>
      </c>
      <c r="D406" s="448"/>
      <c r="E406" s="393">
        <f>F406-4</f>
        <v>44656</v>
      </c>
      <c r="F406" s="393">
        <v>44660</v>
      </c>
      <c r="G406" s="393">
        <f>F406+8</f>
        <v>44668</v>
      </c>
    </row>
    <row r="407" spans="1:9">
      <c r="A407" s="410"/>
      <c r="B407" s="407" t="s">
        <v>1543</v>
      </c>
      <c r="C407" s="407" t="s">
        <v>1542</v>
      </c>
      <c r="D407" s="448"/>
      <c r="E407" s="393">
        <f>F407-4</f>
        <v>44670</v>
      </c>
      <c r="F407" s="393">
        <v>44674</v>
      </c>
      <c r="G407" s="393">
        <f>F407+8</f>
        <v>44682</v>
      </c>
    </row>
    <row r="408" spans="1:9">
      <c r="A408" s="410"/>
      <c r="B408" s="407" t="s">
        <v>1541</v>
      </c>
      <c r="C408" s="407" t="s">
        <v>1540</v>
      </c>
      <c r="D408" s="448"/>
      <c r="E408" s="393">
        <f>F408-4</f>
        <v>44675</v>
      </c>
      <c r="F408" s="393">
        <v>44679</v>
      </c>
      <c r="G408" s="393">
        <f>F408+8</f>
        <v>44687</v>
      </c>
    </row>
    <row r="409" spans="1:9">
      <c r="A409" s="410"/>
      <c r="B409" s="407" t="s">
        <v>1539</v>
      </c>
      <c r="C409" s="407" t="s">
        <v>1538</v>
      </c>
      <c r="D409" s="448"/>
      <c r="E409" s="393">
        <f>F409-4</f>
        <v>44680</v>
      </c>
      <c r="F409" s="393">
        <v>44684</v>
      </c>
      <c r="G409" s="393">
        <f>F409+8</f>
        <v>44692</v>
      </c>
    </row>
    <row r="410" spans="1:9">
      <c r="A410" s="410"/>
      <c r="B410" s="485"/>
      <c r="C410" s="484"/>
      <c r="D410" s="405"/>
      <c r="E410" s="404"/>
      <c r="F410" s="404"/>
      <c r="G410" s="416"/>
    </row>
    <row r="411" spans="1:9">
      <c r="A411" s="410" t="s">
        <v>1549</v>
      </c>
      <c r="B411" s="483"/>
      <c r="C411" s="483"/>
      <c r="D411" s="405"/>
      <c r="E411" s="404"/>
      <c r="F411" s="404"/>
      <c r="G411" s="404"/>
    </row>
    <row r="412" spans="1:9">
      <c r="B412" s="402" t="s">
        <v>1273</v>
      </c>
      <c r="C412" s="402" t="s">
        <v>1170</v>
      </c>
      <c r="D412" s="401" t="s">
        <v>578</v>
      </c>
      <c r="E412" s="398" t="s">
        <v>1168</v>
      </c>
      <c r="F412" s="398" t="s">
        <v>1168</v>
      </c>
      <c r="G412" s="398" t="s">
        <v>1548</v>
      </c>
      <c r="H412" s="398" t="s">
        <v>1547</v>
      </c>
    </row>
    <row r="413" spans="1:9">
      <c r="B413" s="400"/>
      <c r="C413" s="400"/>
      <c r="D413" s="399"/>
      <c r="E413" s="398" t="s">
        <v>1166</v>
      </c>
      <c r="F413" s="398" t="s">
        <v>484</v>
      </c>
      <c r="G413" s="398" t="s">
        <v>485</v>
      </c>
      <c r="H413" s="398" t="s">
        <v>485</v>
      </c>
    </row>
    <row r="414" spans="1:9">
      <c r="B414" s="407" t="s">
        <v>1541</v>
      </c>
      <c r="C414" s="407" t="s">
        <v>1546</v>
      </c>
      <c r="D414" s="448" t="s">
        <v>1545</v>
      </c>
      <c r="E414" s="393">
        <f>F414-4</f>
        <v>44647</v>
      </c>
      <c r="F414" s="393">
        <v>44651</v>
      </c>
      <c r="G414" s="393">
        <f>F414+13</f>
        <v>44664</v>
      </c>
      <c r="H414" s="393" t="s">
        <v>1537</v>
      </c>
    </row>
    <row r="415" spans="1:9">
      <c r="B415" s="407" t="s">
        <v>1539</v>
      </c>
      <c r="C415" s="407" t="s">
        <v>1544</v>
      </c>
      <c r="D415" s="448"/>
      <c r="E415" s="393">
        <f>F415-4</f>
        <v>44656</v>
      </c>
      <c r="F415" s="393">
        <v>44660</v>
      </c>
      <c r="G415" s="393">
        <f>F415+13</f>
        <v>44673</v>
      </c>
      <c r="H415" s="393" t="s">
        <v>1537</v>
      </c>
    </row>
    <row r="416" spans="1:9">
      <c r="B416" s="407" t="s">
        <v>1543</v>
      </c>
      <c r="C416" s="407" t="s">
        <v>1542</v>
      </c>
      <c r="D416" s="448"/>
      <c r="E416" s="393">
        <f>F416-4</f>
        <v>44670</v>
      </c>
      <c r="F416" s="393">
        <v>44674</v>
      </c>
      <c r="G416" s="393">
        <f>F416+13</f>
        <v>44687</v>
      </c>
      <c r="H416" s="393" t="s">
        <v>1537</v>
      </c>
    </row>
    <row r="417" spans="1:8">
      <c r="B417" s="407" t="s">
        <v>1541</v>
      </c>
      <c r="C417" s="407" t="s">
        <v>1540</v>
      </c>
      <c r="D417" s="448"/>
      <c r="E417" s="393">
        <f>F417-4</f>
        <v>44675</v>
      </c>
      <c r="F417" s="393">
        <v>44679</v>
      </c>
      <c r="G417" s="393">
        <f>F417+13</f>
        <v>44692</v>
      </c>
      <c r="H417" s="393" t="s">
        <v>1537</v>
      </c>
    </row>
    <row r="418" spans="1:8">
      <c r="B418" s="407" t="s">
        <v>1539</v>
      </c>
      <c r="C418" s="407" t="s">
        <v>1538</v>
      </c>
      <c r="D418" s="448"/>
      <c r="E418" s="393">
        <f>F418-4</f>
        <v>44680</v>
      </c>
      <c r="F418" s="393">
        <v>44684</v>
      </c>
      <c r="G418" s="393">
        <f>F418+13</f>
        <v>44697</v>
      </c>
      <c r="H418" s="393" t="s">
        <v>1537</v>
      </c>
    </row>
    <row r="419" spans="1:8">
      <c r="B419" s="483"/>
      <c r="C419" s="483"/>
      <c r="D419" s="405"/>
      <c r="E419" s="404"/>
      <c r="F419" s="404"/>
      <c r="G419" s="404"/>
    </row>
    <row r="420" spans="1:8">
      <c r="A420" s="410" t="s">
        <v>1536</v>
      </c>
      <c r="B420" s="432"/>
      <c r="C420" s="432"/>
    </row>
    <row r="421" spans="1:8">
      <c r="B421" s="402" t="s">
        <v>1273</v>
      </c>
      <c r="C421" s="402" t="s">
        <v>1170</v>
      </c>
      <c r="D421" s="401" t="s">
        <v>578</v>
      </c>
      <c r="E421" s="398" t="s">
        <v>1168</v>
      </c>
      <c r="F421" s="398" t="s">
        <v>1168</v>
      </c>
      <c r="G421" s="398" t="s">
        <v>1536</v>
      </c>
    </row>
    <row r="422" spans="1:8">
      <c r="B422" s="400"/>
      <c r="C422" s="400"/>
      <c r="D422" s="399"/>
      <c r="E422" s="398" t="s">
        <v>1166</v>
      </c>
      <c r="F422" s="398" t="s">
        <v>484</v>
      </c>
      <c r="G422" s="398" t="s">
        <v>485</v>
      </c>
    </row>
    <row r="423" spans="1:8">
      <c r="B423" s="427" t="s">
        <v>1510</v>
      </c>
      <c r="C423" s="427" t="s">
        <v>558</v>
      </c>
      <c r="D423" s="480" t="s">
        <v>1519</v>
      </c>
      <c r="E423" s="393">
        <f>F423-3</f>
        <v>44649</v>
      </c>
      <c r="F423" s="393">
        <v>44652</v>
      </c>
      <c r="G423" s="393">
        <f>F423+9</f>
        <v>44661</v>
      </c>
    </row>
    <row r="424" spans="1:8">
      <c r="B424" s="427" t="s">
        <v>1518</v>
      </c>
      <c r="C424" s="427" t="s">
        <v>558</v>
      </c>
      <c r="D424" s="479"/>
      <c r="E424" s="393">
        <f>F424-3</f>
        <v>44656</v>
      </c>
      <c r="F424" s="393">
        <v>44659</v>
      </c>
      <c r="G424" s="393">
        <f>F424+9</f>
        <v>44668</v>
      </c>
    </row>
    <row r="425" spans="1:8">
      <c r="B425" s="427" t="s">
        <v>1517</v>
      </c>
      <c r="C425" s="427" t="s">
        <v>1004</v>
      </c>
      <c r="D425" s="479"/>
      <c r="E425" s="393">
        <f>F425-3</f>
        <v>44663</v>
      </c>
      <c r="F425" s="393">
        <v>44666</v>
      </c>
      <c r="G425" s="393">
        <f>F425+9</f>
        <v>44675</v>
      </c>
    </row>
    <row r="426" spans="1:8">
      <c r="B426" s="427" t="s">
        <v>1516</v>
      </c>
      <c r="C426" s="427" t="s">
        <v>546</v>
      </c>
      <c r="D426" s="479"/>
      <c r="E426" s="393">
        <f>F426-3</f>
        <v>44670</v>
      </c>
      <c r="F426" s="393">
        <v>44673</v>
      </c>
      <c r="G426" s="393">
        <f>F426+9</f>
        <v>44682</v>
      </c>
    </row>
    <row r="427" spans="1:8">
      <c r="B427" s="427" t="s">
        <v>1515</v>
      </c>
      <c r="C427" s="427" t="s">
        <v>1004</v>
      </c>
      <c r="D427" s="478"/>
      <c r="E427" s="393">
        <f>F427-3</f>
        <v>44677</v>
      </c>
      <c r="F427" s="393">
        <v>44680</v>
      </c>
      <c r="G427" s="393">
        <f>F427+9</f>
        <v>44689</v>
      </c>
    </row>
    <row r="428" spans="1:8">
      <c r="B428" s="449"/>
      <c r="C428" s="425"/>
      <c r="D428" s="405"/>
      <c r="E428" s="404"/>
      <c r="F428" s="404"/>
      <c r="G428" s="404"/>
    </row>
    <row r="429" spans="1:8">
      <c r="A429" s="410" t="s">
        <v>87</v>
      </c>
      <c r="B429" s="432"/>
      <c r="C429" s="432"/>
      <c r="D429" s="447"/>
      <c r="E429" s="410"/>
      <c r="F429" s="410"/>
      <c r="G429" s="430"/>
    </row>
    <row r="430" spans="1:8">
      <c r="B430" s="402" t="s">
        <v>1273</v>
      </c>
      <c r="C430" s="402" t="s">
        <v>1170</v>
      </c>
      <c r="D430" s="401" t="s">
        <v>578</v>
      </c>
      <c r="E430" s="398" t="s">
        <v>1168</v>
      </c>
      <c r="F430" s="398" t="s">
        <v>1168</v>
      </c>
      <c r="G430" s="398" t="s">
        <v>1535</v>
      </c>
    </row>
    <row r="431" spans="1:8">
      <c r="B431" s="400"/>
      <c r="C431" s="400"/>
      <c r="D431" s="399"/>
      <c r="E431" s="398" t="s">
        <v>1166</v>
      </c>
      <c r="F431" s="398" t="s">
        <v>484</v>
      </c>
      <c r="G431" s="398" t="s">
        <v>485</v>
      </c>
    </row>
    <row r="432" spans="1:8">
      <c r="B432" s="427" t="s">
        <v>1001</v>
      </c>
      <c r="C432" s="427" t="s">
        <v>558</v>
      </c>
      <c r="D432" s="448" t="s">
        <v>1520</v>
      </c>
      <c r="E432" s="393">
        <f>F432-5</f>
        <v>44652</v>
      </c>
      <c r="F432" s="393">
        <v>44657</v>
      </c>
      <c r="G432" s="393">
        <f>F432+9</f>
        <v>44666</v>
      </c>
    </row>
    <row r="433" spans="2:7">
      <c r="B433" s="427" t="s">
        <v>1002</v>
      </c>
      <c r="C433" s="427" t="s">
        <v>558</v>
      </c>
      <c r="D433" s="448"/>
      <c r="E433" s="393">
        <f>F433-5</f>
        <v>44659</v>
      </c>
      <c r="F433" s="393">
        <v>44664</v>
      </c>
      <c r="G433" s="393">
        <f>F433+9</f>
        <v>44673</v>
      </c>
    </row>
    <row r="434" spans="2:7">
      <c r="B434" s="427" t="s">
        <v>1003</v>
      </c>
      <c r="C434" s="427" t="s">
        <v>1004</v>
      </c>
      <c r="D434" s="448"/>
      <c r="E434" s="393">
        <f>F434-5</f>
        <v>44666</v>
      </c>
      <c r="F434" s="393">
        <v>44671</v>
      </c>
      <c r="G434" s="393">
        <f>F434+9</f>
        <v>44680</v>
      </c>
    </row>
    <row r="435" spans="2:7">
      <c r="B435" s="427" t="s">
        <v>183</v>
      </c>
      <c r="C435" s="427" t="s">
        <v>1004</v>
      </c>
      <c r="D435" s="448"/>
      <c r="E435" s="393">
        <f>F435-5</f>
        <v>44673</v>
      </c>
      <c r="F435" s="393">
        <v>44678</v>
      </c>
      <c r="G435" s="393">
        <f>F435+9</f>
        <v>44687</v>
      </c>
    </row>
    <row r="436" spans="2:7">
      <c r="B436" s="427" t="s">
        <v>1005</v>
      </c>
      <c r="C436" s="427" t="s">
        <v>1004</v>
      </c>
      <c r="D436" s="448"/>
      <c r="E436" s="393">
        <f>F436-5</f>
        <v>44680</v>
      </c>
      <c r="F436" s="393">
        <v>44685</v>
      </c>
      <c r="G436" s="393">
        <f>F436+9</f>
        <v>44694</v>
      </c>
    </row>
    <row r="437" spans="2:7">
      <c r="B437" s="390"/>
      <c r="C437" s="390"/>
      <c r="F437" s="429"/>
    </row>
    <row r="438" spans="2:7">
      <c r="B438" s="402" t="s">
        <v>1273</v>
      </c>
      <c r="C438" s="402" t="s">
        <v>1170</v>
      </c>
      <c r="D438" s="401" t="s">
        <v>578</v>
      </c>
      <c r="E438" s="398" t="s">
        <v>1168</v>
      </c>
      <c r="F438" s="398" t="s">
        <v>1168</v>
      </c>
      <c r="G438" s="398" t="s">
        <v>1535</v>
      </c>
    </row>
    <row r="439" spans="2:7">
      <c r="B439" s="400"/>
      <c r="C439" s="400"/>
      <c r="D439" s="399"/>
      <c r="E439" s="398" t="s">
        <v>1166</v>
      </c>
      <c r="F439" s="398" t="s">
        <v>484</v>
      </c>
      <c r="G439" s="398" t="s">
        <v>28</v>
      </c>
    </row>
    <row r="440" spans="2:7">
      <c r="B440" s="427" t="s">
        <v>1510</v>
      </c>
      <c r="C440" s="427" t="s">
        <v>558</v>
      </c>
      <c r="D440" s="480" t="s">
        <v>1519</v>
      </c>
      <c r="E440" s="393">
        <f>F440-3</f>
        <v>44649</v>
      </c>
      <c r="F440" s="393">
        <v>44652</v>
      </c>
      <c r="G440" s="393">
        <f>F440+10</f>
        <v>44662</v>
      </c>
    </row>
    <row r="441" spans="2:7">
      <c r="B441" s="427" t="s">
        <v>1518</v>
      </c>
      <c r="C441" s="427" t="s">
        <v>558</v>
      </c>
      <c r="D441" s="479"/>
      <c r="E441" s="393">
        <f>F441-3</f>
        <v>44656</v>
      </c>
      <c r="F441" s="393">
        <v>44659</v>
      </c>
      <c r="G441" s="393">
        <f>F441+10</f>
        <v>44669</v>
      </c>
    </row>
    <row r="442" spans="2:7">
      <c r="B442" s="427" t="s">
        <v>1517</v>
      </c>
      <c r="C442" s="427" t="s">
        <v>1004</v>
      </c>
      <c r="D442" s="479"/>
      <c r="E442" s="393">
        <f>F442-3</f>
        <v>44663</v>
      </c>
      <c r="F442" s="393">
        <v>44666</v>
      </c>
      <c r="G442" s="393">
        <f>F442+10</f>
        <v>44676</v>
      </c>
    </row>
    <row r="443" spans="2:7">
      <c r="B443" s="427" t="s">
        <v>1516</v>
      </c>
      <c r="C443" s="427" t="s">
        <v>546</v>
      </c>
      <c r="D443" s="479"/>
      <c r="E443" s="393">
        <f>F443-3</f>
        <v>44670</v>
      </c>
      <c r="F443" s="393">
        <v>44673</v>
      </c>
      <c r="G443" s="393">
        <f>F443+10</f>
        <v>44683</v>
      </c>
    </row>
    <row r="444" spans="2:7">
      <c r="B444" s="427" t="s">
        <v>1515</v>
      </c>
      <c r="C444" s="427" t="s">
        <v>1004</v>
      </c>
      <c r="D444" s="478"/>
      <c r="E444" s="393">
        <f>F444-3</f>
        <v>44677</v>
      </c>
      <c r="F444" s="393">
        <v>44680</v>
      </c>
      <c r="G444" s="393">
        <f>F444+10</f>
        <v>44690</v>
      </c>
    </row>
    <row r="445" spans="2:7">
      <c r="B445" s="390"/>
      <c r="C445" s="390"/>
    </row>
    <row r="446" spans="2:7">
      <c r="B446" s="402" t="s">
        <v>1273</v>
      </c>
      <c r="C446" s="402" t="s">
        <v>1170</v>
      </c>
      <c r="D446" s="401" t="s">
        <v>578</v>
      </c>
      <c r="E446" s="398" t="s">
        <v>1168</v>
      </c>
      <c r="F446" s="398" t="s">
        <v>1168</v>
      </c>
      <c r="G446" s="398" t="s">
        <v>1535</v>
      </c>
    </row>
    <row r="447" spans="2:7">
      <c r="B447" s="400"/>
      <c r="C447" s="400"/>
      <c r="D447" s="399"/>
      <c r="E447" s="398" t="s">
        <v>1166</v>
      </c>
      <c r="F447" s="398" t="s">
        <v>484</v>
      </c>
      <c r="G447" s="398" t="s">
        <v>485</v>
      </c>
    </row>
    <row r="448" spans="2:7">
      <c r="B448" s="427" t="s">
        <v>1533</v>
      </c>
      <c r="C448" s="427" t="s">
        <v>1532</v>
      </c>
      <c r="D448" s="448" t="s">
        <v>1531</v>
      </c>
      <c r="E448" s="393">
        <f>F448-4</f>
        <v>44654</v>
      </c>
      <c r="F448" s="393">
        <v>44658</v>
      </c>
      <c r="G448" s="393">
        <f>F448+7</f>
        <v>44665</v>
      </c>
    </row>
    <row r="449" spans="1:16">
      <c r="B449" s="427" t="s">
        <v>1530</v>
      </c>
      <c r="C449" s="427" t="s">
        <v>1529</v>
      </c>
      <c r="D449" s="448" t="s">
        <v>1528</v>
      </c>
      <c r="E449" s="393">
        <f>F449-4</f>
        <v>44657</v>
      </c>
      <c r="F449" s="393">
        <v>44661</v>
      </c>
      <c r="G449" s="393">
        <f>F449+7</f>
        <v>44668</v>
      </c>
    </row>
    <row r="450" spans="1:16">
      <c r="B450" s="427" t="s">
        <v>1527</v>
      </c>
      <c r="C450" s="427" t="s">
        <v>1526</v>
      </c>
      <c r="D450" s="448" t="s">
        <v>1525</v>
      </c>
      <c r="E450" s="393">
        <f>F450-4</f>
        <v>44664</v>
      </c>
      <c r="F450" s="393">
        <v>44668</v>
      </c>
      <c r="G450" s="393">
        <f>F450+7</f>
        <v>44675</v>
      </c>
    </row>
    <row r="451" spans="1:16">
      <c r="B451" s="427" t="s">
        <v>1524</v>
      </c>
      <c r="C451" s="427" t="s">
        <v>1523</v>
      </c>
      <c r="D451" s="448" t="s">
        <v>1522</v>
      </c>
      <c r="E451" s="393">
        <f>F451-4</f>
        <v>44671</v>
      </c>
      <c r="F451" s="393">
        <v>44675</v>
      </c>
      <c r="G451" s="393">
        <f>F451+7</f>
        <v>44682</v>
      </c>
    </row>
    <row r="452" spans="1:16">
      <c r="B452" s="427" t="s">
        <v>1122</v>
      </c>
      <c r="C452" s="427" t="s">
        <v>1122</v>
      </c>
      <c r="D452" s="448"/>
      <c r="E452" s="393" t="s">
        <v>1043</v>
      </c>
      <c r="F452" s="393" t="s">
        <v>1043</v>
      </c>
      <c r="G452" s="393" t="s">
        <v>1043</v>
      </c>
    </row>
    <row r="453" spans="1:16">
      <c r="B453" s="482"/>
      <c r="C453" s="482"/>
      <c r="D453" s="481"/>
      <c r="E453" s="404"/>
      <c r="F453" s="404"/>
      <c r="G453" s="429"/>
    </row>
    <row r="454" spans="1:16">
      <c r="A454" s="410" t="s">
        <v>188</v>
      </c>
      <c r="D454" s="447"/>
      <c r="E454" s="410"/>
    </row>
    <row r="455" spans="1:16">
      <c r="B455" s="402" t="s">
        <v>272</v>
      </c>
      <c r="C455" s="402" t="s">
        <v>1170</v>
      </c>
      <c r="D455" s="401" t="s">
        <v>578</v>
      </c>
      <c r="E455" s="398" t="s">
        <v>1168</v>
      </c>
      <c r="F455" s="398" t="s">
        <v>1168</v>
      </c>
      <c r="G455" s="398" t="s">
        <v>1534</v>
      </c>
    </row>
    <row r="456" spans="1:16">
      <c r="B456" s="400"/>
      <c r="C456" s="400"/>
      <c r="D456" s="399"/>
      <c r="E456" s="398" t="s">
        <v>1166</v>
      </c>
      <c r="F456" s="398" t="s">
        <v>484</v>
      </c>
      <c r="G456" s="398" t="s">
        <v>485</v>
      </c>
    </row>
    <row r="457" spans="1:16">
      <c r="B457" s="427" t="s">
        <v>1533</v>
      </c>
      <c r="C457" s="427" t="s">
        <v>1532</v>
      </c>
      <c r="D457" s="448" t="s">
        <v>1531</v>
      </c>
      <c r="E457" s="393">
        <f>F457-4</f>
        <v>44654</v>
      </c>
      <c r="F457" s="393">
        <v>44658</v>
      </c>
      <c r="G457" s="393">
        <f>F457+6</f>
        <v>44664</v>
      </c>
    </row>
    <row r="458" spans="1:16">
      <c r="B458" s="427" t="s">
        <v>1530</v>
      </c>
      <c r="C458" s="427" t="s">
        <v>1529</v>
      </c>
      <c r="D458" s="448" t="s">
        <v>1528</v>
      </c>
      <c r="E458" s="393">
        <f>F458-4</f>
        <v>44657</v>
      </c>
      <c r="F458" s="393">
        <v>44661</v>
      </c>
      <c r="G458" s="393">
        <f>F458+6</f>
        <v>44667</v>
      </c>
    </row>
    <row r="459" spans="1:16">
      <c r="B459" s="427" t="s">
        <v>1527</v>
      </c>
      <c r="C459" s="427" t="s">
        <v>1526</v>
      </c>
      <c r="D459" s="448" t="s">
        <v>1525</v>
      </c>
      <c r="E459" s="393">
        <f>F459-4</f>
        <v>44664</v>
      </c>
      <c r="F459" s="393">
        <v>44668</v>
      </c>
      <c r="G459" s="393">
        <f>F459+6</f>
        <v>44674</v>
      </c>
    </row>
    <row r="460" spans="1:16">
      <c r="B460" s="427" t="s">
        <v>1524</v>
      </c>
      <c r="C460" s="427" t="s">
        <v>1523</v>
      </c>
      <c r="D460" s="448" t="s">
        <v>1522</v>
      </c>
      <c r="E460" s="393">
        <f>F460-4</f>
        <v>44671</v>
      </c>
      <c r="F460" s="393">
        <v>44675</v>
      </c>
      <c r="G460" s="393">
        <f>F460+6</f>
        <v>44681</v>
      </c>
    </row>
    <row r="461" spans="1:16">
      <c r="B461" s="427" t="s">
        <v>1122</v>
      </c>
      <c r="C461" s="427" t="s">
        <v>1122</v>
      </c>
      <c r="D461" s="448"/>
      <c r="E461" s="393" t="s">
        <v>1043</v>
      </c>
      <c r="F461" s="393" t="s">
        <v>1043</v>
      </c>
      <c r="G461" s="393" t="s">
        <v>1521</v>
      </c>
    </row>
    <row r="462" spans="1:16" s="429" customFormat="1">
      <c r="A462" s="390"/>
      <c r="B462" s="449"/>
      <c r="C462" s="425"/>
      <c r="D462" s="405"/>
      <c r="E462" s="404"/>
      <c r="F462" s="404"/>
      <c r="G462" s="390"/>
      <c r="H462" s="390"/>
    </row>
    <row r="463" spans="1:16" s="429" customFormat="1">
      <c r="A463" s="410" t="s">
        <v>81</v>
      </c>
      <c r="B463" s="392"/>
      <c r="C463" s="392"/>
      <c r="D463" s="391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</row>
    <row r="464" spans="1:16" s="429" customFormat="1">
      <c r="A464" s="410"/>
      <c r="B464" s="402" t="s">
        <v>23</v>
      </c>
      <c r="C464" s="402" t="s">
        <v>24</v>
      </c>
      <c r="D464" s="401" t="s">
        <v>25</v>
      </c>
      <c r="E464" s="398" t="s">
        <v>152</v>
      </c>
      <c r="F464" s="398" t="s">
        <v>152</v>
      </c>
      <c r="G464" s="398" t="s">
        <v>1514</v>
      </c>
      <c r="H464" s="390"/>
      <c r="I464" s="390"/>
      <c r="J464" s="390"/>
      <c r="K464" s="390"/>
      <c r="L464" s="390"/>
      <c r="M464" s="390"/>
      <c r="N464" s="390"/>
      <c r="O464" s="390"/>
      <c r="P464" s="390"/>
    </row>
    <row r="465" spans="1:16" s="429" customFormat="1">
      <c r="A465" s="410"/>
      <c r="B465" s="400"/>
      <c r="C465" s="400"/>
      <c r="D465" s="399"/>
      <c r="E465" s="398" t="s">
        <v>1039</v>
      </c>
      <c r="F465" s="398" t="s">
        <v>27</v>
      </c>
      <c r="G465" s="398" t="s">
        <v>28</v>
      </c>
      <c r="H465" s="390"/>
      <c r="I465" s="390"/>
      <c r="J465" s="390"/>
      <c r="K465" s="390"/>
      <c r="L465" s="390"/>
      <c r="M465" s="390"/>
      <c r="N465" s="390"/>
      <c r="O465" s="390"/>
      <c r="P465" s="390"/>
    </row>
    <row r="466" spans="1:16" s="429" customFormat="1" ht="16.5" customHeight="1">
      <c r="A466" s="410"/>
      <c r="B466" s="427" t="s">
        <v>1001</v>
      </c>
      <c r="C466" s="427" t="s">
        <v>558</v>
      </c>
      <c r="D466" s="448" t="s">
        <v>1520</v>
      </c>
      <c r="E466" s="393">
        <f>F466-5</f>
        <v>44652</v>
      </c>
      <c r="F466" s="393">
        <v>44657</v>
      </c>
      <c r="G466" s="393">
        <f>F466+6</f>
        <v>44663</v>
      </c>
      <c r="H466" s="390"/>
      <c r="I466" s="390"/>
      <c r="J466" s="390"/>
      <c r="K466" s="390"/>
      <c r="L466" s="390"/>
      <c r="M466" s="390"/>
      <c r="N466" s="390"/>
      <c r="O466" s="390"/>
      <c r="P466" s="390"/>
    </row>
    <row r="467" spans="1:16" s="429" customFormat="1">
      <c r="A467" s="410"/>
      <c r="B467" s="427" t="s">
        <v>1002</v>
      </c>
      <c r="C467" s="427" t="s">
        <v>558</v>
      </c>
      <c r="D467" s="448"/>
      <c r="E467" s="393">
        <f>F467-5</f>
        <v>44659</v>
      </c>
      <c r="F467" s="393">
        <v>44664</v>
      </c>
      <c r="G467" s="393">
        <f>F467+6</f>
        <v>44670</v>
      </c>
      <c r="H467" s="390"/>
      <c r="I467" s="390"/>
      <c r="J467" s="390"/>
      <c r="K467" s="390"/>
      <c r="L467" s="390"/>
      <c r="M467" s="390"/>
      <c r="N467" s="390"/>
      <c r="O467" s="390"/>
      <c r="P467" s="390"/>
    </row>
    <row r="468" spans="1:16" s="429" customFormat="1" ht="16.5" customHeight="1">
      <c r="A468" s="410"/>
      <c r="B468" s="427" t="s">
        <v>1003</v>
      </c>
      <c r="C468" s="427" t="s">
        <v>1004</v>
      </c>
      <c r="D468" s="448"/>
      <c r="E468" s="393">
        <f>F468-5</f>
        <v>44666</v>
      </c>
      <c r="F468" s="393">
        <v>44671</v>
      </c>
      <c r="G468" s="393">
        <f>F468+6</f>
        <v>44677</v>
      </c>
      <c r="H468" s="390"/>
      <c r="I468" s="390"/>
      <c r="J468" s="390"/>
      <c r="K468" s="390"/>
      <c r="L468" s="390"/>
      <c r="M468" s="390"/>
      <c r="N468" s="390"/>
      <c r="O468" s="390"/>
      <c r="P468" s="390"/>
    </row>
    <row r="469" spans="1:16" s="429" customFormat="1">
      <c r="A469" s="390"/>
      <c r="B469" s="427" t="s">
        <v>183</v>
      </c>
      <c r="C469" s="427" t="s">
        <v>1004</v>
      </c>
      <c r="D469" s="448"/>
      <c r="E469" s="393">
        <f>F469-5</f>
        <v>44673</v>
      </c>
      <c r="F469" s="393">
        <v>44678</v>
      </c>
      <c r="G469" s="393">
        <f>F469+6</f>
        <v>44684</v>
      </c>
      <c r="H469" s="390"/>
      <c r="I469" s="390"/>
      <c r="J469" s="390"/>
      <c r="K469" s="390"/>
      <c r="L469" s="390"/>
      <c r="M469" s="390"/>
      <c r="N469" s="390"/>
      <c r="O469" s="390"/>
      <c r="P469" s="390"/>
    </row>
    <row r="470" spans="1:16" s="429" customFormat="1">
      <c r="A470" s="390"/>
      <c r="B470" s="427" t="s">
        <v>1005</v>
      </c>
      <c r="C470" s="427" t="s">
        <v>1004</v>
      </c>
      <c r="D470" s="448"/>
      <c r="E470" s="393">
        <f>F470-5</f>
        <v>44680</v>
      </c>
      <c r="F470" s="393">
        <v>44685</v>
      </c>
      <c r="G470" s="393">
        <f>F470+6</f>
        <v>44691</v>
      </c>
      <c r="H470" s="390"/>
      <c r="I470" s="390"/>
      <c r="J470" s="390"/>
      <c r="K470" s="390"/>
      <c r="L470" s="390"/>
      <c r="M470" s="390"/>
      <c r="N470" s="390"/>
      <c r="O470" s="390"/>
      <c r="P470" s="390"/>
    </row>
    <row r="471" spans="1:16" s="429" customFormat="1">
      <c r="A471" s="390"/>
      <c r="B471" s="410"/>
      <c r="C471" s="410"/>
      <c r="D471" s="447"/>
      <c r="E471" s="410"/>
      <c r="F471" s="410"/>
      <c r="G471" s="410"/>
      <c r="H471" s="390"/>
      <c r="I471" s="390"/>
      <c r="J471" s="390"/>
      <c r="K471" s="390"/>
      <c r="L471" s="390"/>
      <c r="M471" s="390"/>
      <c r="N471" s="390"/>
      <c r="O471" s="390"/>
      <c r="P471" s="390"/>
    </row>
    <row r="472" spans="1:16">
      <c r="B472" s="402" t="s">
        <v>272</v>
      </c>
      <c r="C472" s="402" t="s">
        <v>24</v>
      </c>
      <c r="D472" s="401" t="s">
        <v>578</v>
      </c>
      <c r="E472" s="398" t="s">
        <v>152</v>
      </c>
      <c r="F472" s="398" t="s">
        <v>152</v>
      </c>
      <c r="G472" s="398" t="s">
        <v>1514</v>
      </c>
    </row>
    <row r="473" spans="1:16" ht="16.5" customHeight="1">
      <c r="B473" s="400"/>
      <c r="C473" s="400"/>
      <c r="D473" s="399"/>
      <c r="E473" s="398" t="s">
        <v>1039</v>
      </c>
      <c r="F473" s="398" t="s">
        <v>27</v>
      </c>
      <c r="G473" s="398" t="s">
        <v>28</v>
      </c>
    </row>
    <row r="474" spans="1:16" ht="16.5" customHeight="1">
      <c r="B474" s="427" t="s">
        <v>1510</v>
      </c>
      <c r="C474" s="427" t="s">
        <v>558</v>
      </c>
      <c r="D474" s="480" t="s">
        <v>1519</v>
      </c>
      <c r="E474" s="393">
        <f>F474-3</f>
        <v>44649</v>
      </c>
      <c r="F474" s="393">
        <v>44652</v>
      </c>
      <c r="G474" s="393">
        <f>F474+6</f>
        <v>44658</v>
      </c>
    </row>
    <row r="475" spans="1:16">
      <c r="B475" s="427" t="s">
        <v>1518</v>
      </c>
      <c r="C475" s="427" t="s">
        <v>558</v>
      </c>
      <c r="D475" s="479"/>
      <c r="E475" s="393">
        <f>F475-3</f>
        <v>44656</v>
      </c>
      <c r="F475" s="393">
        <v>44659</v>
      </c>
      <c r="G475" s="393">
        <f>F475+6</f>
        <v>44665</v>
      </c>
    </row>
    <row r="476" spans="1:16" ht="16.5" customHeight="1">
      <c r="B476" s="427" t="s">
        <v>1517</v>
      </c>
      <c r="C476" s="427" t="s">
        <v>1004</v>
      </c>
      <c r="D476" s="479"/>
      <c r="E476" s="393">
        <f>F476-3</f>
        <v>44663</v>
      </c>
      <c r="F476" s="393">
        <v>44666</v>
      </c>
      <c r="G476" s="393">
        <f>F476+6</f>
        <v>44672</v>
      </c>
    </row>
    <row r="477" spans="1:16" ht="16.5" customHeight="1">
      <c r="B477" s="427" t="s">
        <v>1516</v>
      </c>
      <c r="C477" s="427" t="s">
        <v>546</v>
      </c>
      <c r="D477" s="479"/>
      <c r="E477" s="393">
        <f>F477-3</f>
        <v>44670</v>
      </c>
      <c r="F477" s="393">
        <v>44673</v>
      </c>
      <c r="G477" s="393">
        <f>F477+6</f>
        <v>44679</v>
      </c>
    </row>
    <row r="478" spans="1:16" ht="16.5" customHeight="1">
      <c r="B478" s="427" t="s">
        <v>1515</v>
      </c>
      <c r="C478" s="427" t="s">
        <v>1004</v>
      </c>
      <c r="D478" s="478"/>
      <c r="E478" s="393">
        <f>F478-3</f>
        <v>44677</v>
      </c>
      <c r="F478" s="393">
        <v>44680</v>
      </c>
      <c r="G478" s="393">
        <f>F478+6</f>
        <v>44686</v>
      </c>
    </row>
    <row r="479" spans="1:16">
      <c r="B479" s="390"/>
      <c r="C479" s="390"/>
    </row>
    <row r="480" spans="1:16">
      <c r="B480" s="402" t="s">
        <v>272</v>
      </c>
      <c r="C480" s="402" t="s">
        <v>1230</v>
      </c>
      <c r="D480" s="401" t="s">
        <v>578</v>
      </c>
      <c r="E480" s="398" t="s">
        <v>1229</v>
      </c>
      <c r="F480" s="398" t="s">
        <v>1229</v>
      </c>
      <c r="G480" s="398" t="s">
        <v>1514</v>
      </c>
    </row>
    <row r="481" spans="1:10">
      <c r="B481" s="400"/>
      <c r="C481" s="400"/>
      <c r="D481" s="399"/>
      <c r="E481" s="398" t="s">
        <v>1226</v>
      </c>
      <c r="F481" s="398" t="s">
        <v>1225</v>
      </c>
      <c r="G481" s="398" t="s">
        <v>1165</v>
      </c>
    </row>
    <row r="482" spans="1:10" ht="16.5" customHeight="1">
      <c r="B482" s="427" t="s">
        <v>1005</v>
      </c>
      <c r="C482" s="427" t="s">
        <v>558</v>
      </c>
      <c r="D482" s="448" t="s">
        <v>1513</v>
      </c>
      <c r="E482" s="393">
        <f>F482-3</f>
        <v>44651</v>
      </c>
      <c r="F482" s="393">
        <v>44654</v>
      </c>
      <c r="G482" s="393">
        <f>F482+6</f>
        <v>44660</v>
      </c>
    </row>
    <row r="483" spans="1:10">
      <c r="B483" s="427" t="s">
        <v>1008</v>
      </c>
      <c r="C483" s="427" t="s">
        <v>558</v>
      </c>
      <c r="D483" s="448"/>
      <c r="E483" s="393">
        <f>F483-3</f>
        <v>44658</v>
      </c>
      <c r="F483" s="393">
        <v>44661</v>
      </c>
      <c r="G483" s="393">
        <f>F483+6</f>
        <v>44667</v>
      </c>
    </row>
    <row r="484" spans="1:10">
      <c r="B484" s="427" t="s">
        <v>1512</v>
      </c>
      <c r="C484" s="427" t="s">
        <v>1004</v>
      </c>
      <c r="D484" s="448"/>
      <c r="E484" s="393">
        <f>F484-3</f>
        <v>44665</v>
      </c>
      <c r="F484" s="393">
        <v>44668</v>
      </c>
      <c r="G484" s="393">
        <f>F484+6</f>
        <v>44674</v>
      </c>
    </row>
    <row r="485" spans="1:10">
      <c r="B485" s="427" t="s">
        <v>1511</v>
      </c>
      <c r="C485" s="427" t="s">
        <v>1004</v>
      </c>
      <c r="D485" s="448"/>
      <c r="E485" s="393">
        <f>F485-3</f>
        <v>44672</v>
      </c>
      <c r="F485" s="393">
        <v>44675</v>
      </c>
      <c r="G485" s="393">
        <f>F485+6</f>
        <v>44681</v>
      </c>
    </row>
    <row r="486" spans="1:10">
      <c r="B486" s="427" t="s">
        <v>1510</v>
      </c>
      <c r="C486" s="427" t="s">
        <v>1004</v>
      </c>
      <c r="D486" s="448"/>
      <c r="E486" s="393">
        <f>F486-3</f>
        <v>44679</v>
      </c>
      <c r="F486" s="393">
        <v>44682</v>
      </c>
      <c r="G486" s="393">
        <f>F486+6</f>
        <v>44688</v>
      </c>
    </row>
    <row r="487" spans="1:10">
      <c r="B487" s="390"/>
      <c r="C487" s="390"/>
    </row>
    <row r="488" spans="1:10">
      <c r="A488" s="410" t="s">
        <v>184</v>
      </c>
    </row>
    <row r="489" spans="1:10" s="429" customFormat="1">
      <c r="A489" s="390"/>
      <c r="B489" s="402" t="s">
        <v>272</v>
      </c>
      <c r="C489" s="402" t="s">
        <v>1230</v>
      </c>
      <c r="D489" s="401" t="s">
        <v>578</v>
      </c>
      <c r="E489" s="398" t="s">
        <v>1229</v>
      </c>
      <c r="F489" s="398" t="s">
        <v>1229</v>
      </c>
      <c r="G489" s="398" t="s">
        <v>1504</v>
      </c>
      <c r="H489" s="390"/>
      <c r="I489" s="390"/>
      <c r="J489" s="390"/>
    </row>
    <row r="490" spans="1:10">
      <c r="B490" s="400"/>
      <c r="C490" s="400"/>
      <c r="D490" s="399"/>
      <c r="E490" s="398" t="s">
        <v>1226</v>
      </c>
      <c r="F490" s="393" t="s">
        <v>1225</v>
      </c>
      <c r="G490" s="398" t="s">
        <v>1165</v>
      </c>
    </row>
    <row r="491" spans="1:10">
      <c r="B491" s="427" t="s">
        <v>1507</v>
      </c>
      <c r="C491" s="427" t="s">
        <v>1004</v>
      </c>
      <c r="D491" s="480" t="s">
        <v>1509</v>
      </c>
      <c r="E491" s="393">
        <f>F491-3</f>
        <v>44655</v>
      </c>
      <c r="F491" s="393">
        <v>44658</v>
      </c>
      <c r="G491" s="393">
        <f>F491+5</f>
        <v>44663</v>
      </c>
    </row>
    <row r="492" spans="1:10">
      <c r="B492" s="427" t="s">
        <v>1506</v>
      </c>
      <c r="C492" s="427" t="s">
        <v>1495</v>
      </c>
      <c r="D492" s="479"/>
      <c r="E492" s="393">
        <f>F492-3</f>
        <v>44662</v>
      </c>
      <c r="F492" s="393">
        <v>44665</v>
      </c>
      <c r="G492" s="393">
        <f>F492+5</f>
        <v>44670</v>
      </c>
    </row>
    <row r="493" spans="1:10">
      <c r="B493" s="427" t="s">
        <v>1508</v>
      </c>
      <c r="C493" s="427" t="s">
        <v>1495</v>
      </c>
      <c r="D493" s="479"/>
      <c r="E493" s="393">
        <f>F493-3</f>
        <v>44669</v>
      </c>
      <c r="F493" s="393">
        <v>44672</v>
      </c>
      <c r="G493" s="393">
        <f>F493+5</f>
        <v>44677</v>
      </c>
    </row>
    <row r="494" spans="1:10">
      <c r="B494" s="427" t="s">
        <v>1507</v>
      </c>
      <c r="C494" s="427" t="s">
        <v>1495</v>
      </c>
      <c r="D494" s="479"/>
      <c r="E494" s="393">
        <f>F494-3</f>
        <v>44676</v>
      </c>
      <c r="F494" s="393">
        <v>44679</v>
      </c>
      <c r="G494" s="393">
        <f>F494+5</f>
        <v>44684</v>
      </c>
    </row>
    <row r="495" spans="1:10">
      <c r="B495" s="427" t="s">
        <v>1506</v>
      </c>
      <c r="C495" s="427" t="s">
        <v>620</v>
      </c>
      <c r="D495" s="478"/>
      <c r="E495" s="393">
        <f>F495-3</f>
        <v>44683</v>
      </c>
      <c r="F495" s="393">
        <v>44686</v>
      </c>
      <c r="G495" s="393">
        <f>F495+5</f>
        <v>44691</v>
      </c>
    </row>
    <row r="496" spans="1:10">
      <c r="B496" s="449"/>
      <c r="C496" s="449"/>
      <c r="D496" s="477"/>
      <c r="E496" s="449"/>
    </row>
    <row r="497" spans="1:8">
      <c r="B497" s="402" t="s">
        <v>272</v>
      </c>
      <c r="C497" s="402" t="s">
        <v>1230</v>
      </c>
      <c r="D497" s="401" t="s">
        <v>578</v>
      </c>
      <c r="E497" s="398" t="s">
        <v>1229</v>
      </c>
      <c r="F497" s="398" t="s">
        <v>1229</v>
      </c>
      <c r="G497" s="398" t="s">
        <v>1504</v>
      </c>
    </row>
    <row r="498" spans="1:8">
      <c r="B498" s="400"/>
      <c r="C498" s="400"/>
      <c r="D498" s="399"/>
      <c r="E498" s="398" t="s">
        <v>1226</v>
      </c>
      <c r="F498" s="398" t="s">
        <v>1225</v>
      </c>
      <c r="G498" s="398" t="s">
        <v>1165</v>
      </c>
    </row>
    <row r="499" spans="1:8">
      <c r="B499" s="427" t="s">
        <v>573</v>
      </c>
      <c r="C499" s="427" t="s">
        <v>626</v>
      </c>
      <c r="D499" s="448" t="s">
        <v>1505</v>
      </c>
      <c r="E499" s="393">
        <f>F499-3</f>
        <v>44649</v>
      </c>
      <c r="F499" s="393">
        <v>44652</v>
      </c>
      <c r="G499" s="393">
        <f>F499+5</f>
        <v>44657</v>
      </c>
    </row>
    <row r="500" spans="1:8">
      <c r="B500" s="427" t="s">
        <v>86</v>
      </c>
      <c r="C500" s="427" t="s">
        <v>632</v>
      </c>
      <c r="D500" s="448"/>
      <c r="E500" s="393">
        <f>F500-3</f>
        <v>44656</v>
      </c>
      <c r="F500" s="393">
        <v>44659</v>
      </c>
      <c r="G500" s="393">
        <f>F500+5</f>
        <v>44664</v>
      </c>
    </row>
    <row r="501" spans="1:8">
      <c r="B501" s="427" t="s">
        <v>573</v>
      </c>
      <c r="C501" s="427" t="s">
        <v>978</v>
      </c>
      <c r="D501" s="448"/>
      <c r="E501" s="393">
        <f>F501-3</f>
        <v>44663</v>
      </c>
      <c r="F501" s="393">
        <v>44666</v>
      </c>
      <c r="G501" s="393">
        <f>F501+5</f>
        <v>44671</v>
      </c>
    </row>
    <row r="502" spans="1:8">
      <c r="B502" s="427" t="s">
        <v>86</v>
      </c>
      <c r="C502" s="427" t="s">
        <v>918</v>
      </c>
      <c r="D502" s="448"/>
      <c r="E502" s="393">
        <f>F502-3</f>
        <v>44670</v>
      </c>
      <c r="F502" s="393">
        <v>44673</v>
      </c>
      <c r="G502" s="393">
        <f>F502+5</f>
        <v>44678</v>
      </c>
    </row>
    <row r="503" spans="1:8">
      <c r="B503" s="427" t="s">
        <v>573</v>
      </c>
      <c r="C503" s="427" t="s">
        <v>1009</v>
      </c>
      <c r="D503" s="448"/>
      <c r="E503" s="393">
        <f>F503-3</f>
        <v>44677</v>
      </c>
      <c r="F503" s="393">
        <v>44680</v>
      </c>
      <c r="G503" s="393">
        <f>F503+5</f>
        <v>44685</v>
      </c>
    </row>
    <row r="504" spans="1:8">
      <c r="B504" s="390"/>
      <c r="C504" s="390"/>
    </row>
    <row r="505" spans="1:8">
      <c r="B505" s="402" t="s">
        <v>272</v>
      </c>
      <c r="C505" s="402" t="s">
        <v>1230</v>
      </c>
      <c r="D505" s="401" t="s">
        <v>578</v>
      </c>
      <c r="E505" s="398" t="s">
        <v>1229</v>
      </c>
      <c r="F505" s="398" t="s">
        <v>1229</v>
      </c>
      <c r="G505" s="398" t="s">
        <v>1504</v>
      </c>
    </row>
    <row r="506" spans="1:8">
      <c r="B506" s="400"/>
      <c r="C506" s="400"/>
      <c r="D506" s="399"/>
      <c r="E506" s="398" t="s">
        <v>1226</v>
      </c>
      <c r="F506" s="398" t="s">
        <v>1225</v>
      </c>
      <c r="G506" s="398" t="s">
        <v>1165</v>
      </c>
    </row>
    <row r="507" spans="1:8" s="429" customFormat="1">
      <c r="A507" s="390"/>
      <c r="B507" s="427" t="s">
        <v>1501</v>
      </c>
      <c r="C507" s="427" t="s">
        <v>1004</v>
      </c>
      <c r="D507" s="448" t="s">
        <v>1503</v>
      </c>
      <c r="E507" s="393">
        <f>F507-3</f>
        <v>44650</v>
      </c>
      <c r="F507" s="393">
        <v>44653</v>
      </c>
      <c r="G507" s="393">
        <f>F507+4</f>
        <v>44657</v>
      </c>
      <c r="H507" s="390"/>
    </row>
    <row r="508" spans="1:8">
      <c r="B508" s="427" t="s">
        <v>1500</v>
      </c>
      <c r="C508" s="427" t="s">
        <v>1004</v>
      </c>
      <c r="D508" s="448"/>
      <c r="E508" s="393">
        <f>F508-3</f>
        <v>44657</v>
      </c>
      <c r="F508" s="393">
        <v>44660</v>
      </c>
      <c r="G508" s="393">
        <f>F508+4</f>
        <v>44664</v>
      </c>
    </row>
    <row r="509" spans="1:8">
      <c r="B509" s="427" t="s">
        <v>1502</v>
      </c>
      <c r="C509" s="427" t="s">
        <v>620</v>
      </c>
      <c r="D509" s="448"/>
      <c r="E509" s="393">
        <f>F509-3</f>
        <v>44664</v>
      </c>
      <c r="F509" s="393">
        <v>44667</v>
      </c>
      <c r="G509" s="393">
        <f>F509+4</f>
        <v>44671</v>
      </c>
    </row>
    <row r="510" spans="1:8">
      <c r="B510" s="427" t="s">
        <v>1501</v>
      </c>
      <c r="C510" s="427" t="s">
        <v>1495</v>
      </c>
      <c r="D510" s="448"/>
      <c r="E510" s="393">
        <f>F510-3</f>
        <v>44671</v>
      </c>
      <c r="F510" s="393">
        <v>44674</v>
      </c>
      <c r="G510" s="393">
        <f>F510+4</f>
        <v>44678</v>
      </c>
    </row>
    <row r="511" spans="1:8">
      <c r="B511" s="427" t="s">
        <v>1500</v>
      </c>
      <c r="C511" s="427" t="s">
        <v>1495</v>
      </c>
      <c r="D511" s="448"/>
      <c r="E511" s="393">
        <f>F511-3</f>
        <v>44678</v>
      </c>
      <c r="F511" s="393">
        <v>44681</v>
      </c>
      <c r="G511" s="393">
        <f>F511+4</f>
        <v>44685</v>
      </c>
    </row>
    <row r="512" spans="1:8">
      <c r="B512" s="390"/>
      <c r="C512" s="390"/>
      <c r="E512" s="404"/>
      <c r="F512" s="404"/>
      <c r="G512" s="404"/>
    </row>
    <row r="513" spans="1:7">
      <c r="A513" s="410" t="s">
        <v>1499</v>
      </c>
      <c r="B513" s="404"/>
      <c r="C513" s="404"/>
      <c r="D513" s="476"/>
      <c r="E513" s="404"/>
      <c r="F513" s="404"/>
      <c r="G513" s="404"/>
    </row>
    <row r="514" spans="1:7">
      <c r="B514" s="402" t="s">
        <v>272</v>
      </c>
      <c r="C514" s="402" t="s">
        <v>1230</v>
      </c>
      <c r="D514" s="401" t="s">
        <v>578</v>
      </c>
      <c r="E514" s="398" t="s">
        <v>1229</v>
      </c>
      <c r="F514" s="398" t="s">
        <v>1229</v>
      </c>
      <c r="G514" s="398" t="s">
        <v>1498</v>
      </c>
    </row>
    <row r="515" spans="1:7">
      <c r="B515" s="400"/>
      <c r="C515" s="400"/>
      <c r="D515" s="399"/>
      <c r="E515" s="398" t="s">
        <v>1226</v>
      </c>
      <c r="F515" s="398" t="s">
        <v>1225</v>
      </c>
      <c r="G515" s="398" t="s">
        <v>1165</v>
      </c>
    </row>
    <row r="516" spans="1:7">
      <c r="B516" s="427" t="s">
        <v>1494</v>
      </c>
      <c r="C516" s="427" t="s">
        <v>1495</v>
      </c>
      <c r="D516" s="448" t="s">
        <v>1497</v>
      </c>
      <c r="E516" s="393">
        <f>F516-5</f>
        <v>44652</v>
      </c>
      <c r="F516" s="393">
        <v>44657</v>
      </c>
      <c r="G516" s="393">
        <f>F516+11</f>
        <v>44668</v>
      </c>
    </row>
    <row r="517" spans="1:7">
      <c r="B517" s="427" t="s">
        <v>185</v>
      </c>
      <c r="C517" s="427" t="s">
        <v>1495</v>
      </c>
      <c r="D517" s="448"/>
      <c r="E517" s="393">
        <f>F517-5</f>
        <v>44659</v>
      </c>
      <c r="F517" s="393">
        <v>44664</v>
      </c>
      <c r="G517" s="393">
        <f>F517+11</f>
        <v>44675</v>
      </c>
    </row>
    <row r="518" spans="1:7">
      <c r="B518" s="427" t="s">
        <v>1496</v>
      </c>
      <c r="C518" s="427" t="s">
        <v>1495</v>
      </c>
      <c r="D518" s="448"/>
      <c r="E518" s="393">
        <f>F518-5</f>
        <v>44666</v>
      </c>
      <c r="F518" s="393">
        <v>44671</v>
      </c>
      <c r="G518" s="393">
        <f>F518+11</f>
        <v>44682</v>
      </c>
    </row>
    <row r="519" spans="1:7">
      <c r="B519" s="427" t="s">
        <v>1494</v>
      </c>
      <c r="C519" s="427" t="s">
        <v>620</v>
      </c>
      <c r="D519" s="448"/>
      <c r="E519" s="393">
        <f>F519-5</f>
        <v>44673</v>
      </c>
      <c r="F519" s="393">
        <v>44678</v>
      </c>
      <c r="G519" s="393">
        <f>F519+11</f>
        <v>44689</v>
      </c>
    </row>
    <row r="520" spans="1:7">
      <c r="B520" s="427" t="s">
        <v>185</v>
      </c>
      <c r="C520" s="427" t="s">
        <v>620</v>
      </c>
      <c r="D520" s="448"/>
      <c r="E520" s="393">
        <f>F520-5</f>
        <v>44680</v>
      </c>
      <c r="F520" s="393">
        <v>44685</v>
      </c>
      <c r="G520" s="393">
        <f>F520+11</f>
        <v>44696</v>
      </c>
    </row>
    <row r="521" spans="1:7">
      <c r="B521" s="390"/>
      <c r="C521" s="390"/>
      <c r="E521" s="404"/>
      <c r="F521" s="404"/>
    </row>
    <row r="522" spans="1:7">
      <c r="A522" s="410" t="s">
        <v>1493</v>
      </c>
      <c r="B522" s="457"/>
      <c r="C522" s="457"/>
      <c r="D522" s="405"/>
      <c r="E522" s="404"/>
      <c r="F522" s="404"/>
      <c r="G522" s="416"/>
    </row>
    <row r="523" spans="1:7">
      <c r="B523" s="402" t="s">
        <v>272</v>
      </c>
      <c r="C523" s="402" t="s">
        <v>1230</v>
      </c>
      <c r="D523" s="401" t="s">
        <v>578</v>
      </c>
      <c r="E523" s="398" t="s">
        <v>1229</v>
      </c>
      <c r="F523" s="398" t="s">
        <v>1229</v>
      </c>
      <c r="G523" s="398" t="s">
        <v>1493</v>
      </c>
    </row>
    <row r="524" spans="1:7">
      <c r="B524" s="400"/>
      <c r="C524" s="400"/>
      <c r="D524" s="399"/>
      <c r="E524" s="398" t="s">
        <v>1226</v>
      </c>
      <c r="F524" s="398" t="s">
        <v>1225</v>
      </c>
      <c r="G524" s="398" t="s">
        <v>1165</v>
      </c>
    </row>
    <row r="525" spans="1:7">
      <c r="B525" s="393" t="s">
        <v>1488</v>
      </c>
      <c r="C525" s="393" t="s">
        <v>1492</v>
      </c>
      <c r="D525" s="448" t="s">
        <v>1491</v>
      </c>
      <c r="E525" s="393">
        <f>F525-3</f>
        <v>44650</v>
      </c>
      <c r="F525" s="393">
        <v>44653</v>
      </c>
      <c r="G525" s="393">
        <f>F525+6</f>
        <v>44659</v>
      </c>
    </row>
    <row r="526" spans="1:7">
      <c r="B526" s="393" t="s">
        <v>1486</v>
      </c>
      <c r="C526" s="393" t="s">
        <v>1490</v>
      </c>
      <c r="D526" s="448"/>
      <c r="E526" s="393">
        <f>F526-3</f>
        <v>44657</v>
      </c>
      <c r="F526" s="393">
        <v>44660</v>
      </c>
      <c r="G526" s="393">
        <f>F526+6</f>
        <v>44666</v>
      </c>
    </row>
    <row r="527" spans="1:7">
      <c r="B527" s="393" t="s">
        <v>229</v>
      </c>
      <c r="C527" s="393" t="s">
        <v>1489</v>
      </c>
      <c r="D527" s="448"/>
      <c r="E527" s="393">
        <f>F527-3</f>
        <v>44664</v>
      </c>
      <c r="F527" s="393">
        <v>44667</v>
      </c>
      <c r="G527" s="393">
        <f>F527+6</f>
        <v>44673</v>
      </c>
    </row>
    <row r="528" spans="1:7">
      <c r="B528" s="393" t="s">
        <v>1488</v>
      </c>
      <c r="C528" s="393" t="s">
        <v>1487</v>
      </c>
      <c r="D528" s="448"/>
      <c r="E528" s="393">
        <f>F528-3</f>
        <v>44671</v>
      </c>
      <c r="F528" s="393">
        <v>44674</v>
      </c>
      <c r="G528" s="393">
        <f>F528+6</f>
        <v>44680</v>
      </c>
    </row>
    <row r="529" spans="1:7">
      <c r="B529" s="393" t="s">
        <v>1486</v>
      </c>
      <c r="C529" s="393" t="s">
        <v>1485</v>
      </c>
      <c r="D529" s="448"/>
      <c r="E529" s="393">
        <f>F529-3</f>
        <v>44678</v>
      </c>
      <c r="F529" s="393">
        <v>44681</v>
      </c>
      <c r="G529" s="393">
        <f>F529+6</f>
        <v>44687</v>
      </c>
    </row>
    <row r="530" spans="1:7">
      <c r="B530" s="390"/>
      <c r="C530" s="390"/>
      <c r="E530" s="404"/>
      <c r="F530" s="404"/>
      <c r="G530" s="404"/>
    </row>
    <row r="531" spans="1:7">
      <c r="A531" s="410" t="s">
        <v>1484</v>
      </c>
      <c r="B531" s="457"/>
      <c r="C531" s="457"/>
      <c r="D531" s="405"/>
      <c r="E531" s="404"/>
      <c r="F531" s="404"/>
      <c r="G531" s="416"/>
    </row>
    <row r="532" spans="1:7">
      <c r="B532" s="402" t="s">
        <v>272</v>
      </c>
      <c r="C532" s="402" t="s">
        <v>1230</v>
      </c>
      <c r="D532" s="401" t="s">
        <v>578</v>
      </c>
      <c r="E532" s="398" t="s">
        <v>1229</v>
      </c>
      <c r="F532" s="398" t="s">
        <v>1229</v>
      </c>
      <c r="G532" s="398" t="s">
        <v>1484</v>
      </c>
    </row>
    <row r="533" spans="1:7">
      <c r="B533" s="400"/>
      <c r="C533" s="400"/>
      <c r="D533" s="399"/>
      <c r="E533" s="398" t="s">
        <v>1226</v>
      </c>
      <c r="F533" s="398" t="s">
        <v>1225</v>
      </c>
      <c r="G533" s="398" t="s">
        <v>1165</v>
      </c>
    </row>
    <row r="534" spans="1:7">
      <c r="B534" s="393" t="s">
        <v>1483</v>
      </c>
      <c r="C534" s="393" t="s">
        <v>624</v>
      </c>
      <c r="D534" s="448" t="s">
        <v>1482</v>
      </c>
      <c r="E534" s="393">
        <f>F534-6</f>
        <v>44643</v>
      </c>
      <c r="F534" s="393">
        <v>44649</v>
      </c>
      <c r="G534" s="393">
        <f>F534+12</f>
        <v>44661</v>
      </c>
    </row>
    <row r="535" spans="1:7" ht="16.5" customHeight="1">
      <c r="B535" s="393" t="s">
        <v>1481</v>
      </c>
      <c r="C535" s="393" t="s">
        <v>698</v>
      </c>
      <c r="D535" s="448"/>
      <c r="E535" s="393">
        <f>F535-6</f>
        <v>44649</v>
      </c>
      <c r="F535" s="393">
        <v>44655</v>
      </c>
      <c r="G535" s="393">
        <f>F535+12</f>
        <v>44667</v>
      </c>
    </row>
    <row r="536" spans="1:7">
      <c r="B536" s="393" t="s">
        <v>1480</v>
      </c>
      <c r="C536" s="393" t="s">
        <v>1452</v>
      </c>
      <c r="D536" s="448"/>
      <c r="E536" s="393">
        <f>F536-6</f>
        <v>44656</v>
      </c>
      <c r="F536" s="393">
        <v>44662</v>
      </c>
      <c r="G536" s="393">
        <f>F536+12</f>
        <v>44674</v>
      </c>
    </row>
    <row r="537" spans="1:7">
      <c r="B537" s="393" t="s">
        <v>1479</v>
      </c>
      <c r="C537" s="393" t="s">
        <v>1478</v>
      </c>
      <c r="D537" s="448"/>
      <c r="E537" s="393">
        <f>F537-6</f>
        <v>44663</v>
      </c>
      <c r="F537" s="393">
        <f>F536+7</f>
        <v>44669</v>
      </c>
      <c r="G537" s="393">
        <f>F537+12</f>
        <v>44681</v>
      </c>
    </row>
    <row r="538" spans="1:7">
      <c r="B538" s="393" t="s">
        <v>1477</v>
      </c>
      <c r="C538" s="393" t="s">
        <v>1476</v>
      </c>
      <c r="D538" s="448"/>
      <c r="E538" s="393">
        <f>F538-6</f>
        <v>44670</v>
      </c>
      <c r="F538" s="393">
        <f>F537+7</f>
        <v>44676</v>
      </c>
      <c r="G538" s="393">
        <f>F538+12</f>
        <v>44688</v>
      </c>
    </row>
    <row r="539" spans="1:7">
      <c r="B539" s="475"/>
      <c r="C539" s="474"/>
      <c r="D539" s="405"/>
      <c r="E539" s="404"/>
      <c r="F539" s="404"/>
      <c r="G539" s="416"/>
    </row>
    <row r="540" spans="1:7">
      <c r="A540" s="410" t="s">
        <v>1475</v>
      </c>
      <c r="B540" s="457"/>
      <c r="C540" s="457"/>
      <c r="D540" s="405"/>
      <c r="E540" s="404"/>
      <c r="F540" s="404"/>
      <c r="G540" s="416"/>
    </row>
    <row r="541" spans="1:7">
      <c r="B541" s="402" t="s">
        <v>272</v>
      </c>
      <c r="C541" s="402" t="s">
        <v>1230</v>
      </c>
      <c r="D541" s="401" t="s">
        <v>578</v>
      </c>
      <c r="E541" s="398" t="s">
        <v>1229</v>
      </c>
      <c r="F541" s="398" t="s">
        <v>1229</v>
      </c>
      <c r="G541" s="398" t="s">
        <v>1475</v>
      </c>
    </row>
    <row r="542" spans="1:7">
      <c r="B542" s="400"/>
      <c r="C542" s="400"/>
      <c r="D542" s="399"/>
      <c r="E542" s="398" t="s">
        <v>1226</v>
      </c>
      <c r="F542" s="398" t="s">
        <v>1225</v>
      </c>
      <c r="G542" s="398" t="s">
        <v>1165</v>
      </c>
    </row>
    <row r="543" spans="1:7">
      <c r="B543" s="393" t="s">
        <v>1468</v>
      </c>
      <c r="C543" s="393" t="s">
        <v>1474</v>
      </c>
      <c r="D543" s="448" t="s">
        <v>1473</v>
      </c>
      <c r="E543" s="393">
        <f>F543-4</f>
        <v>44649</v>
      </c>
      <c r="F543" s="393">
        <v>44653</v>
      </c>
      <c r="G543" s="393">
        <f>F543+11</f>
        <v>44664</v>
      </c>
    </row>
    <row r="544" spans="1:7">
      <c r="B544" s="393" t="s">
        <v>1472</v>
      </c>
      <c r="C544" s="393" t="s">
        <v>1471</v>
      </c>
      <c r="D544" s="448"/>
      <c r="E544" s="393">
        <f>F544-4</f>
        <v>44664</v>
      </c>
      <c r="F544" s="393">
        <v>44668</v>
      </c>
      <c r="G544" s="393">
        <f>F544+11</f>
        <v>44679</v>
      </c>
    </row>
    <row r="545" spans="1:8">
      <c r="B545" s="393" t="s">
        <v>1470</v>
      </c>
      <c r="C545" s="393" t="s">
        <v>1469</v>
      </c>
      <c r="D545" s="448"/>
      <c r="E545" s="393">
        <f>F545-4</f>
        <v>44671</v>
      </c>
      <c r="F545" s="393">
        <v>44675</v>
      </c>
      <c r="G545" s="393">
        <f>F545+11</f>
        <v>44686</v>
      </c>
    </row>
    <row r="546" spans="1:8">
      <c r="B546" s="393" t="s">
        <v>1468</v>
      </c>
      <c r="C546" s="393" t="s">
        <v>1467</v>
      </c>
      <c r="D546" s="448"/>
      <c r="E546" s="393">
        <f>F546-4</f>
        <v>44678</v>
      </c>
      <c r="F546" s="393">
        <v>44682</v>
      </c>
      <c r="G546" s="393">
        <f>F546+11</f>
        <v>44693</v>
      </c>
    </row>
    <row r="547" spans="1:8">
      <c r="B547" s="393"/>
      <c r="C547" s="393"/>
      <c r="D547" s="448"/>
      <c r="E547" s="393"/>
      <c r="F547" s="393"/>
      <c r="G547" s="393"/>
    </row>
    <row r="548" spans="1:8">
      <c r="A548" s="439" t="s">
        <v>176</v>
      </c>
      <c r="B548" s="444"/>
      <c r="C548" s="444"/>
      <c r="D548" s="408"/>
      <c r="E548" s="439"/>
      <c r="F548" s="439"/>
      <c r="G548" s="439"/>
      <c r="H548" s="430"/>
    </row>
    <row r="549" spans="1:8">
      <c r="A549" s="410" t="s">
        <v>1466</v>
      </c>
    </row>
    <row r="550" spans="1:8">
      <c r="B550" s="402" t="s">
        <v>272</v>
      </c>
      <c r="C550" s="402" t="s">
        <v>1230</v>
      </c>
      <c r="D550" s="401" t="s">
        <v>578</v>
      </c>
      <c r="E550" s="398" t="s">
        <v>1229</v>
      </c>
      <c r="F550" s="398" t="s">
        <v>1229</v>
      </c>
      <c r="G550" s="398" t="s">
        <v>1466</v>
      </c>
    </row>
    <row r="551" spans="1:8">
      <c r="B551" s="400"/>
      <c r="C551" s="400"/>
      <c r="D551" s="399"/>
      <c r="E551" s="398" t="s">
        <v>1226</v>
      </c>
      <c r="F551" s="398" t="s">
        <v>1225</v>
      </c>
      <c r="G551" s="398" t="s">
        <v>1165</v>
      </c>
    </row>
    <row r="552" spans="1:8">
      <c r="B552" s="393" t="s">
        <v>1465</v>
      </c>
      <c r="C552" s="393" t="s">
        <v>1464</v>
      </c>
      <c r="D552" s="473" t="s">
        <v>1463</v>
      </c>
      <c r="E552" s="393">
        <f>F552-6</f>
        <v>44645</v>
      </c>
      <c r="F552" s="393">
        <v>44651</v>
      </c>
      <c r="G552" s="393">
        <f>F552+27</f>
        <v>44678</v>
      </c>
    </row>
    <row r="553" spans="1:8">
      <c r="B553" s="393" t="s">
        <v>1081</v>
      </c>
      <c r="C553" s="393" t="s">
        <v>1462</v>
      </c>
      <c r="D553" s="472"/>
      <c r="E553" s="393">
        <f>F553-6</f>
        <v>44652</v>
      </c>
      <c r="F553" s="393">
        <v>44658</v>
      </c>
      <c r="G553" s="393">
        <f>F553+27</f>
        <v>44685</v>
      </c>
    </row>
    <row r="554" spans="1:8">
      <c r="B554" s="393" t="s">
        <v>1461</v>
      </c>
      <c r="C554" s="393" t="s">
        <v>1179</v>
      </c>
      <c r="D554" s="472"/>
      <c r="E554" s="393">
        <f>F554-6</f>
        <v>44659</v>
      </c>
      <c r="F554" s="393">
        <v>44665</v>
      </c>
      <c r="G554" s="393">
        <f>F554+27</f>
        <v>44692</v>
      </c>
    </row>
    <row r="555" spans="1:8">
      <c r="B555" s="393" t="s">
        <v>1460</v>
      </c>
      <c r="C555" s="393" t="s">
        <v>1459</v>
      </c>
      <c r="D555" s="472"/>
      <c r="E555" s="393">
        <f>F555-6</f>
        <v>44666</v>
      </c>
      <c r="F555" s="393">
        <v>44672</v>
      </c>
      <c r="G555" s="393">
        <f>F555+27</f>
        <v>44699</v>
      </c>
    </row>
    <row r="556" spans="1:8">
      <c r="B556" s="393" t="s">
        <v>1081</v>
      </c>
      <c r="C556" s="393"/>
      <c r="D556" s="472"/>
      <c r="E556" s="393">
        <f>F556-6</f>
        <v>44673</v>
      </c>
      <c r="F556" s="393">
        <v>44679</v>
      </c>
      <c r="G556" s="393">
        <f>F556+27</f>
        <v>44706</v>
      </c>
    </row>
    <row r="557" spans="1:8">
      <c r="B557" s="393" t="s">
        <v>1458</v>
      </c>
      <c r="C557" s="393" t="s">
        <v>687</v>
      </c>
      <c r="D557" s="471"/>
      <c r="E557" s="393">
        <f>F557-6</f>
        <v>44680</v>
      </c>
      <c r="F557" s="393">
        <v>44686</v>
      </c>
      <c r="G557" s="393">
        <f>F557+27</f>
        <v>44713</v>
      </c>
    </row>
    <row r="558" spans="1:8">
      <c r="B558" s="390"/>
      <c r="C558" s="390"/>
    </row>
    <row r="559" spans="1:8">
      <c r="A559" s="410" t="s">
        <v>1457</v>
      </c>
      <c r="B559" s="390"/>
      <c r="C559" s="390"/>
    </row>
    <row r="560" spans="1:8">
      <c r="B560" s="402" t="s">
        <v>272</v>
      </c>
      <c r="C560" s="402" t="s">
        <v>1230</v>
      </c>
      <c r="D560" s="401" t="s">
        <v>578</v>
      </c>
      <c r="E560" s="398" t="s">
        <v>1229</v>
      </c>
      <c r="F560" s="398" t="s">
        <v>1229</v>
      </c>
      <c r="G560" s="398" t="s">
        <v>1457</v>
      </c>
    </row>
    <row r="561" spans="1:8">
      <c r="B561" s="400"/>
      <c r="C561" s="400"/>
      <c r="D561" s="399"/>
      <c r="E561" s="398" t="s">
        <v>1226</v>
      </c>
      <c r="F561" s="398" t="s">
        <v>1225</v>
      </c>
      <c r="G561" s="398" t="s">
        <v>1165</v>
      </c>
    </row>
    <row r="562" spans="1:8">
      <c r="B562" s="407" t="s">
        <v>1456</v>
      </c>
      <c r="C562" s="407" t="s">
        <v>775</v>
      </c>
      <c r="D562" s="448" t="s">
        <v>1455</v>
      </c>
      <c r="E562" s="393">
        <f>F562-6</f>
        <v>44645</v>
      </c>
      <c r="F562" s="393">
        <v>44651</v>
      </c>
      <c r="G562" s="393">
        <f>F562+22</f>
        <v>44673</v>
      </c>
    </row>
    <row r="563" spans="1:8">
      <c r="B563" s="407" t="s">
        <v>220</v>
      </c>
      <c r="C563" s="407" t="s">
        <v>1454</v>
      </c>
      <c r="D563" s="448"/>
      <c r="E563" s="393">
        <f>F563-6</f>
        <v>44652</v>
      </c>
      <c r="F563" s="393">
        <v>44658</v>
      </c>
      <c r="G563" s="393">
        <f>F563+22</f>
        <v>44680</v>
      </c>
    </row>
    <row r="564" spans="1:8">
      <c r="B564" s="407" t="s">
        <v>1453</v>
      </c>
      <c r="C564" s="407" t="s">
        <v>1452</v>
      </c>
      <c r="D564" s="448"/>
      <c r="E564" s="393">
        <f>F564-6</f>
        <v>44659</v>
      </c>
      <c r="F564" s="393">
        <v>44665</v>
      </c>
      <c r="G564" s="393">
        <f>F564+22</f>
        <v>44687</v>
      </c>
    </row>
    <row r="565" spans="1:8">
      <c r="B565" s="407"/>
      <c r="C565" s="407"/>
      <c r="D565" s="448"/>
      <c r="E565" s="393">
        <f>F565-6</f>
        <v>44666</v>
      </c>
      <c r="F565" s="393">
        <v>44672</v>
      </c>
      <c r="G565" s="393">
        <f>F565+22</f>
        <v>44694</v>
      </c>
    </row>
    <row r="566" spans="1:8">
      <c r="B566" s="407"/>
      <c r="C566" s="407"/>
      <c r="D566" s="448"/>
      <c r="E566" s="393">
        <f>F566-6</f>
        <v>44673</v>
      </c>
      <c r="F566" s="393">
        <v>44679</v>
      </c>
      <c r="G566" s="393">
        <f>F566+22</f>
        <v>44701</v>
      </c>
    </row>
    <row r="567" spans="1:8">
      <c r="B567" s="449"/>
      <c r="C567" s="425"/>
      <c r="D567" s="405"/>
      <c r="E567" s="404"/>
      <c r="F567" s="404"/>
    </row>
    <row r="568" spans="1:8">
      <c r="A568" s="410" t="s">
        <v>1451</v>
      </c>
      <c r="B568" s="432"/>
      <c r="C568" s="432"/>
      <c r="E568" s="432"/>
      <c r="F568" s="410"/>
      <c r="G568" s="410"/>
      <c r="H568" s="430"/>
    </row>
    <row r="569" spans="1:8">
      <c r="B569" s="402" t="s">
        <v>272</v>
      </c>
      <c r="C569" s="402" t="s">
        <v>1230</v>
      </c>
      <c r="D569" s="401" t="s">
        <v>578</v>
      </c>
      <c r="E569" s="398" t="s">
        <v>1229</v>
      </c>
      <c r="F569" s="398" t="s">
        <v>1229</v>
      </c>
      <c r="G569" s="398" t="s">
        <v>1451</v>
      </c>
    </row>
    <row r="570" spans="1:8">
      <c r="B570" s="400"/>
      <c r="C570" s="400"/>
      <c r="D570" s="399"/>
      <c r="E570" s="398" t="s">
        <v>1226</v>
      </c>
      <c r="F570" s="398" t="s">
        <v>1225</v>
      </c>
      <c r="G570" s="398" t="s">
        <v>1165</v>
      </c>
    </row>
    <row r="571" spans="1:8">
      <c r="B571" s="407" t="s">
        <v>684</v>
      </c>
      <c r="C571" s="407" t="s">
        <v>62</v>
      </c>
      <c r="D571" s="448" t="s">
        <v>1450</v>
      </c>
      <c r="E571" s="393">
        <f>F571-4</f>
        <v>44648</v>
      </c>
      <c r="F571" s="393">
        <v>44652</v>
      </c>
      <c r="G571" s="393">
        <f>F571+23</f>
        <v>44675</v>
      </c>
    </row>
    <row r="572" spans="1:8">
      <c r="B572" s="407" t="s">
        <v>685</v>
      </c>
      <c r="C572" s="407" t="s">
        <v>584</v>
      </c>
      <c r="D572" s="448"/>
      <c r="E572" s="393">
        <f>F572-4</f>
        <v>44655</v>
      </c>
      <c r="F572" s="393">
        <v>44659</v>
      </c>
      <c r="G572" s="393">
        <f>F572+23</f>
        <v>44682</v>
      </c>
    </row>
    <row r="573" spans="1:8">
      <c r="A573" s="470"/>
      <c r="B573" s="407" t="s">
        <v>686</v>
      </c>
      <c r="C573" s="407" t="s">
        <v>172</v>
      </c>
      <c r="D573" s="448"/>
      <c r="E573" s="393">
        <f>F573-4</f>
        <v>44662</v>
      </c>
      <c r="F573" s="393">
        <v>44666</v>
      </c>
      <c r="G573" s="393">
        <f>F573+23</f>
        <v>44689</v>
      </c>
    </row>
    <row r="574" spans="1:8">
      <c r="B574" s="407" t="s">
        <v>582</v>
      </c>
      <c r="C574" s="407" t="s">
        <v>189</v>
      </c>
      <c r="D574" s="448"/>
      <c r="E574" s="393">
        <f>F574-4</f>
        <v>44669</v>
      </c>
      <c r="F574" s="393">
        <v>44673</v>
      </c>
      <c r="G574" s="393">
        <f>F574+23</f>
        <v>44696</v>
      </c>
    </row>
    <row r="575" spans="1:8">
      <c r="B575" s="407" t="s">
        <v>583</v>
      </c>
      <c r="C575" s="407" t="s">
        <v>687</v>
      </c>
      <c r="D575" s="448"/>
      <c r="E575" s="393">
        <f>F575-4</f>
        <v>44676</v>
      </c>
      <c r="F575" s="393">
        <v>44680</v>
      </c>
      <c r="G575" s="393">
        <f>F575+23</f>
        <v>44703</v>
      </c>
    </row>
    <row r="576" spans="1:8">
      <c r="B576" s="407" t="s">
        <v>197</v>
      </c>
      <c r="C576" s="407" t="s">
        <v>1449</v>
      </c>
      <c r="D576" s="448"/>
      <c r="E576" s="393">
        <f>F576-4</f>
        <v>44683</v>
      </c>
      <c r="F576" s="393">
        <v>44687</v>
      </c>
      <c r="G576" s="393">
        <f>F576+23</f>
        <v>44710</v>
      </c>
    </row>
    <row r="577" spans="1:7">
      <c r="B577" s="390"/>
      <c r="C577" s="390"/>
      <c r="F577" s="404"/>
      <c r="G577" s="404"/>
    </row>
    <row r="578" spans="1:7">
      <c r="A578" s="410" t="s">
        <v>1448</v>
      </c>
      <c r="B578" s="390"/>
      <c r="C578" s="390"/>
      <c r="F578" s="415"/>
      <c r="G578" s="415"/>
    </row>
    <row r="579" spans="1:7">
      <c r="B579" s="402" t="s">
        <v>272</v>
      </c>
      <c r="C579" s="402" t="s">
        <v>1230</v>
      </c>
      <c r="D579" s="401" t="s">
        <v>578</v>
      </c>
      <c r="E579" s="398" t="s">
        <v>1229</v>
      </c>
      <c r="F579" s="398" t="s">
        <v>1229</v>
      </c>
      <c r="G579" s="398" t="s">
        <v>1447</v>
      </c>
    </row>
    <row r="580" spans="1:7">
      <c r="B580" s="400"/>
      <c r="C580" s="400"/>
      <c r="D580" s="399"/>
      <c r="E580" s="398" t="s">
        <v>1226</v>
      </c>
      <c r="F580" s="398" t="s">
        <v>1225</v>
      </c>
      <c r="G580" s="398" t="s">
        <v>1165</v>
      </c>
    </row>
    <row r="581" spans="1:7">
      <c r="B581" s="407" t="s">
        <v>1446</v>
      </c>
      <c r="C581" s="407" t="s">
        <v>193</v>
      </c>
      <c r="D581" s="448" t="s">
        <v>1445</v>
      </c>
      <c r="E581" s="393">
        <f>F581-5</f>
        <v>44644</v>
      </c>
      <c r="F581" s="393">
        <v>44649</v>
      </c>
      <c r="G581" s="393">
        <f>F581+37</f>
        <v>44686</v>
      </c>
    </row>
    <row r="582" spans="1:7">
      <c r="B582" s="407" t="s">
        <v>1444</v>
      </c>
      <c r="C582" s="407" t="s">
        <v>109</v>
      </c>
      <c r="D582" s="448"/>
      <c r="E582" s="393">
        <f>F582-5</f>
        <v>44651</v>
      </c>
      <c r="F582" s="393">
        <v>44656</v>
      </c>
      <c r="G582" s="393">
        <f>F582+37</f>
        <v>44693</v>
      </c>
    </row>
    <row r="583" spans="1:7">
      <c r="B583" s="407" t="s">
        <v>1081</v>
      </c>
      <c r="C583" s="407"/>
      <c r="D583" s="448"/>
      <c r="E583" s="393">
        <f>F583-5</f>
        <v>44658</v>
      </c>
      <c r="F583" s="393">
        <v>44663</v>
      </c>
      <c r="G583" s="393">
        <f>F583+37</f>
        <v>44700</v>
      </c>
    </row>
    <row r="584" spans="1:7">
      <c r="B584" s="407" t="s">
        <v>1443</v>
      </c>
      <c r="C584" s="407" t="s">
        <v>244</v>
      </c>
      <c r="D584" s="448"/>
      <c r="E584" s="393">
        <f>F584-5</f>
        <v>44665</v>
      </c>
      <c r="F584" s="393">
        <v>44670</v>
      </c>
      <c r="G584" s="393">
        <f>F584+37</f>
        <v>44707</v>
      </c>
    </row>
    <row r="585" spans="1:7">
      <c r="B585" s="407" t="s">
        <v>1442</v>
      </c>
      <c r="C585" s="407" t="s">
        <v>1441</v>
      </c>
      <c r="D585" s="448"/>
      <c r="E585" s="393">
        <f>F585-5</f>
        <v>44672</v>
      </c>
      <c r="F585" s="393">
        <v>44677</v>
      </c>
      <c r="G585" s="393">
        <f>F585+37</f>
        <v>44714</v>
      </c>
    </row>
    <row r="586" spans="1:7">
      <c r="B586" s="407" t="s">
        <v>1081</v>
      </c>
      <c r="C586" s="407"/>
      <c r="D586" s="448"/>
      <c r="E586" s="393">
        <f>F586-5</f>
        <v>44679</v>
      </c>
      <c r="F586" s="393">
        <v>44684</v>
      </c>
      <c r="G586" s="393">
        <f>F586+37</f>
        <v>44721</v>
      </c>
    </row>
    <row r="587" spans="1:7">
      <c r="B587" s="404"/>
      <c r="C587" s="404"/>
      <c r="F587" s="404"/>
    </row>
    <row r="588" spans="1:7">
      <c r="A588" s="410" t="s">
        <v>1440</v>
      </c>
      <c r="B588" s="390"/>
      <c r="C588" s="390"/>
      <c r="F588" s="415"/>
    </row>
    <row r="589" spans="1:7">
      <c r="B589" s="402" t="s">
        <v>272</v>
      </c>
      <c r="C589" s="402" t="s">
        <v>1230</v>
      </c>
      <c r="D589" s="401" t="s">
        <v>578</v>
      </c>
      <c r="E589" s="398" t="s">
        <v>1229</v>
      </c>
      <c r="F589" s="398" t="s">
        <v>1229</v>
      </c>
      <c r="G589" s="398" t="s">
        <v>1439</v>
      </c>
    </row>
    <row r="590" spans="1:7">
      <c r="B590" s="400"/>
      <c r="C590" s="400"/>
      <c r="D590" s="399"/>
      <c r="E590" s="398" t="s">
        <v>1226</v>
      </c>
      <c r="F590" s="398" t="s">
        <v>1225</v>
      </c>
      <c r="G590" s="398" t="s">
        <v>1165</v>
      </c>
    </row>
    <row r="591" spans="1:7">
      <c r="B591" s="407"/>
      <c r="C591" s="407"/>
      <c r="D591" s="448" t="s">
        <v>1438</v>
      </c>
      <c r="E591" s="393">
        <f>F591-6</f>
        <v>44644</v>
      </c>
      <c r="F591" s="393">
        <v>44650</v>
      </c>
      <c r="G591" s="393">
        <f>F591+45</f>
        <v>44695</v>
      </c>
    </row>
    <row r="592" spans="1:7">
      <c r="B592" s="407" t="s">
        <v>1437</v>
      </c>
      <c r="C592" s="407" t="s">
        <v>606</v>
      </c>
      <c r="D592" s="448"/>
      <c r="E592" s="393">
        <f>F592-6</f>
        <v>44651</v>
      </c>
      <c r="F592" s="393">
        <v>44657</v>
      </c>
      <c r="G592" s="393">
        <f>F592+45</f>
        <v>44702</v>
      </c>
    </row>
    <row r="593" spans="1:8">
      <c r="B593" s="407" t="s">
        <v>1081</v>
      </c>
      <c r="C593" s="407"/>
      <c r="D593" s="448"/>
      <c r="E593" s="393">
        <f>F593-6</f>
        <v>44658</v>
      </c>
      <c r="F593" s="393">
        <v>44664</v>
      </c>
      <c r="G593" s="393">
        <f>F593+45</f>
        <v>44709</v>
      </c>
    </row>
    <row r="594" spans="1:8">
      <c r="B594" s="407" t="s">
        <v>1436</v>
      </c>
      <c r="C594" s="407" t="s">
        <v>1435</v>
      </c>
      <c r="D594" s="448"/>
      <c r="E594" s="393">
        <f>F594-6</f>
        <v>44665</v>
      </c>
      <c r="F594" s="393">
        <v>44671</v>
      </c>
      <c r="G594" s="393">
        <f>F594+45</f>
        <v>44716</v>
      </c>
    </row>
    <row r="595" spans="1:8">
      <c r="B595" s="407" t="s">
        <v>1081</v>
      </c>
      <c r="C595" s="407"/>
      <c r="D595" s="448"/>
      <c r="E595" s="393">
        <f>F595-6</f>
        <v>44672</v>
      </c>
      <c r="F595" s="393">
        <v>44678</v>
      </c>
      <c r="G595" s="393">
        <f>F595+45</f>
        <v>44723</v>
      </c>
    </row>
    <row r="596" spans="1:8">
      <c r="B596" s="407" t="s">
        <v>1434</v>
      </c>
      <c r="C596" s="407" t="s">
        <v>1433</v>
      </c>
      <c r="D596" s="448"/>
      <c r="E596" s="393">
        <f>F596-6</f>
        <v>44679</v>
      </c>
      <c r="F596" s="393">
        <v>44685</v>
      </c>
      <c r="G596" s="393">
        <f>F596+45</f>
        <v>44730</v>
      </c>
    </row>
    <row r="597" spans="1:8">
      <c r="B597" s="390"/>
      <c r="C597" s="390"/>
      <c r="D597" s="405"/>
      <c r="E597" s="404"/>
      <c r="F597" s="404"/>
    </row>
    <row r="598" spans="1:8">
      <c r="A598" s="410" t="s">
        <v>1432</v>
      </c>
      <c r="B598" s="390"/>
      <c r="C598" s="390"/>
    </row>
    <row r="599" spans="1:8">
      <c r="B599" s="402" t="s">
        <v>272</v>
      </c>
      <c r="C599" s="402" t="s">
        <v>1230</v>
      </c>
      <c r="D599" s="401" t="s">
        <v>578</v>
      </c>
      <c r="E599" s="398" t="s">
        <v>1229</v>
      </c>
      <c r="F599" s="398" t="s">
        <v>1229</v>
      </c>
      <c r="G599" s="398" t="s">
        <v>1431</v>
      </c>
    </row>
    <row r="600" spans="1:8">
      <c r="B600" s="400"/>
      <c r="C600" s="400"/>
      <c r="D600" s="399"/>
      <c r="E600" s="398" t="s">
        <v>1226</v>
      </c>
      <c r="F600" s="398" t="s">
        <v>1225</v>
      </c>
      <c r="G600" s="398" t="s">
        <v>1165</v>
      </c>
    </row>
    <row r="601" spans="1:8">
      <c r="B601" s="407" t="s">
        <v>1430</v>
      </c>
      <c r="C601" s="407" t="s">
        <v>874</v>
      </c>
      <c r="D601" s="448" t="s">
        <v>1429</v>
      </c>
      <c r="E601" s="393">
        <f>F601-4</f>
        <v>44650</v>
      </c>
      <c r="F601" s="393">
        <v>44654</v>
      </c>
      <c r="G601" s="393">
        <f>F601+20</f>
        <v>44674</v>
      </c>
    </row>
    <row r="602" spans="1:8">
      <c r="B602" s="407" t="s">
        <v>1428</v>
      </c>
      <c r="C602" s="407" t="s">
        <v>875</v>
      </c>
      <c r="D602" s="448"/>
      <c r="E602" s="393">
        <f>F602-4</f>
        <v>44657</v>
      </c>
      <c r="F602" s="393">
        <f>F601+7</f>
        <v>44661</v>
      </c>
      <c r="G602" s="393">
        <f>F602+20</f>
        <v>44681</v>
      </c>
    </row>
    <row r="603" spans="1:8">
      <c r="B603" s="407" t="s">
        <v>872</v>
      </c>
      <c r="C603" s="407" t="s">
        <v>876</v>
      </c>
      <c r="D603" s="448"/>
      <c r="E603" s="393">
        <f>F603-4</f>
        <v>44664</v>
      </c>
      <c r="F603" s="393">
        <f>F602+7</f>
        <v>44668</v>
      </c>
      <c r="G603" s="393">
        <f>F603+20</f>
        <v>44688</v>
      </c>
    </row>
    <row r="604" spans="1:8">
      <c r="B604" s="407" t="s">
        <v>1427</v>
      </c>
      <c r="C604" s="407" t="s">
        <v>877</v>
      </c>
      <c r="D604" s="448"/>
      <c r="E604" s="393">
        <f>F604-4</f>
        <v>44671</v>
      </c>
      <c r="F604" s="393">
        <f>F603+7</f>
        <v>44675</v>
      </c>
      <c r="G604" s="393">
        <f>F604+20</f>
        <v>44695</v>
      </c>
    </row>
    <row r="605" spans="1:8">
      <c r="B605" s="407" t="s">
        <v>1426</v>
      </c>
      <c r="C605" s="407" t="s">
        <v>1425</v>
      </c>
      <c r="D605" s="448"/>
      <c r="E605" s="393">
        <f>F605-4</f>
        <v>44678</v>
      </c>
      <c r="F605" s="393">
        <f>F604+7</f>
        <v>44682</v>
      </c>
      <c r="G605" s="393">
        <f>F605+20</f>
        <v>44702</v>
      </c>
    </row>
    <row r="606" spans="1:8">
      <c r="B606" s="456"/>
      <c r="C606" s="456"/>
      <c r="E606" s="404"/>
      <c r="F606" s="404"/>
      <c r="G606" s="404"/>
    </row>
    <row r="607" spans="1:8" s="429" customFormat="1">
      <c r="A607" s="434" t="s">
        <v>178</v>
      </c>
      <c r="B607" s="434"/>
      <c r="C607" s="434"/>
      <c r="D607" s="434"/>
      <c r="E607" s="434"/>
      <c r="F607" s="434"/>
      <c r="G607" s="434"/>
      <c r="H607" s="430"/>
    </row>
    <row r="608" spans="1:8">
      <c r="A608" s="410" t="s">
        <v>74</v>
      </c>
      <c r="B608" s="390"/>
      <c r="C608" s="390"/>
    </row>
    <row r="609" spans="1:7">
      <c r="B609" s="402" t="s">
        <v>272</v>
      </c>
      <c r="C609" s="402" t="s">
        <v>1230</v>
      </c>
      <c r="D609" s="401" t="s">
        <v>578</v>
      </c>
      <c r="E609" s="398" t="s">
        <v>1229</v>
      </c>
      <c r="F609" s="398" t="s">
        <v>1229</v>
      </c>
      <c r="G609" s="398" t="s">
        <v>1424</v>
      </c>
    </row>
    <row r="610" spans="1:7">
      <c r="B610" s="400"/>
      <c r="C610" s="400"/>
      <c r="D610" s="399"/>
      <c r="E610" s="398" t="s">
        <v>1226</v>
      </c>
      <c r="F610" s="398" t="s">
        <v>1225</v>
      </c>
      <c r="G610" s="398" t="s">
        <v>1165</v>
      </c>
    </row>
    <row r="611" spans="1:7">
      <c r="B611" s="407" t="s">
        <v>602</v>
      </c>
      <c r="C611" s="407" t="s">
        <v>603</v>
      </c>
      <c r="D611" s="448" t="s">
        <v>1423</v>
      </c>
      <c r="E611" s="393">
        <f>F611-4</f>
        <v>44648</v>
      </c>
      <c r="F611" s="393">
        <v>44652</v>
      </c>
      <c r="G611" s="393">
        <f>F611+13</f>
        <v>44665</v>
      </c>
    </row>
    <row r="612" spans="1:7">
      <c r="B612" s="407" t="s">
        <v>827</v>
      </c>
      <c r="C612" s="407" t="s">
        <v>828</v>
      </c>
      <c r="D612" s="448"/>
      <c r="E612" s="393">
        <f>F612-4</f>
        <v>44655</v>
      </c>
      <c r="F612" s="393">
        <v>44659</v>
      </c>
      <c r="G612" s="393">
        <f>F612+13</f>
        <v>44672</v>
      </c>
    </row>
    <row r="613" spans="1:7">
      <c r="B613" s="407" t="s">
        <v>564</v>
      </c>
      <c r="C613" s="407" t="s">
        <v>829</v>
      </c>
      <c r="D613" s="448"/>
      <c r="E613" s="393">
        <f>F613-4</f>
        <v>44662</v>
      </c>
      <c r="F613" s="393">
        <v>44666</v>
      </c>
      <c r="G613" s="393">
        <f>F613+13</f>
        <v>44679</v>
      </c>
    </row>
    <row r="614" spans="1:7">
      <c r="B614" s="407" t="s">
        <v>550</v>
      </c>
      <c r="C614" s="407" t="s">
        <v>830</v>
      </c>
      <c r="D614" s="448"/>
      <c r="E614" s="393">
        <f>F614-4</f>
        <v>44669</v>
      </c>
      <c r="F614" s="393">
        <v>44673</v>
      </c>
      <c r="G614" s="393">
        <f>F614+13</f>
        <v>44686</v>
      </c>
    </row>
    <row r="615" spans="1:7">
      <c r="B615" s="407" t="s">
        <v>1422</v>
      </c>
      <c r="C615" s="407" t="s">
        <v>1421</v>
      </c>
      <c r="D615" s="448"/>
      <c r="E615" s="393">
        <f>F615-4</f>
        <v>44676</v>
      </c>
      <c r="F615" s="393">
        <v>44680</v>
      </c>
      <c r="G615" s="393">
        <f>F615+13</f>
        <v>44693</v>
      </c>
    </row>
    <row r="616" spans="1:7">
      <c r="B616" s="390"/>
      <c r="C616" s="390"/>
    </row>
    <row r="617" spans="1:7">
      <c r="A617" s="410"/>
      <c r="B617" s="402" t="s">
        <v>272</v>
      </c>
      <c r="C617" s="402" t="s">
        <v>1230</v>
      </c>
      <c r="D617" s="401" t="s">
        <v>578</v>
      </c>
      <c r="E617" s="398" t="s">
        <v>1229</v>
      </c>
      <c r="F617" s="398" t="s">
        <v>1229</v>
      </c>
      <c r="G617" s="398" t="s">
        <v>1424</v>
      </c>
    </row>
    <row r="618" spans="1:7">
      <c r="A618" s="410"/>
      <c r="B618" s="400"/>
      <c r="C618" s="400"/>
      <c r="D618" s="399"/>
      <c r="E618" s="398" t="s">
        <v>1226</v>
      </c>
      <c r="F618" s="398" t="s">
        <v>1225</v>
      </c>
      <c r="G618" s="398" t="s">
        <v>1165</v>
      </c>
    </row>
    <row r="619" spans="1:7">
      <c r="A619" s="410"/>
      <c r="B619" s="407" t="s">
        <v>1419</v>
      </c>
      <c r="C619" s="407" t="s">
        <v>12</v>
      </c>
      <c r="D619" s="448" t="s">
        <v>1418</v>
      </c>
      <c r="E619" s="393">
        <f>F619-5</f>
        <v>44644</v>
      </c>
      <c r="F619" s="393">
        <v>44649</v>
      </c>
      <c r="G619" s="393">
        <f>F619+17</f>
        <v>44666</v>
      </c>
    </row>
    <row r="620" spans="1:7">
      <c r="A620" s="410"/>
      <c r="B620" s="407" t="s">
        <v>1417</v>
      </c>
      <c r="C620" s="407" t="s">
        <v>1416</v>
      </c>
      <c r="D620" s="448"/>
      <c r="E620" s="393">
        <f>F620-5</f>
        <v>44651</v>
      </c>
      <c r="F620" s="393">
        <v>44656</v>
      </c>
      <c r="G620" s="393">
        <f>F620+17</f>
        <v>44673</v>
      </c>
    </row>
    <row r="621" spans="1:7">
      <c r="A621" s="410"/>
      <c r="B621" s="407" t="s">
        <v>1415</v>
      </c>
      <c r="C621" s="407" t="s">
        <v>1414</v>
      </c>
      <c r="D621" s="448"/>
      <c r="E621" s="393">
        <f>F621-5</f>
        <v>44658</v>
      </c>
      <c r="F621" s="393">
        <f>F620+7</f>
        <v>44663</v>
      </c>
      <c r="G621" s="393">
        <f>F621+17</f>
        <v>44680</v>
      </c>
    </row>
    <row r="622" spans="1:7">
      <c r="A622" s="410"/>
      <c r="B622" s="407" t="s">
        <v>1413</v>
      </c>
      <c r="C622" s="407" t="s">
        <v>1412</v>
      </c>
      <c r="D622" s="448"/>
      <c r="E622" s="393">
        <f>F622-5</f>
        <v>44665</v>
      </c>
      <c r="F622" s="393">
        <f>F621+7</f>
        <v>44670</v>
      </c>
      <c r="G622" s="393">
        <f>F622+17</f>
        <v>44687</v>
      </c>
    </row>
    <row r="623" spans="1:7">
      <c r="A623" s="410"/>
      <c r="B623" s="407" t="s">
        <v>1411</v>
      </c>
      <c r="C623" s="407" t="s">
        <v>874</v>
      </c>
      <c r="D623" s="448"/>
      <c r="E623" s="393">
        <f>F623-5</f>
        <v>44672</v>
      </c>
      <c r="F623" s="393">
        <f>F622+7</f>
        <v>44677</v>
      </c>
      <c r="G623" s="393">
        <f>F623+17</f>
        <v>44694</v>
      </c>
    </row>
    <row r="624" spans="1:7">
      <c r="A624" s="410"/>
      <c r="B624" s="407" t="s">
        <v>1410</v>
      </c>
      <c r="C624" s="407" t="s">
        <v>1409</v>
      </c>
      <c r="D624" s="448"/>
      <c r="E624" s="393">
        <f>F624-5</f>
        <v>44679</v>
      </c>
      <c r="F624" s="393">
        <f>F623+7</f>
        <v>44684</v>
      </c>
      <c r="G624" s="393">
        <f>F624+17</f>
        <v>44701</v>
      </c>
    </row>
    <row r="625" spans="1:7">
      <c r="B625" s="390"/>
      <c r="C625" s="469"/>
    </row>
    <row r="626" spans="1:7">
      <c r="A626" s="410" t="s">
        <v>72</v>
      </c>
    </row>
    <row r="627" spans="1:7">
      <c r="B627" s="402" t="s">
        <v>272</v>
      </c>
      <c r="C627" s="402" t="s">
        <v>1230</v>
      </c>
      <c r="D627" s="401" t="s">
        <v>578</v>
      </c>
      <c r="E627" s="398" t="s">
        <v>1229</v>
      </c>
      <c r="F627" s="398" t="s">
        <v>1229</v>
      </c>
      <c r="G627" s="398" t="s">
        <v>1420</v>
      </c>
    </row>
    <row r="628" spans="1:7">
      <c r="B628" s="400"/>
      <c r="C628" s="400"/>
      <c r="D628" s="399"/>
      <c r="E628" s="398" t="s">
        <v>1226</v>
      </c>
      <c r="F628" s="398" t="s">
        <v>1225</v>
      </c>
      <c r="G628" s="398" t="s">
        <v>1165</v>
      </c>
    </row>
    <row r="629" spans="1:7">
      <c r="B629" s="407" t="s">
        <v>602</v>
      </c>
      <c r="C629" s="407" t="s">
        <v>603</v>
      </c>
      <c r="D629" s="448" t="s">
        <v>1423</v>
      </c>
      <c r="E629" s="393">
        <f>F629-4</f>
        <v>44648</v>
      </c>
      <c r="F629" s="393">
        <v>44652</v>
      </c>
      <c r="G629" s="393">
        <f>F629+17</f>
        <v>44669</v>
      </c>
    </row>
    <row r="630" spans="1:7">
      <c r="B630" s="407" t="s">
        <v>827</v>
      </c>
      <c r="C630" s="407" t="s">
        <v>828</v>
      </c>
      <c r="D630" s="448"/>
      <c r="E630" s="393">
        <f>F630-4</f>
        <v>44655</v>
      </c>
      <c r="F630" s="393">
        <v>44659</v>
      </c>
      <c r="G630" s="393">
        <f>F630+17</f>
        <v>44676</v>
      </c>
    </row>
    <row r="631" spans="1:7">
      <c r="B631" s="407" t="s">
        <v>564</v>
      </c>
      <c r="C631" s="407" t="s">
        <v>829</v>
      </c>
      <c r="D631" s="448"/>
      <c r="E631" s="393">
        <f>F631-4</f>
        <v>44662</v>
      </c>
      <c r="F631" s="393">
        <v>44666</v>
      </c>
      <c r="G631" s="393">
        <f>F631+17</f>
        <v>44683</v>
      </c>
    </row>
    <row r="632" spans="1:7">
      <c r="B632" s="407" t="s">
        <v>550</v>
      </c>
      <c r="C632" s="407" t="s">
        <v>830</v>
      </c>
      <c r="D632" s="448"/>
      <c r="E632" s="393">
        <f>F632-4</f>
        <v>44669</v>
      </c>
      <c r="F632" s="393">
        <v>44673</v>
      </c>
      <c r="G632" s="393">
        <f>F632+17</f>
        <v>44690</v>
      </c>
    </row>
    <row r="633" spans="1:7">
      <c r="B633" s="407" t="s">
        <v>1422</v>
      </c>
      <c r="C633" s="407" t="s">
        <v>1421</v>
      </c>
      <c r="D633" s="448"/>
      <c r="E633" s="393">
        <f>F633-4</f>
        <v>44676</v>
      </c>
      <c r="F633" s="393">
        <v>44680</v>
      </c>
      <c r="G633" s="393">
        <f>F633+17</f>
        <v>44697</v>
      </c>
    </row>
    <row r="634" spans="1:7">
      <c r="B634" s="390"/>
      <c r="C634" s="390"/>
    </row>
    <row r="635" spans="1:7">
      <c r="B635" s="402" t="s">
        <v>272</v>
      </c>
      <c r="C635" s="402" t="s">
        <v>1230</v>
      </c>
      <c r="D635" s="401" t="s">
        <v>578</v>
      </c>
      <c r="E635" s="398" t="s">
        <v>1229</v>
      </c>
      <c r="F635" s="398" t="s">
        <v>1229</v>
      </c>
      <c r="G635" s="398" t="s">
        <v>1420</v>
      </c>
    </row>
    <row r="636" spans="1:7">
      <c r="B636" s="400"/>
      <c r="C636" s="400"/>
      <c r="D636" s="399"/>
      <c r="E636" s="398" t="s">
        <v>1226</v>
      </c>
      <c r="F636" s="398" t="s">
        <v>1225</v>
      </c>
      <c r="G636" s="398" t="s">
        <v>1165</v>
      </c>
    </row>
    <row r="637" spans="1:7">
      <c r="B637" s="407" t="s">
        <v>1419</v>
      </c>
      <c r="C637" s="407" t="s">
        <v>12</v>
      </c>
      <c r="D637" s="448" t="s">
        <v>1418</v>
      </c>
      <c r="E637" s="393">
        <f>F637-5</f>
        <v>44644</v>
      </c>
      <c r="F637" s="393">
        <v>44649</v>
      </c>
      <c r="G637" s="393">
        <f>F637+14</f>
        <v>44663</v>
      </c>
    </row>
    <row r="638" spans="1:7">
      <c r="B638" s="407" t="s">
        <v>1417</v>
      </c>
      <c r="C638" s="407" t="s">
        <v>1416</v>
      </c>
      <c r="D638" s="448"/>
      <c r="E638" s="393">
        <f>F638-5</f>
        <v>44651</v>
      </c>
      <c r="F638" s="393">
        <v>44656</v>
      </c>
      <c r="G638" s="393">
        <f>F638+14</f>
        <v>44670</v>
      </c>
    </row>
    <row r="639" spans="1:7">
      <c r="B639" s="407" t="s">
        <v>1415</v>
      </c>
      <c r="C639" s="407" t="s">
        <v>1414</v>
      </c>
      <c r="D639" s="448"/>
      <c r="E639" s="393">
        <f>F639-5</f>
        <v>44658</v>
      </c>
      <c r="F639" s="393">
        <f>F638+7</f>
        <v>44663</v>
      </c>
      <c r="G639" s="393">
        <f>F639+14</f>
        <v>44677</v>
      </c>
    </row>
    <row r="640" spans="1:7">
      <c r="B640" s="407" t="s">
        <v>1413</v>
      </c>
      <c r="C640" s="407" t="s">
        <v>1412</v>
      </c>
      <c r="D640" s="448"/>
      <c r="E640" s="393">
        <f>F640-5</f>
        <v>44665</v>
      </c>
      <c r="F640" s="393">
        <f>F639+7</f>
        <v>44670</v>
      </c>
      <c r="G640" s="393">
        <f>F640+14</f>
        <v>44684</v>
      </c>
    </row>
    <row r="641" spans="1:10">
      <c r="B641" s="407" t="s">
        <v>1411</v>
      </c>
      <c r="C641" s="407" t="s">
        <v>874</v>
      </c>
      <c r="D641" s="448"/>
      <c r="E641" s="393">
        <f>F641-5</f>
        <v>44672</v>
      </c>
      <c r="F641" s="393">
        <f>F640+7</f>
        <v>44677</v>
      </c>
      <c r="G641" s="393">
        <f>F641+14</f>
        <v>44691</v>
      </c>
    </row>
    <row r="642" spans="1:10">
      <c r="B642" s="407" t="s">
        <v>1410</v>
      </c>
      <c r="C642" s="407" t="s">
        <v>1409</v>
      </c>
      <c r="D642" s="448"/>
      <c r="E642" s="393">
        <f>F642-5</f>
        <v>44679</v>
      </c>
      <c r="F642" s="393">
        <f>F641+7</f>
        <v>44684</v>
      </c>
      <c r="G642" s="393">
        <f>F642+14</f>
        <v>44698</v>
      </c>
    </row>
    <row r="643" spans="1:10">
      <c r="B643" s="457"/>
      <c r="C643" s="457"/>
      <c r="D643" s="405"/>
      <c r="E643" s="404"/>
      <c r="F643" s="404"/>
      <c r="G643" s="404"/>
    </row>
    <row r="644" spans="1:10">
      <c r="A644" s="410" t="s">
        <v>70</v>
      </c>
      <c r="B644" s="432"/>
      <c r="C644" s="432"/>
      <c r="D644" s="447"/>
      <c r="E644" s="410"/>
      <c r="F644" s="410"/>
      <c r="G644" s="430"/>
    </row>
    <row r="645" spans="1:10" ht="16.5" customHeight="1">
      <c r="B645" s="402" t="s">
        <v>272</v>
      </c>
      <c r="C645" s="402" t="s">
        <v>1230</v>
      </c>
      <c r="D645" s="401" t="s">
        <v>578</v>
      </c>
      <c r="E645" s="398" t="s">
        <v>1229</v>
      </c>
      <c r="F645" s="398" t="s">
        <v>1229</v>
      </c>
      <c r="G645" s="398" t="s">
        <v>1408</v>
      </c>
    </row>
    <row r="646" spans="1:10">
      <c r="B646" s="400"/>
      <c r="C646" s="400"/>
      <c r="D646" s="399"/>
      <c r="E646" s="398" t="s">
        <v>1226</v>
      </c>
      <c r="F646" s="398" t="s">
        <v>1225</v>
      </c>
      <c r="G646" s="398" t="s">
        <v>1165</v>
      </c>
    </row>
    <row r="647" spans="1:10" ht="16.5" customHeight="1">
      <c r="B647" s="407"/>
      <c r="C647" s="407"/>
      <c r="D647" s="397" t="s">
        <v>1407</v>
      </c>
      <c r="E647" s="393">
        <f>F647-5</f>
        <v>44648</v>
      </c>
      <c r="F647" s="393">
        <v>44653</v>
      </c>
      <c r="G647" s="393">
        <f>F647+15</f>
        <v>44668</v>
      </c>
    </row>
    <row r="648" spans="1:10">
      <c r="B648" s="407" t="s">
        <v>1406</v>
      </c>
      <c r="C648" s="407" t="s">
        <v>1405</v>
      </c>
      <c r="D648" s="396"/>
      <c r="E648" s="393">
        <f>F648-5</f>
        <v>44655</v>
      </c>
      <c r="F648" s="393">
        <v>44660</v>
      </c>
      <c r="G648" s="393">
        <f>F648+15</f>
        <v>44675</v>
      </c>
    </row>
    <row r="649" spans="1:10">
      <c r="B649" s="407" t="s">
        <v>1404</v>
      </c>
      <c r="C649" s="407" t="s">
        <v>875</v>
      </c>
      <c r="D649" s="396"/>
      <c r="E649" s="393">
        <f>F649-5</f>
        <v>44662</v>
      </c>
      <c r="F649" s="393">
        <v>44667</v>
      </c>
      <c r="G649" s="393">
        <f>F649+15</f>
        <v>44682</v>
      </c>
    </row>
    <row r="650" spans="1:10">
      <c r="B650" s="407"/>
      <c r="C650" s="407"/>
      <c r="D650" s="396"/>
      <c r="E650" s="393">
        <f>F650-5</f>
        <v>44669</v>
      </c>
      <c r="F650" s="393">
        <v>44674</v>
      </c>
      <c r="G650" s="393">
        <f>F650+15</f>
        <v>44689</v>
      </c>
    </row>
    <row r="651" spans="1:10">
      <c r="B651" s="407" t="s">
        <v>1403</v>
      </c>
      <c r="C651" s="407" t="s">
        <v>1402</v>
      </c>
      <c r="D651" s="396"/>
      <c r="E651" s="393">
        <f>F651-5</f>
        <v>44676</v>
      </c>
      <c r="F651" s="393">
        <v>44681</v>
      </c>
      <c r="G651" s="393">
        <f>F651+15</f>
        <v>44696</v>
      </c>
    </row>
    <row r="652" spans="1:10">
      <c r="B652" s="407" t="s">
        <v>1401</v>
      </c>
      <c r="C652" s="407" t="s">
        <v>1400</v>
      </c>
      <c r="D652" s="394"/>
      <c r="E652" s="393">
        <f>F652-5</f>
        <v>44683</v>
      </c>
      <c r="F652" s="393">
        <v>44688</v>
      </c>
      <c r="G652" s="393">
        <f>F652+15</f>
        <v>44703</v>
      </c>
    </row>
    <row r="653" spans="1:10">
      <c r="B653" s="468"/>
      <c r="C653" s="468"/>
      <c r="D653" s="405"/>
      <c r="E653" s="404"/>
      <c r="G653" s="404"/>
    </row>
    <row r="654" spans="1:10">
      <c r="A654" s="410" t="s">
        <v>69</v>
      </c>
      <c r="B654" s="390"/>
      <c r="C654" s="390"/>
      <c r="D654" s="433"/>
      <c r="E654" s="432"/>
      <c r="F654" s="410"/>
      <c r="G654" s="410"/>
      <c r="H654" s="430"/>
      <c r="I654" s="429"/>
      <c r="J654" s="429"/>
    </row>
    <row r="655" spans="1:10" ht="16.5" customHeight="1">
      <c r="B655" s="402" t="s">
        <v>23</v>
      </c>
      <c r="C655" s="402" t="s">
        <v>24</v>
      </c>
      <c r="D655" s="401" t="s">
        <v>25</v>
      </c>
      <c r="E655" s="398" t="s">
        <v>152</v>
      </c>
      <c r="F655" s="398" t="s">
        <v>152</v>
      </c>
      <c r="G655" s="398" t="s">
        <v>69</v>
      </c>
    </row>
    <row r="656" spans="1:10">
      <c r="B656" s="400"/>
      <c r="C656" s="400"/>
      <c r="D656" s="399"/>
      <c r="E656" s="398" t="s">
        <v>1039</v>
      </c>
      <c r="F656" s="398" t="s">
        <v>27</v>
      </c>
      <c r="G656" s="398" t="s">
        <v>28</v>
      </c>
    </row>
    <row r="657" spans="1:10" ht="16.5" customHeight="1">
      <c r="B657" s="407"/>
      <c r="C657" s="407"/>
      <c r="D657" s="397" t="s">
        <v>1407</v>
      </c>
      <c r="E657" s="393">
        <f>F657-5</f>
        <v>44648</v>
      </c>
      <c r="F657" s="393">
        <v>44653</v>
      </c>
      <c r="G657" s="393">
        <f>F657+20</f>
        <v>44673</v>
      </c>
    </row>
    <row r="658" spans="1:10">
      <c r="B658" s="407" t="s">
        <v>1406</v>
      </c>
      <c r="C658" s="407" t="s">
        <v>1405</v>
      </c>
      <c r="D658" s="396"/>
      <c r="E658" s="393">
        <f>F658-5</f>
        <v>44655</v>
      </c>
      <c r="F658" s="393">
        <v>44660</v>
      </c>
      <c r="G658" s="393">
        <f>F658+20</f>
        <v>44680</v>
      </c>
    </row>
    <row r="659" spans="1:10">
      <c r="B659" s="407" t="s">
        <v>1404</v>
      </c>
      <c r="C659" s="407" t="s">
        <v>875</v>
      </c>
      <c r="D659" s="396"/>
      <c r="E659" s="393">
        <f>F659-5</f>
        <v>44662</v>
      </c>
      <c r="F659" s="393">
        <v>44667</v>
      </c>
      <c r="G659" s="393">
        <f>F659+20</f>
        <v>44687</v>
      </c>
    </row>
    <row r="660" spans="1:10">
      <c r="B660" s="407"/>
      <c r="C660" s="407"/>
      <c r="D660" s="396"/>
      <c r="E660" s="393">
        <f>F660-5</f>
        <v>44669</v>
      </c>
      <c r="F660" s="393">
        <v>44674</v>
      </c>
      <c r="G660" s="393">
        <f>F660+20</f>
        <v>44694</v>
      </c>
    </row>
    <row r="661" spans="1:10">
      <c r="B661" s="407" t="s">
        <v>1403</v>
      </c>
      <c r="C661" s="407" t="s">
        <v>1402</v>
      </c>
      <c r="D661" s="396"/>
      <c r="E661" s="393">
        <f>F661-5</f>
        <v>44676</v>
      </c>
      <c r="F661" s="393">
        <v>44681</v>
      </c>
      <c r="G661" s="393">
        <f>F661+20</f>
        <v>44701</v>
      </c>
    </row>
    <row r="662" spans="1:10">
      <c r="B662" s="407" t="s">
        <v>1401</v>
      </c>
      <c r="C662" s="407" t="s">
        <v>1400</v>
      </c>
      <c r="D662" s="394"/>
      <c r="E662" s="393">
        <f>F662-5</f>
        <v>44683</v>
      </c>
      <c r="F662" s="393">
        <v>44688</v>
      </c>
      <c r="G662" s="393">
        <f>F662+20</f>
        <v>44708</v>
      </c>
    </row>
    <row r="663" spans="1:10">
      <c r="B663" s="390"/>
      <c r="C663" s="390"/>
    </row>
    <row r="664" spans="1:10">
      <c r="A664" s="434" t="s">
        <v>120</v>
      </c>
      <c r="B664" s="434"/>
      <c r="C664" s="434"/>
      <c r="D664" s="434"/>
      <c r="E664" s="434"/>
      <c r="F664" s="434"/>
      <c r="G664" s="434"/>
      <c r="H664" s="430"/>
      <c r="I664" s="429"/>
      <c r="J664" s="429"/>
    </row>
    <row r="665" spans="1:10">
      <c r="A665" s="410" t="s">
        <v>132</v>
      </c>
      <c r="B665" s="467"/>
      <c r="C665" s="466"/>
      <c r="D665" s="405"/>
      <c r="E665" s="465"/>
      <c r="F665" s="404"/>
      <c r="G665" s="404"/>
      <c r="H665" s="430"/>
    </row>
    <row r="666" spans="1:10">
      <c r="A666" s="410"/>
      <c r="B666" s="402" t="s">
        <v>272</v>
      </c>
      <c r="C666" s="402" t="s">
        <v>24</v>
      </c>
      <c r="D666" s="401" t="s">
        <v>25</v>
      </c>
      <c r="E666" s="398" t="s">
        <v>152</v>
      </c>
      <c r="F666" s="398" t="s">
        <v>152</v>
      </c>
      <c r="G666" s="398" t="s">
        <v>132</v>
      </c>
      <c r="H666" s="430"/>
    </row>
    <row r="667" spans="1:10">
      <c r="A667" s="410"/>
      <c r="B667" s="400"/>
      <c r="C667" s="400"/>
      <c r="D667" s="399"/>
      <c r="E667" s="398" t="s">
        <v>1039</v>
      </c>
      <c r="F667" s="398" t="s">
        <v>27</v>
      </c>
      <c r="G667" s="398" t="s">
        <v>28</v>
      </c>
      <c r="H667" s="430"/>
    </row>
    <row r="668" spans="1:10">
      <c r="A668" s="410"/>
      <c r="B668" s="407" t="s">
        <v>1363</v>
      </c>
      <c r="C668" s="407"/>
      <c r="D668" s="397" t="s">
        <v>1362</v>
      </c>
      <c r="E668" s="393" t="s">
        <v>1043</v>
      </c>
      <c r="F668" s="393"/>
      <c r="G668" s="393" t="s">
        <v>1122</v>
      </c>
      <c r="H668" s="430"/>
    </row>
    <row r="669" spans="1:10">
      <c r="A669" s="410"/>
      <c r="B669" s="407" t="s">
        <v>1361</v>
      </c>
      <c r="C669" s="407" t="s">
        <v>1360</v>
      </c>
      <c r="D669" s="396"/>
      <c r="E669" s="393">
        <f>F669-6</f>
        <v>44658</v>
      </c>
      <c r="F669" s="393">
        <v>44664</v>
      </c>
      <c r="G669" s="393">
        <f>F669+38</f>
        <v>44702</v>
      </c>
      <c r="H669" s="430"/>
    </row>
    <row r="670" spans="1:10">
      <c r="A670" s="410"/>
      <c r="B670" s="407" t="s">
        <v>1359</v>
      </c>
      <c r="C670" s="407" t="s">
        <v>692</v>
      </c>
      <c r="D670" s="396"/>
      <c r="E670" s="393">
        <f>F670-6</f>
        <v>44665</v>
      </c>
      <c r="F670" s="393">
        <f>F669+7</f>
        <v>44671</v>
      </c>
      <c r="G670" s="393">
        <f>F670+38</f>
        <v>44709</v>
      </c>
      <c r="H670" s="430"/>
    </row>
    <row r="671" spans="1:10">
      <c r="A671" s="410"/>
      <c r="B671" s="407" t="s">
        <v>1358</v>
      </c>
      <c r="C671" s="407" t="s">
        <v>694</v>
      </c>
      <c r="D671" s="396"/>
      <c r="E671" s="393">
        <f>F671-6</f>
        <v>44672</v>
      </c>
      <c r="F671" s="393">
        <f>F670+7</f>
        <v>44678</v>
      </c>
      <c r="G671" s="393">
        <f>F671+38</f>
        <v>44716</v>
      </c>
      <c r="H671" s="430"/>
    </row>
    <row r="672" spans="1:10">
      <c r="A672" s="410"/>
      <c r="B672" s="407" t="s">
        <v>1122</v>
      </c>
      <c r="C672" s="407" t="s">
        <v>1122</v>
      </c>
      <c r="D672" s="394"/>
      <c r="E672" s="393">
        <f>F672-6</f>
        <v>44679</v>
      </c>
      <c r="F672" s="393">
        <f>F671+7</f>
        <v>44685</v>
      </c>
      <c r="G672" s="393">
        <f>F672+38</f>
        <v>44723</v>
      </c>
      <c r="H672" s="430"/>
    </row>
    <row r="673" spans="1:8">
      <c r="A673" s="410"/>
      <c r="B673" s="406"/>
      <c r="C673" s="420"/>
      <c r="D673" s="405"/>
      <c r="E673" s="404"/>
      <c r="F673" s="404"/>
      <c r="G673" s="404"/>
      <c r="H673" s="430"/>
    </row>
    <row r="674" spans="1:8">
      <c r="A674" s="410" t="s">
        <v>1388</v>
      </c>
      <c r="B674" s="406"/>
      <c r="C674" s="420"/>
      <c r="D674" s="405"/>
      <c r="E674" s="404"/>
      <c r="F674" s="404"/>
      <c r="G674" s="404"/>
    </row>
    <row r="675" spans="1:8">
      <c r="A675" s="410"/>
      <c r="B675" s="402" t="s">
        <v>272</v>
      </c>
      <c r="C675" s="402" t="s">
        <v>24</v>
      </c>
      <c r="D675" s="401" t="s">
        <v>25</v>
      </c>
      <c r="E675" s="398" t="s">
        <v>152</v>
      </c>
      <c r="F675" s="398" t="s">
        <v>152</v>
      </c>
      <c r="G675" s="398" t="s">
        <v>1388</v>
      </c>
      <c r="H675" s="430"/>
    </row>
    <row r="676" spans="1:8">
      <c r="A676" s="410"/>
      <c r="B676" s="400"/>
      <c r="C676" s="400"/>
      <c r="D676" s="399"/>
      <c r="E676" s="398" t="s">
        <v>1039</v>
      </c>
      <c r="F676" s="398" t="s">
        <v>27</v>
      </c>
      <c r="G676" s="398" t="s">
        <v>28</v>
      </c>
      <c r="H676" s="430"/>
    </row>
    <row r="677" spans="1:8" ht="16.5" customHeight="1">
      <c r="A677" s="410"/>
      <c r="B677" s="407" t="s">
        <v>1399</v>
      </c>
      <c r="C677" s="407" t="s">
        <v>225</v>
      </c>
      <c r="D677" s="448" t="s">
        <v>1398</v>
      </c>
      <c r="E677" s="393">
        <f>F677-7</f>
        <v>44643</v>
      </c>
      <c r="F677" s="393">
        <v>44650</v>
      </c>
      <c r="G677" s="393">
        <f>F677+38</f>
        <v>44688</v>
      </c>
      <c r="H677" s="430"/>
    </row>
    <row r="678" spans="1:8">
      <c r="A678" s="410"/>
      <c r="B678" s="407" t="s">
        <v>1397</v>
      </c>
      <c r="C678" s="407" t="s">
        <v>1396</v>
      </c>
      <c r="D678" s="448"/>
      <c r="E678" s="393">
        <f>F678-7</f>
        <v>44650</v>
      </c>
      <c r="F678" s="393">
        <v>44657</v>
      </c>
      <c r="G678" s="393">
        <f>F678+38</f>
        <v>44695</v>
      </c>
      <c r="H678" s="430"/>
    </row>
    <row r="679" spans="1:8">
      <c r="A679" s="410"/>
      <c r="B679" s="407" t="s">
        <v>1395</v>
      </c>
      <c r="C679" s="407" t="s">
        <v>1394</v>
      </c>
      <c r="D679" s="448"/>
      <c r="E679" s="393">
        <f>F679-7</f>
        <v>44657</v>
      </c>
      <c r="F679" s="393">
        <v>44664</v>
      </c>
      <c r="G679" s="393">
        <f>F679+38</f>
        <v>44702</v>
      </c>
      <c r="H679" s="430"/>
    </row>
    <row r="680" spans="1:8">
      <c r="A680" s="410"/>
      <c r="B680" s="407" t="s">
        <v>1393</v>
      </c>
      <c r="C680" s="407" t="s">
        <v>1392</v>
      </c>
      <c r="D680" s="448"/>
      <c r="E680" s="393">
        <f>F680-7</f>
        <v>44664</v>
      </c>
      <c r="F680" s="393">
        <v>44671</v>
      </c>
      <c r="G680" s="393">
        <f>F680+38</f>
        <v>44709</v>
      </c>
      <c r="H680" s="430"/>
    </row>
    <row r="681" spans="1:8">
      <c r="A681" s="410"/>
      <c r="B681" s="407" t="s">
        <v>1391</v>
      </c>
      <c r="C681" s="407" t="s">
        <v>1390</v>
      </c>
      <c r="D681" s="448"/>
      <c r="E681" s="393">
        <f>F681-7</f>
        <v>44671</v>
      </c>
      <c r="F681" s="393">
        <v>44678</v>
      </c>
      <c r="G681" s="393">
        <f>F681+38</f>
        <v>44716</v>
      </c>
      <c r="H681" s="430"/>
    </row>
    <row r="682" spans="1:8">
      <c r="A682" s="410"/>
      <c r="B682" s="407" t="s">
        <v>1389</v>
      </c>
      <c r="C682" s="407" t="s">
        <v>878</v>
      </c>
      <c r="D682" s="448"/>
      <c r="E682" s="393">
        <f>F682-7</f>
        <v>44678</v>
      </c>
      <c r="F682" s="393">
        <v>44685</v>
      </c>
      <c r="G682" s="393">
        <f>F682+38</f>
        <v>44723</v>
      </c>
      <c r="H682" s="430"/>
    </row>
    <row r="683" spans="1:8">
      <c r="A683" s="410"/>
      <c r="B683" s="406"/>
      <c r="C683" s="420"/>
      <c r="D683" s="405"/>
      <c r="E683" s="404"/>
      <c r="F683" s="404"/>
      <c r="G683" s="404"/>
      <c r="H683" s="430"/>
    </row>
    <row r="684" spans="1:8">
      <c r="B684" s="402" t="s">
        <v>272</v>
      </c>
      <c r="C684" s="402" t="s">
        <v>24</v>
      </c>
      <c r="D684" s="401" t="s">
        <v>25</v>
      </c>
      <c r="E684" s="398" t="s">
        <v>152</v>
      </c>
      <c r="F684" s="398" t="s">
        <v>152</v>
      </c>
      <c r="G684" s="398" t="s">
        <v>1388</v>
      </c>
    </row>
    <row r="685" spans="1:8">
      <c r="B685" s="400"/>
      <c r="C685" s="400"/>
      <c r="D685" s="399"/>
      <c r="E685" s="398" t="s">
        <v>1039</v>
      </c>
      <c r="F685" s="398" t="s">
        <v>27</v>
      </c>
      <c r="G685" s="398" t="s">
        <v>28</v>
      </c>
    </row>
    <row r="686" spans="1:8">
      <c r="B686" s="407" t="s">
        <v>1387</v>
      </c>
      <c r="C686" s="407" t="s">
        <v>1028</v>
      </c>
      <c r="D686" s="448" t="s">
        <v>1386</v>
      </c>
      <c r="E686" s="393">
        <f>F686-5</f>
        <v>44649</v>
      </c>
      <c r="F686" s="393">
        <v>44654</v>
      </c>
      <c r="G686" s="393">
        <f>F686+35</f>
        <v>44689</v>
      </c>
    </row>
    <row r="687" spans="1:8">
      <c r="B687" s="407" t="s">
        <v>1385</v>
      </c>
      <c r="C687" s="407" t="s">
        <v>1384</v>
      </c>
      <c r="D687" s="448"/>
      <c r="E687" s="393">
        <f>F687-5</f>
        <v>44656</v>
      </c>
      <c r="F687" s="393">
        <f>F686+7</f>
        <v>44661</v>
      </c>
      <c r="G687" s="393">
        <f>F687+35</f>
        <v>44696</v>
      </c>
    </row>
    <row r="688" spans="1:8">
      <c r="B688" s="407" t="s">
        <v>1383</v>
      </c>
      <c r="C688" s="407" t="s">
        <v>1382</v>
      </c>
      <c r="D688" s="448"/>
      <c r="E688" s="393">
        <f>F688-5</f>
        <v>44663</v>
      </c>
      <c r="F688" s="393">
        <f>F687+7</f>
        <v>44668</v>
      </c>
      <c r="G688" s="393">
        <f>F688+35</f>
        <v>44703</v>
      </c>
    </row>
    <row r="689" spans="1:7">
      <c r="B689" s="407" t="s">
        <v>1381</v>
      </c>
      <c r="C689" s="407" t="s">
        <v>1380</v>
      </c>
      <c r="D689" s="448"/>
      <c r="E689" s="393">
        <f>F689-5</f>
        <v>44670</v>
      </c>
      <c r="F689" s="393">
        <f>F688+7</f>
        <v>44675</v>
      </c>
      <c r="G689" s="393">
        <f>F689+35</f>
        <v>44710</v>
      </c>
    </row>
    <row r="690" spans="1:7">
      <c r="B690" s="407" t="s">
        <v>1379</v>
      </c>
      <c r="C690" s="407" t="s">
        <v>1378</v>
      </c>
      <c r="D690" s="448"/>
      <c r="E690" s="393">
        <f>F690-5</f>
        <v>44680</v>
      </c>
      <c r="F690" s="393">
        <v>44685</v>
      </c>
      <c r="G690" s="393">
        <f>F690+35</f>
        <v>44720</v>
      </c>
    </row>
    <row r="691" spans="1:7">
      <c r="B691" s="390"/>
      <c r="C691" s="390"/>
    </row>
    <row r="692" spans="1:7">
      <c r="A692" s="410" t="s">
        <v>1364</v>
      </c>
      <c r="B692" s="432"/>
      <c r="C692" s="432"/>
      <c r="D692" s="447"/>
      <c r="E692" s="410"/>
      <c r="F692" s="410"/>
      <c r="G692" s="430"/>
    </row>
    <row r="693" spans="1:7">
      <c r="B693" s="402" t="s">
        <v>23</v>
      </c>
      <c r="C693" s="402" t="s">
        <v>24</v>
      </c>
      <c r="D693" s="401" t="s">
        <v>25</v>
      </c>
      <c r="E693" s="398" t="s">
        <v>152</v>
      </c>
      <c r="F693" s="398" t="s">
        <v>152</v>
      </c>
      <c r="G693" s="398" t="s">
        <v>213</v>
      </c>
    </row>
    <row r="694" spans="1:7">
      <c r="B694" s="400"/>
      <c r="C694" s="400"/>
      <c r="D694" s="399"/>
      <c r="E694" s="398" t="s">
        <v>1039</v>
      </c>
      <c r="F694" s="398" t="s">
        <v>27</v>
      </c>
      <c r="G694" s="398" t="s">
        <v>28</v>
      </c>
    </row>
    <row r="695" spans="1:7">
      <c r="B695" s="407" t="s">
        <v>1363</v>
      </c>
      <c r="C695" s="407"/>
      <c r="D695" s="397" t="s">
        <v>1362</v>
      </c>
      <c r="E695" s="393" t="s">
        <v>1043</v>
      </c>
      <c r="F695" s="393"/>
      <c r="G695" s="393" t="s">
        <v>1122</v>
      </c>
    </row>
    <row r="696" spans="1:7">
      <c r="B696" s="407" t="s">
        <v>1361</v>
      </c>
      <c r="C696" s="407" t="s">
        <v>1360</v>
      </c>
      <c r="D696" s="396"/>
      <c r="E696" s="393">
        <f>F696-6</f>
        <v>44658</v>
      </c>
      <c r="F696" s="393">
        <v>44664</v>
      </c>
      <c r="G696" s="393">
        <f>F696+19</f>
        <v>44683</v>
      </c>
    </row>
    <row r="697" spans="1:7">
      <c r="B697" s="407" t="s">
        <v>1359</v>
      </c>
      <c r="C697" s="407" t="s">
        <v>692</v>
      </c>
      <c r="D697" s="396"/>
      <c r="E697" s="393">
        <f>F697-6</f>
        <v>44665</v>
      </c>
      <c r="F697" s="393">
        <f>F696+7</f>
        <v>44671</v>
      </c>
      <c r="G697" s="393">
        <f>F697+19</f>
        <v>44690</v>
      </c>
    </row>
    <row r="698" spans="1:7">
      <c r="B698" s="407" t="s">
        <v>1358</v>
      </c>
      <c r="C698" s="407" t="s">
        <v>694</v>
      </c>
      <c r="D698" s="396"/>
      <c r="E698" s="393">
        <f>F698-6</f>
        <v>44672</v>
      </c>
      <c r="F698" s="393">
        <f>F697+7</f>
        <v>44678</v>
      </c>
      <c r="G698" s="393">
        <f>F698+19</f>
        <v>44697</v>
      </c>
    </row>
    <row r="699" spans="1:7">
      <c r="B699" s="407" t="s">
        <v>1122</v>
      </c>
      <c r="C699" s="407" t="s">
        <v>1122</v>
      </c>
      <c r="D699" s="394"/>
      <c r="E699" s="393">
        <f>F699-6</f>
        <v>44679</v>
      </c>
      <c r="F699" s="393">
        <f>F698+7</f>
        <v>44685</v>
      </c>
      <c r="G699" s="393">
        <f>F699+19</f>
        <v>44704</v>
      </c>
    </row>
    <row r="700" spans="1:7">
      <c r="B700" s="390"/>
      <c r="C700" s="390"/>
    </row>
    <row r="701" spans="1:7">
      <c r="B701" s="402" t="s">
        <v>272</v>
      </c>
      <c r="C701" s="402" t="s">
        <v>24</v>
      </c>
      <c r="D701" s="401" t="s">
        <v>25</v>
      </c>
      <c r="E701" s="398" t="s">
        <v>152</v>
      </c>
      <c r="F701" s="398" t="s">
        <v>152</v>
      </c>
      <c r="G701" s="398" t="s">
        <v>213</v>
      </c>
    </row>
    <row r="702" spans="1:7">
      <c r="B702" s="400"/>
      <c r="C702" s="400"/>
      <c r="D702" s="399"/>
      <c r="E702" s="398" t="s">
        <v>1039</v>
      </c>
      <c r="F702" s="398" t="s">
        <v>27</v>
      </c>
      <c r="G702" s="398" t="s">
        <v>28</v>
      </c>
    </row>
    <row r="703" spans="1:7" ht="16.5" customHeight="1">
      <c r="B703" s="407" t="s">
        <v>857</v>
      </c>
      <c r="C703" s="407" t="s">
        <v>860</v>
      </c>
      <c r="D703" s="448" t="s">
        <v>1371</v>
      </c>
      <c r="E703" s="393">
        <f>F703-4</f>
        <v>44649</v>
      </c>
      <c r="F703" s="393">
        <v>44653</v>
      </c>
      <c r="G703" s="393">
        <f>F703+19</f>
        <v>44672</v>
      </c>
    </row>
    <row r="704" spans="1:7">
      <c r="B704" s="407" t="s">
        <v>858</v>
      </c>
      <c r="C704" s="407" t="s">
        <v>1370</v>
      </c>
      <c r="D704" s="448"/>
      <c r="E704" s="393">
        <f>F704-4</f>
        <v>44656</v>
      </c>
      <c r="F704" s="393">
        <v>44660</v>
      </c>
      <c r="G704" s="393">
        <f>F704+19</f>
        <v>44679</v>
      </c>
    </row>
    <row r="705" spans="1:7">
      <c r="B705" s="407" t="s">
        <v>157</v>
      </c>
      <c r="C705" s="407" t="s">
        <v>1369</v>
      </c>
      <c r="D705" s="448"/>
      <c r="E705" s="393">
        <f>F705-4</f>
        <v>44663</v>
      </c>
      <c r="F705" s="393">
        <v>44667</v>
      </c>
      <c r="G705" s="393">
        <f>F705+19</f>
        <v>44686</v>
      </c>
    </row>
    <row r="706" spans="1:7">
      <c r="B706" s="407" t="s">
        <v>742</v>
      </c>
      <c r="C706" s="407" t="s">
        <v>1368</v>
      </c>
      <c r="D706" s="448"/>
      <c r="E706" s="393">
        <f>F706-4</f>
        <v>44670</v>
      </c>
      <c r="F706" s="393">
        <v>44674</v>
      </c>
      <c r="G706" s="393">
        <f>F706+19</f>
        <v>44693</v>
      </c>
    </row>
    <row r="707" spans="1:7">
      <c r="B707" s="407" t="s">
        <v>154</v>
      </c>
      <c r="C707" s="407" t="s">
        <v>1367</v>
      </c>
      <c r="D707" s="448"/>
      <c r="E707" s="393">
        <f>F707-4</f>
        <v>44677</v>
      </c>
      <c r="F707" s="393">
        <v>44681</v>
      </c>
      <c r="G707" s="393">
        <f>F707+19</f>
        <v>44700</v>
      </c>
    </row>
    <row r="708" spans="1:7">
      <c r="B708" s="406"/>
      <c r="C708" s="420"/>
      <c r="D708" s="405"/>
      <c r="E708" s="404"/>
      <c r="F708" s="404"/>
      <c r="G708" s="404"/>
    </row>
    <row r="709" spans="1:7">
      <c r="A709" s="410" t="s">
        <v>1377</v>
      </c>
      <c r="B709" s="390"/>
      <c r="C709" s="390"/>
      <c r="D709" s="447"/>
      <c r="E709" s="410"/>
      <c r="F709" s="410"/>
      <c r="G709" s="430"/>
    </row>
    <row r="710" spans="1:7">
      <c r="B710" s="402" t="s">
        <v>272</v>
      </c>
      <c r="C710" s="402" t="s">
        <v>24</v>
      </c>
      <c r="D710" s="401" t="s">
        <v>25</v>
      </c>
      <c r="E710" s="398" t="s">
        <v>152</v>
      </c>
      <c r="F710" s="398" t="s">
        <v>152</v>
      </c>
      <c r="G710" s="398" t="s">
        <v>212</v>
      </c>
    </row>
    <row r="711" spans="1:7">
      <c r="B711" s="400"/>
      <c r="C711" s="400"/>
      <c r="D711" s="399"/>
      <c r="E711" s="398" t="s">
        <v>1039</v>
      </c>
      <c r="F711" s="398" t="s">
        <v>27</v>
      </c>
      <c r="G711" s="398" t="s">
        <v>28</v>
      </c>
    </row>
    <row r="712" spans="1:7" ht="16.5" customHeight="1">
      <c r="B712" s="407" t="s">
        <v>857</v>
      </c>
      <c r="C712" s="407" t="s">
        <v>860</v>
      </c>
      <c r="D712" s="448" t="s">
        <v>1371</v>
      </c>
      <c r="E712" s="393">
        <f>F712-4</f>
        <v>44649</v>
      </c>
      <c r="F712" s="393">
        <v>44653</v>
      </c>
      <c r="G712" s="393">
        <f>F712+29</f>
        <v>44682</v>
      </c>
    </row>
    <row r="713" spans="1:7">
      <c r="B713" s="407" t="s">
        <v>858</v>
      </c>
      <c r="C713" s="407" t="s">
        <v>1370</v>
      </c>
      <c r="D713" s="448"/>
      <c r="E713" s="393">
        <f>F713-4</f>
        <v>44656</v>
      </c>
      <c r="F713" s="393">
        <v>44660</v>
      </c>
      <c r="G713" s="393">
        <f>F713+29</f>
        <v>44689</v>
      </c>
    </row>
    <row r="714" spans="1:7">
      <c r="B714" s="407" t="s">
        <v>157</v>
      </c>
      <c r="C714" s="407" t="s">
        <v>1369</v>
      </c>
      <c r="D714" s="448"/>
      <c r="E714" s="393">
        <f>F714-4</f>
        <v>44663</v>
      </c>
      <c r="F714" s="393">
        <v>44667</v>
      </c>
      <c r="G714" s="393">
        <f>F714+29</f>
        <v>44696</v>
      </c>
    </row>
    <row r="715" spans="1:7">
      <c r="B715" s="407" t="s">
        <v>742</v>
      </c>
      <c r="C715" s="407" t="s">
        <v>1368</v>
      </c>
      <c r="D715" s="448"/>
      <c r="E715" s="393">
        <f>F715-4</f>
        <v>44670</v>
      </c>
      <c r="F715" s="393">
        <v>44674</v>
      </c>
      <c r="G715" s="393">
        <f>F715+29</f>
        <v>44703</v>
      </c>
    </row>
    <row r="716" spans="1:7">
      <c r="B716" s="407" t="s">
        <v>154</v>
      </c>
      <c r="C716" s="407" t="s">
        <v>1367</v>
      </c>
      <c r="D716" s="448"/>
      <c r="E716" s="393">
        <f>F716-4</f>
        <v>44677</v>
      </c>
      <c r="F716" s="393">
        <v>44681</v>
      </c>
      <c r="G716" s="393">
        <f>F716+29</f>
        <v>44710</v>
      </c>
    </row>
    <row r="717" spans="1:7">
      <c r="B717" s="464"/>
      <c r="C717" s="463"/>
      <c r="D717" s="405"/>
      <c r="E717" s="404"/>
      <c r="F717" s="404"/>
      <c r="G717" s="404"/>
    </row>
    <row r="718" spans="1:7">
      <c r="A718" s="410" t="s">
        <v>1376</v>
      </c>
      <c r="B718" s="406"/>
      <c r="C718" s="420"/>
      <c r="D718" s="405"/>
      <c r="E718" s="421"/>
      <c r="F718" s="404"/>
      <c r="G718" s="415"/>
    </row>
    <row r="719" spans="1:7">
      <c r="A719" s="410"/>
      <c r="B719" s="402" t="s">
        <v>272</v>
      </c>
      <c r="C719" s="402" t="s">
        <v>24</v>
      </c>
      <c r="D719" s="401" t="s">
        <v>25</v>
      </c>
      <c r="E719" s="398" t="s">
        <v>152</v>
      </c>
      <c r="F719" s="398" t="s">
        <v>152</v>
      </c>
      <c r="G719" s="398" t="s">
        <v>1375</v>
      </c>
    </row>
    <row r="720" spans="1:7">
      <c r="A720" s="410"/>
      <c r="B720" s="400"/>
      <c r="C720" s="400"/>
      <c r="D720" s="399"/>
      <c r="E720" s="398" t="s">
        <v>1039</v>
      </c>
      <c r="F720" s="398" t="s">
        <v>27</v>
      </c>
      <c r="G720" s="398" t="s">
        <v>28</v>
      </c>
    </row>
    <row r="721" spans="1:9">
      <c r="A721" s="410"/>
      <c r="B721" s="407" t="s">
        <v>861</v>
      </c>
      <c r="C721" s="407" t="s">
        <v>221</v>
      </c>
      <c r="D721" s="448" t="s">
        <v>1374</v>
      </c>
      <c r="E721" s="393">
        <f>F721-3</f>
        <v>44650</v>
      </c>
      <c r="F721" s="393">
        <v>44653</v>
      </c>
      <c r="G721" s="393">
        <f>F721+31</f>
        <v>44684</v>
      </c>
    </row>
    <row r="722" spans="1:9">
      <c r="A722" s="410"/>
      <c r="B722" s="407" t="s">
        <v>862</v>
      </c>
      <c r="C722" s="407" t="s">
        <v>866</v>
      </c>
      <c r="D722" s="448"/>
      <c r="E722" s="393">
        <f>F722-3</f>
        <v>44657</v>
      </c>
      <c r="F722" s="393">
        <v>44660</v>
      </c>
      <c r="G722" s="393">
        <f>F722+31</f>
        <v>44691</v>
      </c>
    </row>
    <row r="723" spans="1:9">
      <c r="A723" s="410"/>
      <c r="B723" s="407" t="s">
        <v>863</v>
      </c>
      <c r="C723" s="407" t="s">
        <v>867</v>
      </c>
      <c r="D723" s="448"/>
      <c r="E723" s="393">
        <f>F723-3</f>
        <v>44664</v>
      </c>
      <c r="F723" s="393">
        <v>44667</v>
      </c>
      <c r="G723" s="393">
        <f>F723+31</f>
        <v>44698</v>
      </c>
    </row>
    <row r="724" spans="1:9">
      <c r="A724" s="410"/>
      <c r="B724" s="407" t="s">
        <v>864</v>
      </c>
      <c r="C724" s="407" t="s">
        <v>868</v>
      </c>
      <c r="D724" s="448"/>
      <c r="E724" s="393">
        <f>F724-3</f>
        <v>44671</v>
      </c>
      <c r="F724" s="393">
        <v>44674</v>
      </c>
      <c r="G724" s="393">
        <f>F724+31</f>
        <v>44705</v>
      </c>
    </row>
    <row r="725" spans="1:9">
      <c r="A725" s="410"/>
      <c r="B725" s="407" t="s">
        <v>865</v>
      </c>
      <c r="C725" s="407" t="s">
        <v>869</v>
      </c>
      <c r="D725" s="448"/>
      <c r="E725" s="393">
        <f>F725-3</f>
        <v>44678</v>
      </c>
      <c r="F725" s="393">
        <v>44681</v>
      </c>
      <c r="G725" s="393">
        <f>F725+31</f>
        <v>44712</v>
      </c>
    </row>
    <row r="726" spans="1:9">
      <c r="B726" s="406"/>
      <c r="C726" s="406"/>
      <c r="D726" s="417"/>
      <c r="E726" s="404"/>
      <c r="F726" s="404"/>
      <c r="G726" s="404"/>
    </row>
    <row r="727" spans="1:9">
      <c r="A727" s="410" t="s">
        <v>1373</v>
      </c>
    </row>
    <row r="728" spans="1:9">
      <c r="B728" s="402" t="s">
        <v>272</v>
      </c>
      <c r="C728" s="402" t="s">
        <v>1170</v>
      </c>
      <c r="D728" s="401" t="s">
        <v>578</v>
      </c>
      <c r="E728" s="398" t="s">
        <v>1168</v>
      </c>
      <c r="F728" s="398" t="s">
        <v>1168</v>
      </c>
      <c r="G728" s="398" t="s">
        <v>1372</v>
      </c>
      <c r="I728" s="429"/>
    </row>
    <row r="729" spans="1:9">
      <c r="B729" s="400"/>
      <c r="C729" s="400"/>
      <c r="D729" s="399"/>
      <c r="E729" s="398" t="s">
        <v>1166</v>
      </c>
      <c r="F729" s="398" t="s">
        <v>484</v>
      </c>
      <c r="G729" s="393" t="s">
        <v>485</v>
      </c>
    </row>
    <row r="730" spans="1:9" ht="16.5" customHeight="1">
      <c r="B730" s="407" t="s">
        <v>857</v>
      </c>
      <c r="C730" s="407" t="s">
        <v>860</v>
      </c>
      <c r="D730" s="448" t="s">
        <v>1371</v>
      </c>
      <c r="E730" s="393">
        <f>F730-4</f>
        <v>44649</v>
      </c>
      <c r="F730" s="393">
        <v>44653</v>
      </c>
      <c r="G730" s="393">
        <f>F730+28</f>
        <v>44681</v>
      </c>
    </row>
    <row r="731" spans="1:9">
      <c r="B731" s="407" t="s">
        <v>858</v>
      </c>
      <c r="C731" s="407" t="s">
        <v>1370</v>
      </c>
      <c r="D731" s="448"/>
      <c r="E731" s="393">
        <f>F731-4</f>
        <v>44656</v>
      </c>
      <c r="F731" s="393">
        <v>44660</v>
      </c>
      <c r="G731" s="393">
        <f>F731+28</f>
        <v>44688</v>
      </c>
    </row>
    <row r="732" spans="1:9">
      <c r="B732" s="407" t="s">
        <v>157</v>
      </c>
      <c r="C732" s="407" t="s">
        <v>1369</v>
      </c>
      <c r="D732" s="448"/>
      <c r="E732" s="393">
        <f>F732-4</f>
        <v>44663</v>
      </c>
      <c r="F732" s="393">
        <v>44667</v>
      </c>
      <c r="G732" s="393">
        <f>F732+28</f>
        <v>44695</v>
      </c>
    </row>
    <row r="733" spans="1:9">
      <c r="B733" s="407" t="s">
        <v>742</v>
      </c>
      <c r="C733" s="407" t="s">
        <v>1368</v>
      </c>
      <c r="D733" s="448"/>
      <c r="E733" s="393">
        <f>F733-4</f>
        <v>44670</v>
      </c>
      <c r="F733" s="393">
        <v>44674</v>
      </c>
      <c r="G733" s="393">
        <f>F733+28</f>
        <v>44702</v>
      </c>
    </row>
    <row r="734" spans="1:9">
      <c r="B734" s="407" t="s">
        <v>154</v>
      </c>
      <c r="C734" s="407" t="s">
        <v>1367</v>
      </c>
      <c r="D734" s="448"/>
      <c r="E734" s="393">
        <f>F734-4</f>
        <v>44677</v>
      </c>
      <c r="F734" s="393">
        <v>44681</v>
      </c>
      <c r="G734" s="393">
        <f>F734+28</f>
        <v>44709</v>
      </c>
    </row>
    <row r="735" spans="1:9">
      <c r="B735" s="406"/>
      <c r="C735" s="420"/>
      <c r="D735" s="405"/>
      <c r="E735" s="404"/>
      <c r="F735" s="404"/>
    </row>
    <row r="736" spans="1:9">
      <c r="A736" s="450" t="s">
        <v>1366</v>
      </c>
      <c r="B736" s="450"/>
      <c r="C736" s="420"/>
      <c r="D736" s="405"/>
      <c r="E736" s="404"/>
      <c r="F736" s="404"/>
      <c r="G736" s="404"/>
    </row>
    <row r="737" spans="1:10">
      <c r="B737" s="402" t="s">
        <v>23</v>
      </c>
      <c r="C737" s="402" t="s">
        <v>24</v>
      </c>
      <c r="D737" s="401" t="s">
        <v>25</v>
      </c>
      <c r="E737" s="398" t="s">
        <v>152</v>
      </c>
      <c r="F737" s="398" t="s">
        <v>152</v>
      </c>
      <c r="G737" s="398" t="s">
        <v>1364</v>
      </c>
      <c r="H737" s="398" t="s">
        <v>1366</v>
      </c>
    </row>
    <row r="738" spans="1:10">
      <c r="B738" s="400"/>
      <c r="C738" s="400"/>
      <c r="D738" s="399"/>
      <c r="E738" s="398" t="s">
        <v>1039</v>
      </c>
      <c r="F738" s="398" t="s">
        <v>27</v>
      </c>
      <c r="G738" s="398" t="s">
        <v>28</v>
      </c>
      <c r="H738" s="398" t="s">
        <v>28</v>
      </c>
      <c r="J738" s="429"/>
    </row>
    <row r="739" spans="1:10">
      <c r="B739" s="407" t="s">
        <v>1363</v>
      </c>
      <c r="C739" s="407"/>
      <c r="D739" s="397" t="s">
        <v>1362</v>
      </c>
      <c r="E739" s="393" t="s">
        <v>1043</v>
      </c>
      <c r="F739" s="393"/>
      <c r="G739" s="393" t="s">
        <v>1122</v>
      </c>
      <c r="H739" s="454" t="s">
        <v>1357</v>
      </c>
    </row>
    <row r="740" spans="1:10">
      <c r="B740" s="407" t="s">
        <v>1361</v>
      </c>
      <c r="C740" s="407" t="s">
        <v>1360</v>
      </c>
      <c r="D740" s="396"/>
      <c r="E740" s="393">
        <f>F740-6</f>
        <v>44658</v>
      </c>
      <c r="F740" s="393">
        <v>44664</v>
      </c>
      <c r="G740" s="393">
        <f>F740+19</f>
        <v>44683</v>
      </c>
      <c r="H740" s="454" t="s">
        <v>1357</v>
      </c>
    </row>
    <row r="741" spans="1:10">
      <c r="B741" s="407" t="s">
        <v>1359</v>
      </c>
      <c r="C741" s="407" t="s">
        <v>692</v>
      </c>
      <c r="D741" s="396"/>
      <c r="E741" s="393">
        <f>F741-6</f>
        <v>44665</v>
      </c>
      <c r="F741" s="393">
        <f>F740+7</f>
        <v>44671</v>
      </c>
      <c r="G741" s="393">
        <f>F741+19</f>
        <v>44690</v>
      </c>
      <c r="H741" s="454" t="s">
        <v>1357</v>
      </c>
    </row>
    <row r="742" spans="1:10">
      <c r="B742" s="407" t="s">
        <v>1358</v>
      </c>
      <c r="C742" s="407" t="s">
        <v>694</v>
      </c>
      <c r="D742" s="396"/>
      <c r="E742" s="393">
        <f>F742-6</f>
        <v>44672</v>
      </c>
      <c r="F742" s="393">
        <f>F741+7</f>
        <v>44678</v>
      </c>
      <c r="G742" s="393">
        <f>F742+19</f>
        <v>44697</v>
      </c>
      <c r="H742" s="454" t="s">
        <v>1357</v>
      </c>
    </row>
    <row r="743" spans="1:10">
      <c r="B743" s="407" t="s">
        <v>1122</v>
      </c>
      <c r="C743" s="407" t="s">
        <v>1122</v>
      </c>
      <c r="D743" s="394"/>
      <c r="E743" s="393">
        <f>F743-6</f>
        <v>44679</v>
      </c>
      <c r="F743" s="393">
        <f>F742+7</f>
        <v>44685</v>
      </c>
      <c r="G743" s="393">
        <f>F743+19</f>
        <v>44704</v>
      </c>
      <c r="H743" s="454" t="s">
        <v>1357</v>
      </c>
    </row>
    <row r="744" spans="1:10">
      <c r="B744" s="406"/>
      <c r="C744" s="420"/>
      <c r="D744" s="405"/>
      <c r="E744" s="404"/>
      <c r="F744" s="404"/>
      <c r="G744" s="404"/>
    </row>
    <row r="745" spans="1:10">
      <c r="A745" s="450" t="s">
        <v>1365</v>
      </c>
      <c r="B745" s="450"/>
    </row>
    <row r="746" spans="1:10">
      <c r="B746" s="402" t="s">
        <v>23</v>
      </c>
      <c r="C746" s="402" t="s">
        <v>24</v>
      </c>
      <c r="D746" s="401" t="s">
        <v>25</v>
      </c>
      <c r="E746" s="398" t="s">
        <v>152</v>
      </c>
      <c r="F746" s="398" t="s">
        <v>152</v>
      </c>
      <c r="G746" s="398" t="s">
        <v>1364</v>
      </c>
      <c r="H746" s="398" t="s">
        <v>137</v>
      </c>
    </row>
    <row r="747" spans="1:10">
      <c r="B747" s="400"/>
      <c r="C747" s="400"/>
      <c r="D747" s="399"/>
      <c r="E747" s="398" t="s">
        <v>1039</v>
      </c>
      <c r="F747" s="398" t="s">
        <v>27</v>
      </c>
      <c r="G747" s="398" t="s">
        <v>28</v>
      </c>
      <c r="H747" s="398" t="s">
        <v>28</v>
      </c>
    </row>
    <row r="748" spans="1:10">
      <c r="B748" s="407" t="s">
        <v>1363</v>
      </c>
      <c r="C748" s="407"/>
      <c r="D748" s="397" t="s">
        <v>1362</v>
      </c>
      <c r="E748" s="393" t="s">
        <v>1043</v>
      </c>
      <c r="F748" s="393"/>
      <c r="G748" s="393" t="s">
        <v>1043</v>
      </c>
      <c r="H748" s="454" t="s">
        <v>1357</v>
      </c>
    </row>
    <row r="749" spans="1:10">
      <c r="B749" s="407" t="s">
        <v>1361</v>
      </c>
      <c r="C749" s="407" t="s">
        <v>1360</v>
      </c>
      <c r="D749" s="396"/>
      <c r="E749" s="393">
        <f>F749-6</f>
        <v>44658</v>
      </c>
      <c r="F749" s="393">
        <v>44664</v>
      </c>
      <c r="G749" s="393">
        <f>F749+19</f>
        <v>44683</v>
      </c>
      <c r="H749" s="454" t="s">
        <v>1357</v>
      </c>
    </row>
    <row r="750" spans="1:10">
      <c r="B750" s="407" t="s">
        <v>1359</v>
      </c>
      <c r="C750" s="407" t="s">
        <v>692</v>
      </c>
      <c r="D750" s="396"/>
      <c r="E750" s="393">
        <f>F750-6</f>
        <v>44665</v>
      </c>
      <c r="F750" s="393">
        <f>F749+7</f>
        <v>44671</v>
      </c>
      <c r="G750" s="393">
        <f>F750+19</f>
        <v>44690</v>
      </c>
      <c r="H750" s="454" t="s">
        <v>1357</v>
      </c>
    </row>
    <row r="751" spans="1:10">
      <c r="B751" s="407" t="s">
        <v>1358</v>
      </c>
      <c r="C751" s="407" t="s">
        <v>694</v>
      </c>
      <c r="D751" s="396"/>
      <c r="E751" s="393">
        <f>F751-6</f>
        <v>44672</v>
      </c>
      <c r="F751" s="393">
        <f>F750+7</f>
        <v>44678</v>
      </c>
      <c r="G751" s="393">
        <f>F751+19</f>
        <v>44697</v>
      </c>
      <c r="H751" s="454" t="s">
        <v>1357</v>
      </c>
    </row>
    <row r="752" spans="1:10" ht="16.5" customHeight="1">
      <c r="B752" s="407" t="s">
        <v>1122</v>
      </c>
      <c r="C752" s="407" t="s">
        <v>1122</v>
      </c>
      <c r="D752" s="394"/>
      <c r="E752" s="393">
        <f>F752-6</f>
        <v>44679</v>
      </c>
      <c r="F752" s="393">
        <f>F751+7</f>
        <v>44685</v>
      </c>
      <c r="G752" s="393">
        <f>F752+19</f>
        <v>44704</v>
      </c>
      <c r="H752" s="454" t="s">
        <v>1357</v>
      </c>
    </row>
    <row r="753" spans="1:8">
      <c r="B753" s="406"/>
      <c r="C753" s="420"/>
      <c r="D753" s="405"/>
      <c r="E753" s="404"/>
      <c r="F753" s="404"/>
      <c r="G753" s="404"/>
      <c r="H753" s="445"/>
    </row>
    <row r="754" spans="1:8">
      <c r="A754" s="410" t="s">
        <v>1356</v>
      </c>
      <c r="B754" s="432"/>
      <c r="C754" s="432"/>
      <c r="D754" s="447"/>
      <c r="E754" s="410"/>
      <c r="F754" s="410"/>
      <c r="G754" s="430"/>
    </row>
    <row r="755" spans="1:8">
      <c r="B755" s="402" t="s">
        <v>23</v>
      </c>
      <c r="C755" s="402" t="s">
        <v>24</v>
      </c>
      <c r="D755" s="401" t="s">
        <v>25</v>
      </c>
      <c r="E755" s="398" t="s">
        <v>152</v>
      </c>
      <c r="F755" s="398" t="s">
        <v>152</v>
      </c>
      <c r="G755" s="398" t="s">
        <v>1356</v>
      </c>
    </row>
    <row r="756" spans="1:8">
      <c r="B756" s="400"/>
      <c r="C756" s="400"/>
      <c r="D756" s="399"/>
      <c r="E756" s="398" t="s">
        <v>1039</v>
      </c>
      <c r="F756" s="398" t="s">
        <v>27</v>
      </c>
      <c r="G756" s="398" t="s">
        <v>28</v>
      </c>
    </row>
    <row r="757" spans="1:8" ht="16.5" customHeight="1">
      <c r="B757" s="407" t="s">
        <v>981</v>
      </c>
      <c r="C757" s="407" t="s">
        <v>1346</v>
      </c>
      <c r="D757" s="448" t="s">
        <v>1345</v>
      </c>
      <c r="E757" s="393">
        <f>F757-5</f>
        <v>44648</v>
      </c>
      <c r="F757" s="393">
        <v>44653</v>
      </c>
      <c r="G757" s="393">
        <f>F757+33</f>
        <v>44686</v>
      </c>
    </row>
    <row r="758" spans="1:8">
      <c r="B758" s="407" t="s">
        <v>982</v>
      </c>
      <c r="C758" s="407" t="s">
        <v>244</v>
      </c>
      <c r="D758" s="448"/>
      <c r="E758" s="393">
        <f>F758-5</f>
        <v>44655</v>
      </c>
      <c r="F758" s="393">
        <v>44660</v>
      </c>
      <c r="G758" s="393">
        <f>F758+33</f>
        <v>44693</v>
      </c>
    </row>
    <row r="759" spans="1:8">
      <c r="B759" s="407" t="s">
        <v>1344</v>
      </c>
      <c r="C759" s="407" t="s">
        <v>1343</v>
      </c>
      <c r="D759" s="448"/>
      <c r="E759" s="393">
        <f>F759-5</f>
        <v>44662</v>
      </c>
      <c r="F759" s="393">
        <v>44667</v>
      </c>
      <c r="G759" s="393">
        <f>F759+33</f>
        <v>44700</v>
      </c>
    </row>
    <row r="760" spans="1:8">
      <c r="B760" s="407" t="s">
        <v>983</v>
      </c>
      <c r="C760" s="407" t="s">
        <v>90</v>
      </c>
      <c r="D760" s="448"/>
      <c r="E760" s="393">
        <f>F760-5</f>
        <v>44669</v>
      </c>
      <c r="F760" s="393">
        <v>44674</v>
      </c>
      <c r="G760" s="393">
        <f>F760+33</f>
        <v>44707</v>
      </c>
    </row>
    <row r="761" spans="1:8">
      <c r="B761" s="407" t="s">
        <v>984</v>
      </c>
      <c r="C761" s="407" t="s">
        <v>33</v>
      </c>
      <c r="D761" s="448"/>
      <c r="E761" s="393">
        <f>F761-5</f>
        <v>44676</v>
      </c>
      <c r="F761" s="393">
        <v>44681</v>
      </c>
      <c r="G761" s="393">
        <f>F761+33</f>
        <v>44714</v>
      </c>
    </row>
    <row r="762" spans="1:8">
      <c r="B762" s="407" t="s">
        <v>1342</v>
      </c>
      <c r="C762" s="407" t="s">
        <v>1341</v>
      </c>
      <c r="D762" s="448"/>
      <c r="E762" s="393">
        <f>F762-5</f>
        <v>44683</v>
      </c>
      <c r="F762" s="393">
        <v>44688</v>
      </c>
      <c r="G762" s="393">
        <f>F762+33</f>
        <v>44721</v>
      </c>
    </row>
    <row r="763" spans="1:8">
      <c r="B763" s="390"/>
      <c r="C763" s="390"/>
      <c r="E763" s="404"/>
      <c r="F763" s="404"/>
      <c r="G763" s="404"/>
    </row>
    <row r="764" spans="1:8">
      <c r="A764" s="410" t="s">
        <v>128</v>
      </c>
      <c r="B764" s="390"/>
      <c r="C764" s="390"/>
      <c r="E764" s="410"/>
      <c r="F764" s="410"/>
      <c r="G764" s="430"/>
    </row>
    <row r="765" spans="1:8">
      <c r="A765" s="410"/>
      <c r="B765" s="402" t="s">
        <v>23</v>
      </c>
      <c r="C765" s="402" t="s">
        <v>24</v>
      </c>
      <c r="D765" s="401" t="s">
        <v>25</v>
      </c>
      <c r="E765" s="398" t="s">
        <v>152</v>
      </c>
      <c r="F765" s="398" t="s">
        <v>152</v>
      </c>
      <c r="G765" s="398" t="s">
        <v>128</v>
      </c>
    </row>
    <row r="766" spans="1:8">
      <c r="A766" s="410"/>
      <c r="B766" s="400"/>
      <c r="C766" s="400"/>
      <c r="D766" s="399"/>
      <c r="E766" s="398" t="s">
        <v>1039</v>
      </c>
      <c r="F766" s="398" t="s">
        <v>27</v>
      </c>
      <c r="G766" s="393" t="s">
        <v>28</v>
      </c>
    </row>
    <row r="767" spans="1:8" ht="16.5" customHeight="1">
      <c r="A767" s="410"/>
      <c r="B767" s="407" t="s">
        <v>981</v>
      </c>
      <c r="C767" s="407" t="s">
        <v>1346</v>
      </c>
      <c r="D767" s="448" t="s">
        <v>1345</v>
      </c>
      <c r="E767" s="393">
        <f>F767-5</f>
        <v>44648</v>
      </c>
      <c r="F767" s="393">
        <v>44653</v>
      </c>
      <c r="G767" s="393">
        <f>F767+37</f>
        <v>44690</v>
      </c>
    </row>
    <row r="768" spans="1:8">
      <c r="A768" s="410"/>
      <c r="B768" s="407" t="s">
        <v>982</v>
      </c>
      <c r="C768" s="407" t="s">
        <v>244</v>
      </c>
      <c r="D768" s="448"/>
      <c r="E768" s="393">
        <f>F768-5</f>
        <v>44655</v>
      </c>
      <c r="F768" s="393">
        <v>44660</v>
      </c>
      <c r="G768" s="393">
        <f>F768+37</f>
        <v>44697</v>
      </c>
    </row>
    <row r="769" spans="1:8">
      <c r="A769" s="410"/>
      <c r="B769" s="407" t="s">
        <v>1344</v>
      </c>
      <c r="C769" s="407" t="s">
        <v>1343</v>
      </c>
      <c r="D769" s="448"/>
      <c r="E769" s="393">
        <f>F769-5</f>
        <v>44662</v>
      </c>
      <c r="F769" s="393">
        <v>44667</v>
      </c>
      <c r="G769" s="393">
        <f>F769+37</f>
        <v>44704</v>
      </c>
    </row>
    <row r="770" spans="1:8">
      <c r="A770" s="410"/>
      <c r="B770" s="407" t="s">
        <v>983</v>
      </c>
      <c r="C770" s="407" t="s">
        <v>90</v>
      </c>
      <c r="D770" s="448"/>
      <c r="E770" s="393">
        <f>F770-5</f>
        <v>44669</v>
      </c>
      <c r="F770" s="393">
        <v>44674</v>
      </c>
      <c r="G770" s="393">
        <f>F770+37</f>
        <v>44711</v>
      </c>
    </row>
    <row r="771" spans="1:8">
      <c r="A771" s="410"/>
      <c r="B771" s="407" t="s">
        <v>984</v>
      </c>
      <c r="C771" s="407" t="s">
        <v>33</v>
      </c>
      <c r="D771" s="448"/>
      <c r="E771" s="393">
        <f>F771-5</f>
        <v>44676</v>
      </c>
      <c r="F771" s="393">
        <v>44681</v>
      </c>
      <c r="G771" s="393">
        <f>F771+37</f>
        <v>44718</v>
      </c>
    </row>
    <row r="772" spans="1:8">
      <c r="A772" s="410"/>
      <c r="B772" s="407" t="s">
        <v>1342</v>
      </c>
      <c r="C772" s="407" t="s">
        <v>1341</v>
      </c>
      <c r="D772" s="448"/>
      <c r="E772" s="393">
        <f>F772-5</f>
        <v>44683</v>
      </c>
      <c r="F772" s="393">
        <v>44688</v>
      </c>
      <c r="G772" s="393">
        <f>F772+37</f>
        <v>44725</v>
      </c>
    </row>
    <row r="773" spans="1:8">
      <c r="A773" s="410"/>
      <c r="B773" s="414"/>
      <c r="C773" s="420"/>
      <c r="D773" s="405"/>
      <c r="E773" s="404"/>
      <c r="F773" s="404"/>
      <c r="G773" s="404"/>
    </row>
    <row r="774" spans="1:8">
      <c r="A774" s="410" t="s">
        <v>129</v>
      </c>
      <c r="B774" s="418"/>
      <c r="C774" s="418"/>
      <c r="D774" s="417"/>
      <c r="E774" s="416"/>
      <c r="F774" s="415"/>
      <c r="G774" s="415"/>
    </row>
    <row r="775" spans="1:8">
      <c r="A775" s="410"/>
      <c r="B775" s="402" t="s">
        <v>23</v>
      </c>
      <c r="C775" s="402" t="s">
        <v>24</v>
      </c>
      <c r="D775" s="401" t="s">
        <v>25</v>
      </c>
      <c r="E775" s="398" t="s">
        <v>152</v>
      </c>
      <c r="F775" s="398" t="s">
        <v>152</v>
      </c>
      <c r="G775" s="398" t="s">
        <v>129</v>
      </c>
      <c r="H775" s="422"/>
    </row>
    <row r="776" spans="1:8">
      <c r="A776" s="410"/>
      <c r="B776" s="400"/>
      <c r="C776" s="400"/>
      <c r="D776" s="399"/>
      <c r="E776" s="398" t="s">
        <v>1039</v>
      </c>
      <c r="F776" s="398" t="s">
        <v>27</v>
      </c>
      <c r="G776" s="398" t="s">
        <v>28</v>
      </c>
      <c r="H776" s="422"/>
    </row>
    <row r="777" spans="1:8" ht="16.5" customHeight="1">
      <c r="A777" s="410"/>
      <c r="B777" s="407" t="s">
        <v>981</v>
      </c>
      <c r="C777" s="407" t="s">
        <v>1346</v>
      </c>
      <c r="D777" s="448" t="s">
        <v>1345</v>
      </c>
      <c r="E777" s="393">
        <f>F777-5</f>
        <v>44648</v>
      </c>
      <c r="F777" s="393">
        <v>44653</v>
      </c>
      <c r="G777" s="393">
        <f>F777+36</f>
        <v>44689</v>
      </c>
      <c r="H777" s="422"/>
    </row>
    <row r="778" spans="1:8">
      <c r="A778" s="410"/>
      <c r="B778" s="407" t="s">
        <v>982</v>
      </c>
      <c r="C778" s="407" t="s">
        <v>244</v>
      </c>
      <c r="D778" s="448"/>
      <c r="E778" s="393">
        <f>F778-5</f>
        <v>44655</v>
      </c>
      <c r="F778" s="393">
        <v>44660</v>
      </c>
      <c r="G778" s="393">
        <f>F778+36</f>
        <v>44696</v>
      </c>
      <c r="H778" s="445"/>
    </row>
    <row r="779" spans="1:8">
      <c r="A779" s="410"/>
      <c r="B779" s="407" t="s">
        <v>1344</v>
      </c>
      <c r="C779" s="407" t="s">
        <v>1343</v>
      </c>
      <c r="D779" s="448"/>
      <c r="E779" s="393">
        <f>F779-5</f>
        <v>44662</v>
      </c>
      <c r="F779" s="393">
        <v>44667</v>
      </c>
      <c r="G779" s="393">
        <f>F779+36</f>
        <v>44703</v>
      </c>
      <c r="H779" s="445"/>
    </row>
    <row r="780" spans="1:8">
      <c r="A780" s="410"/>
      <c r="B780" s="407" t="s">
        <v>983</v>
      </c>
      <c r="C780" s="407" t="s">
        <v>90</v>
      </c>
      <c r="D780" s="448"/>
      <c r="E780" s="393">
        <f>F780-5</f>
        <v>44669</v>
      </c>
      <c r="F780" s="393">
        <v>44674</v>
      </c>
      <c r="G780" s="393">
        <f>F780+36</f>
        <v>44710</v>
      </c>
      <c r="H780" s="445"/>
    </row>
    <row r="781" spans="1:8">
      <c r="A781" s="410"/>
      <c r="B781" s="407" t="s">
        <v>984</v>
      </c>
      <c r="C781" s="407" t="s">
        <v>33</v>
      </c>
      <c r="D781" s="448"/>
      <c r="E781" s="393">
        <f>F781-5</f>
        <v>44676</v>
      </c>
      <c r="F781" s="393">
        <v>44681</v>
      </c>
      <c r="G781" s="393">
        <f>F781+36</f>
        <v>44717</v>
      </c>
      <c r="H781" s="445"/>
    </row>
    <row r="782" spans="1:8">
      <c r="A782" s="410"/>
      <c r="B782" s="407" t="s">
        <v>1342</v>
      </c>
      <c r="C782" s="407" t="s">
        <v>1341</v>
      </c>
      <c r="D782" s="448"/>
      <c r="E782" s="393">
        <f>F782-5</f>
        <v>44683</v>
      </c>
      <c r="F782" s="393">
        <v>44688</v>
      </c>
      <c r="G782" s="393">
        <f>F782+36</f>
        <v>44724</v>
      </c>
      <c r="H782" s="445"/>
    </row>
    <row r="783" spans="1:8">
      <c r="A783" s="410"/>
      <c r="B783" s="406"/>
      <c r="C783" s="420"/>
      <c r="D783" s="405"/>
      <c r="E783" s="404"/>
      <c r="F783" s="404"/>
    </row>
    <row r="784" spans="1:8">
      <c r="A784" s="410" t="s">
        <v>125</v>
      </c>
    </row>
    <row r="785" spans="2:7">
      <c r="B785" s="402" t="s">
        <v>23</v>
      </c>
      <c r="C785" s="402" t="s">
        <v>24</v>
      </c>
      <c r="D785" s="401" t="s">
        <v>25</v>
      </c>
      <c r="E785" s="398" t="s">
        <v>152</v>
      </c>
      <c r="F785" s="398" t="s">
        <v>152</v>
      </c>
      <c r="G785" s="398" t="s">
        <v>125</v>
      </c>
    </row>
    <row r="786" spans="2:7">
      <c r="B786" s="400"/>
      <c r="C786" s="400"/>
      <c r="D786" s="399"/>
      <c r="E786" s="398" t="s">
        <v>1039</v>
      </c>
      <c r="F786" s="398" t="s">
        <v>27</v>
      </c>
      <c r="G786" s="393" t="s">
        <v>28</v>
      </c>
    </row>
    <row r="787" spans="2:7">
      <c r="B787" s="407" t="s">
        <v>1355</v>
      </c>
      <c r="C787" s="407" t="s">
        <v>1354</v>
      </c>
      <c r="D787" s="397" t="s">
        <v>1353</v>
      </c>
      <c r="E787" s="393">
        <f>F787-4</f>
        <v>44652</v>
      </c>
      <c r="F787" s="393">
        <v>44656</v>
      </c>
      <c r="G787" s="393">
        <f>F787+40</f>
        <v>44696</v>
      </c>
    </row>
    <row r="788" spans="2:7">
      <c r="B788" s="407" t="s">
        <v>1352</v>
      </c>
      <c r="C788" s="407" t="s">
        <v>1351</v>
      </c>
      <c r="D788" s="396"/>
      <c r="E788" s="393">
        <f>F788-4</f>
        <v>44659</v>
      </c>
      <c r="F788" s="393">
        <f>F787+7</f>
        <v>44663</v>
      </c>
      <c r="G788" s="393">
        <f>F788+40</f>
        <v>44703</v>
      </c>
    </row>
    <row r="789" spans="2:7">
      <c r="B789" s="407" t="s">
        <v>1350</v>
      </c>
      <c r="C789" s="407" t="s">
        <v>944</v>
      </c>
      <c r="D789" s="396"/>
      <c r="E789" s="393">
        <f>F789-4</f>
        <v>44666</v>
      </c>
      <c r="F789" s="393">
        <f>F788+7</f>
        <v>44670</v>
      </c>
      <c r="G789" s="393">
        <f>F789+40</f>
        <v>44710</v>
      </c>
    </row>
    <row r="790" spans="2:7">
      <c r="B790" s="407" t="s">
        <v>1349</v>
      </c>
      <c r="C790" s="407" t="s">
        <v>1348</v>
      </c>
      <c r="D790" s="396"/>
      <c r="E790" s="393">
        <f>F790-4</f>
        <v>44673</v>
      </c>
      <c r="F790" s="393">
        <f>F789+7</f>
        <v>44677</v>
      </c>
      <c r="G790" s="393">
        <f>F790+40</f>
        <v>44717</v>
      </c>
    </row>
    <row r="791" spans="2:7">
      <c r="B791" s="407" t="s">
        <v>1122</v>
      </c>
      <c r="C791" s="407" t="s">
        <v>1122</v>
      </c>
      <c r="D791" s="394"/>
      <c r="E791" s="393">
        <f>F791-4</f>
        <v>44680</v>
      </c>
      <c r="F791" s="393">
        <f>F790+7</f>
        <v>44684</v>
      </c>
      <c r="G791" s="393">
        <f>F791+40</f>
        <v>44724</v>
      </c>
    </row>
    <row r="792" spans="2:7">
      <c r="B792" s="390"/>
      <c r="C792" s="390"/>
      <c r="E792" s="404"/>
      <c r="F792" s="404"/>
      <c r="G792" s="404"/>
    </row>
    <row r="793" spans="2:7">
      <c r="B793" s="402" t="s">
        <v>23</v>
      </c>
      <c r="C793" s="402" t="s">
        <v>24</v>
      </c>
      <c r="D793" s="401" t="s">
        <v>25</v>
      </c>
      <c r="E793" s="398" t="s">
        <v>152</v>
      </c>
      <c r="F793" s="398" t="s">
        <v>152</v>
      </c>
      <c r="G793" s="398" t="s">
        <v>125</v>
      </c>
    </row>
    <row r="794" spans="2:7">
      <c r="B794" s="400"/>
      <c r="C794" s="400"/>
      <c r="D794" s="399"/>
      <c r="E794" s="398" t="s">
        <v>1039</v>
      </c>
      <c r="F794" s="398" t="s">
        <v>27</v>
      </c>
      <c r="G794" s="393" t="s">
        <v>28</v>
      </c>
    </row>
    <row r="795" spans="2:7" ht="16.5" customHeight="1">
      <c r="B795" s="407" t="s">
        <v>981</v>
      </c>
      <c r="C795" s="407" t="s">
        <v>1346</v>
      </c>
      <c r="D795" s="448" t="s">
        <v>1345</v>
      </c>
      <c r="E795" s="393">
        <f>F795-5</f>
        <v>44648</v>
      </c>
      <c r="F795" s="393">
        <v>44653</v>
      </c>
      <c r="G795" s="393">
        <f>F795+40</f>
        <v>44693</v>
      </c>
    </row>
    <row r="796" spans="2:7">
      <c r="B796" s="407" t="s">
        <v>982</v>
      </c>
      <c r="C796" s="407" t="s">
        <v>244</v>
      </c>
      <c r="D796" s="448"/>
      <c r="E796" s="393">
        <f>F796-5</f>
        <v>44655</v>
      </c>
      <c r="F796" s="393">
        <v>44660</v>
      </c>
      <c r="G796" s="393">
        <f>F796+40</f>
        <v>44700</v>
      </c>
    </row>
    <row r="797" spans="2:7">
      <c r="B797" s="407" t="s">
        <v>1344</v>
      </c>
      <c r="C797" s="407" t="s">
        <v>1343</v>
      </c>
      <c r="D797" s="448"/>
      <c r="E797" s="393">
        <f>F797-5</f>
        <v>44662</v>
      </c>
      <c r="F797" s="393">
        <v>44667</v>
      </c>
      <c r="G797" s="393">
        <f>F797+40</f>
        <v>44707</v>
      </c>
    </row>
    <row r="798" spans="2:7">
      <c r="B798" s="407" t="s">
        <v>983</v>
      </c>
      <c r="C798" s="407" t="s">
        <v>90</v>
      </c>
      <c r="D798" s="448"/>
      <c r="E798" s="393">
        <f>F798-5</f>
        <v>44669</v>
      </c>
      <c r="F798" s="393">
        <v>44674</v>
      </c>
      <c r="G798" s="393">
        <f>F798+40</f>
        <v>44714</v>
      </c>
    </row>
    <row r="799" spans="2:7">
      <c r="B799" s="407" t="s">
        <v>984</v>
      </c>
      <c r="C799" s="407" t="s">
        <v>33</v>
      </c>
      <c r="D799" s="448"/>
      <c r="E799" s="393">
        <f>F799-5</f>
        <v>44676</v>
      </c>
      <c r="F799" s="393">
        <v>44681</v>
      </c>
      <c r="G799" s="393">
        <f>F799+40</f>
        <v>44721</v>
      </c>
    </row>
    <row r="800" spans="2:7">
      <c r="B800" s="407" t="s">
        <v>1342</v>
      </c>
      <c r="C800" s="407" t="s">
        <v>1341</v>
      </c>
      <c r="D800" s="448"/>
      <c r="E800" s="393">
        <f>F800-5</f>
        <v>44683</v>
      </c>
      <c r="F800" s="393">
        <v>44688</v>
      </c>
      <c r="G800" s="393">
        <f>F800+40</f>
        <v>44728</v>
      </c>
    </row>
    <row r="801" spans="1:7">
      <c r="B801" s="406"/>
      <c r="C801" s="420"/>
      <c r="D801" s="405"/>
      <c r="E801" s="404"/>
      <c r="F801" s="404"/>
      <c r="G801" s="404"/>
    </row>
    <row r="802" spans="1:7">
      <c r="A802" s="410" t="s">
        <v>123</v>
      </c>
      <c r="B802" s="390"/>
      <c r="C802" s="390"/>
    </row>
    <row r="803" spans="1:7">
      <c r="B803" s="402" t="s">
        <v>23</v>
      </c>
      <c r="C803" s="402" t="s">
        <v>24</v>
      </c>
      <c r="D803" s="401" t="s">
        <v>25</v>
      </c>
      <c r="E803" s="398" t="s">
        <v>152</v>
      </c>
      <c r="F803" s="398" t="s">
        <v>152</v>
      </c>
      <c r="G803" s="393" t="s">
        <v>123</v>
      </c>
    </row>
    <row r="804" spans="1:7">
      <c r="B804" s="400"/>
      <c r="C804" s="400"/>
      <c r="D804" s="399"/>
      <c r="E804" s="398" t="s">
        <v>1039</v>
      </c>
      <c r="F804" s="398" t="s">
        <v>27</v>
      </c>
      <c r="G804" s="398" t="s">
        <v>28</v>
      </c>
    </row>
    <row r="805" spans="1:7" ht="16.5" customHeight="1">
      <c r="B805" s="407" t="s">
        <v>981</v>
      </c>
      <c r="C805" s="407" t="s">
        <v>1346</v>
      </c>
      <c r="D805" s="448" t="s">
        <v>1345</v>
      </c>
      <c r="E805" s="393">
        <f>F805-5</f>
        <v>44648</v>
      </c>
      <c r="F805" s="393">
        <v>44653</v>
      </c>
      <c r="G805" s="393">
        <f>F805+42</f>
        <v>44695</v>
      </c>
    </row>
    <row r="806" spans="1:7">
      <c r="B806" s="407" t="s">
        <v>982</v>
      </c>
      <c r="C806" s="407" t="s">
        <v>244</v>
      </c>
      <c r="D806" s="448"/>
      <c r="E806" s="393">
        <f>F806-5</f>
        <v>44655</v>
      </c>
      <c r="F806" s="393">
        <v>44660</v>
      </c>
      <c r="G806" s="393">
        <f>F806+42</f>
        <v>44702</v>
      </c>
    </row>
    <row r="807" spans="1:7">
      <c r="B807" s="407" t="s">
        <v>1344</v>
      </c>
      <c r="C807" s="407" t="s">
        <v>1343</v>
      </c>
      <c r="D807" s="448"/>
      <c r="E807" s="393">
        <f>F807-5</f>
        <v>44662</v>
      </c>
      <c r="F807" s="393">
        <v>44667</v>
      </c>
      <c r="G807" s="393">
        <f>F807+42</f>
        <v>44709</v>
      </c>
    </row>
    <row r="808" spans="1:7">
      <c r="B808" s="407" t="s">
        <v>983</v>
      </c>
      <c r="C808" s="407" t="s">
        <v>90</v>
      </c>
      <c r="D808" s="448"/>
      <c r="E808" s="393">
        <f>F808-5</f>
        <v>44669</v>
      </c>
      <c r="F808" s="393">
        <v>44674</v>
      </c>
      <c r="G808" s="393">
        <f>F808+42</f>
        <v>44716</v>
      </c>
    </row>
    <row r="809" spans="1:7">
      <c r="B809" s="407" t="s">
        <v>984</v>
      </c>
      <c r="C809" s="407" t="s">
        <v>33</v>
      </c>
      <c r="D809" s="448"/>
      <c r="E809" s="393">
        <f>F809-5</f>
        <v>44676</v>
      </c>
      <c r="F809" s="393">
        <v>44681</v>
      </c>
      <c r="G809" s="393">
        <f>F809+42</f>
        <v>44723</v>
      </c>
    </row>
    <row r="810" spans="1:7">
      <c r="B810" s="407" t="s">
        <v>1342</v>
      </c>
      <c r="C810" s="407" t="s">
        <v>1341</v>
      </c>
      <c r="D810" s="448"/>
      <c r="E810" s="393">
        <f>F810-5</f>
        <v>44683</v>
      </c>
      <c r="F810" s="393">
        <v>44688</v>
      </c>
      <c r="G810" s="393">
        <f>F810+42</f>
        <v>44730</v>
      </c>
    </row>
    <row r="811" spans="1:7">
      <c r="B811" s="425"/>
      <c r="C811" s="425"/>
      <c r="D811" s="405"/>
      <c r="E811" s="404"/>
      <c r="F811" s="404"/>
      <c r="G811" s="404"/>
    </row>
    <row r="812" spans="1:7">
      <c r="A812" s="410" t="s">
        <v>1347</v>
      </c>
      <c r="B812" s="390"/>
      <c r="C812" s="390"/>
    </row>
    <row r="813" spans="1:7">
      <c r="B813" s="402" t="s">
        <v>23</v>
      </c>
      <c r="C813" s="402" t="s">
        <v>24</v>
      </c>
      <c r="D813" s="401" t="s">
        <v>25</v>
      </c>
      <c r="E813" s="398" t="s">
        <v>152</v>
      </c>
      <c r="F813" s="398" t="s">
        <v>152</v>
      </c>
      <c r="G813" s="393" t="s">
        <v>1347</v>
      </c>
    </row>
    <row r="814" spans="1:7">
      <c r="B814" s="400"/>
      <c r="C814" s="400"/>
      <c r="D814" s="399"/>
      <c r="E814" s="398" t="s">
        <v>1039</v>
      </c>
      <c r="F814" s="398" t="s">
        <v>27</v>
      </c>
      <c r="G814" s="398" t="s">
        <v>28</v>
      </c>
    </row>
    <row r="815" spans="1:7" ht="16.5" customHeight="1">
      <c r="B815" s="407" t="s">
        <v>981</v>
      </c>
      <c r="C815" s="407" t="s">
        <v>1346</v>
      </c>
      <c r="D815" s="448" t="s">
        <v>1345</v>
      </c>
      <c r="E815" s="393">
        <f>F815-5</f>
        <v>44648</v>
      </c>
      <c r="F815" s="393">
        <v>44653</v>
      </c>
      <c r="G815" s="393">
        <f>F815+45</f>
        <v>44698</v>
      </c>
    </row>
    <row r="816" spans="1:7">
      <c r="B816" s="407" t="s">
        <v>982</v>
      </c>
      <c r="C816" s="407" t="s">
        <v>244</v>
      </c>
      <c r="D816" s="448"/>
      <c r="E816" s="393">
        <f>F816-5</f>
        <v>44655</v>
      </c>
      <c r="F816" s="393">
        <v>44660</v>
      </c>
      <c r="G816" s="393">
        <f>F816+45</f>
        <v>44705</v>
      </c>
    </row>
    <row r="817" spans="1:8">
      <c r="B817" s="407" t="s">
        <v>1344</v>
      </c>
      <c r="C817" s="407" t="s">
        <v>1343</v>
      </c>
      <c r="D817" s="448"/>
      <c r="E817" s="393">
        <f>F817-5</f>
        <v>44662</v>
      </c>
      <c r="F817" s="393">
        <v>44667</v>
      </c>
      <c r="G817" s="393">
        <f>F817+45</f>
        <v>44712</v>
      </c>
    </row>
    <row r="818" spans="1:8">
      <c r="B818" s="407" t="s">
        <v>983</v>
      </c>
      <c r="C818" s="407" t="s">
        <v>90</v>
      </c>
      <c r="D818" s="448"/>
      <c r="E818" s="393">
        <f>F818-5</f>
        <v>44669</v>
      </c>
      <c r="F818" s="393">
        <v>44674</v>
      </c>
      <c r="G818" s="393">
        <f>F818+45</f>
        <v>44719</v>
      </c>
    </row>
    <row r="819" spans="1:8">
      <c r="B819" s="407" t="s">
        <v>984</v>
      </c>
      <c r="C819" s="407" t="s">
        <v>33</v>
      </c>
      <c r="D819" s="448"/>
      <c r="E819" s="393">
        <f>F819-5</f>
        <v>44676</v>
      </c>
      <c r="F819" s="393">
        <v>44681</v>
      </c>
      <c r="G819" s="393">
        <f>F819+45</f>
        <v>44726</v>
      </c>
    </row>
    <row r="820" spans="1:8">
      <c r="B820" s="407" t="s">
        <v>1342</v>
      </c>
      <c r="C820" s="407" t="s">
        <v>1341</v>
      </c>
      <c r="D820" s="448"/>
      <c r="E820" s="393">
        <f>F820-5</f>
        <v>44683</v>
      </c>
      <c r="F820" s="393">
        <v>44688</v>
      </c>
      <c r="G820" s="393">
        <f>F820+45</f>
        <v>44733</v>
      </c>
    </row>
    <row r="821" spans="1:8">
      <c r="B821" s="406"/>
      <c r="C821" s="420"/>
      <c r="D821" s="405"/>
      <c r="E821" s="404"/>
      <c r="F821" s="404"/>
      <c r="G821" s="404"/>
    </row>
    <row r="822" spans="1:8">
      <c r="A822" s="450" t="s">
        <v>1340</v>
      </c>
      <c r="B822" s="450"/>
      <c r="C822" s="418"/>
      <c r="D822" s="417"/>
      <c r="E822" s="416"/>
      <c r="F822" s="415"/>
      <c r="G822" s="415"/>
      <c r="H822" s="430"/>
    </row>
    <row r="823" spans="1:8">
      <c r="B823" s="402" t="s">
        <v>272</v>
      </c>
      <c r="C823" s="402" t="s">
        <v>24</v>
      </c>
      <c r="D823" s="401" t="s">
        <v>25</v>
      </c>
      <c r="E823" s="398" t="s">
        <v>152</v>
      </c>
      <c r="F823" s="398" t="s">
        <v>152</v>
      </c>
      <c r="G823" s="393" t="s">
        <v>1340</v>
      </c>
    </row>
    <row r="824" spans="1:8">
      <c r="B824" s="400"/>
      <c r="C824" s="400"/>
      <c r="D824" s="399"/>
      <c r="E824" s="398" t="s">
        <v>1039</v>
      </c>
      <c r="F824" s="398" t="s">
        <v>27</v>
      </c>
      <c r="G824" s="398" t="s">
        <v>28</v>
      </c>
    </row>
    <row r="825" spans="1:8" ht="16.5" customHeight="1">
      <c r="B825" s="407" t="s">
        <v>703</v>
      </c>
      <c r="C825" s="407" t="s">
        <v>704</v>
      </c>
      <c r="D825" s="448" t="s">
        <v>1339</v>
      </c>
      <c r="E825" s="393">
        <f>F825-4</f>
        <v>44653</v>
      </c>
      <c r="F825" s="393">
        <v>44657</v>
      </c>
      <c r="G825" s="393">
        <f>F825+36</f>
        <v>44693</v>
      </c>
    </row>
    <row r="826" spans="1:8">
      <c r="B826" s="407" t="s">
        <v>705</v>
      </c>
      <c r="C826" s="407" t="s">
        <v>216</v>
      </c>
      <c r="D826" s="448"/>
      <c r="E826" s="393">
        <f>F826-4</f>
        <v>44660</v>
      </c>
      <c r="F826" s="393">
        <v>44664</v>
      </c>
      <c r="G826" s="393">
        <f>F826+36</f>
        <v>44700</v>
      </c>
    </row>
    <row r="827" spans="1:8">
      <c r="B827" s="407" t="s">
        <v>706</v>
      </c>
      <c r="C827" s="407" t="s">
        <v>707</v>
      </c>
      <c r="D827" s="448"/>
      <c r="E827" s="393">
        <f>F827-4</f>
        <v>44667</v>
      </c>
      <c r="F827" s="393">
        <v>44671</v>
      </c>
      <c r="G827" s="393">
        <f>F827+36</f>
        <v>44707</v>
      </c>
    </row>
    <row r="828" spans="1:8">
      <c r="B828" s="407" t="s">
        <v>162</v>
      </c>
      <c r="C828" s="407" t="s">
        <v>708</v>
      </c>
      <c r="D828" s="448"/>
      <c r="E828" s="393">
        <f>F828-4</f>
        <v>44674</v>
      </c>
      <c r="F828" s="393">
        <v>44678</v>
      </c>
      <c r="G828" s="393">
        <f>F828+36</f>
        <v>44714</v>
      </c>
    </row>
    <row r="829" spans="1:8">
      <c r="B829" s="407" t="s">
        <v>1043</v>
      </c>
      <c r="C829" s="407" t="s">
        <v>1043</v>
      </c>
      <c r="D829" s="448"/>
      <c r="E829" s="393" t="s">
        <v>1043</v>
      </c>
      <c r="F829" s="393" t="s">
        <v>1043</v>
      </c>
      <c r="G829" s="393" t="s">
        <v>1043</v>
      </c>
      <c r="H829" s="430"/>
    </row>
    <row r="830" spans="1:8">
      <c r="B830" s="462"/>
      <c r="C830" s="461"/>
      <c r="D830" s="405"/>
      <c r="E830" s="404"/>
      <c r="F830" s="404"/>
      <c r="G830" s="404"/>
      <c r="H830" s="430"/>
    </row>
    <row r="831" spans="1:8">
      <c r="A831" s="450" t="s">
        <v>1338</v>
      </c>
      <c r="B831" s="450"/>
    </row>
    <row r="832" spans="1:8">
      <c r="B832" s="402" t="s">
        <v>272</v>
      </c>
      <c r="C832" s="402" t="s">
        <v>24</v>
      </c>
      <c r="D832" s="401" t="s">
        <v>25</v>
      </c>
      <c r="E832" s="398" t="s">
        <v>152</v>
      </c>
      <c r="F832" s="398" t="s">
        <v>1168</v>
      </c>
      <c r="G832" s="393" t="s">
        <v>1337</v>
      </c>
      <c r="H832" s="398" t="s">
        <v>1336</v>
      </c>
    </row>
    <row r="833" spans="1:8">
      <c r="B833" s="400"/>
      <c r="C833" s="400"/>
      <c r="D833" s="399"/>
      <c r="E833" s="398" t="s">
        <v>1039</v>
      </c>
      <c r="F833" s="398" t="s">
        <v>27</v>
      </c>
      <c r="G833" s="398" t="s">
        <v>28</v>
      </c>
      <c r="H833" s="398" t="s">
        <v>28</v>
      </c>
    </row>
    <row r="834" spans="1:8" ht="16.5" customHeight="1">
      <c r="B834" s="407" t="s">
        <v>1081</v>
      </c>
      <c r="C834" s="407"/>
      <c r="D834" s="397" t="s">
        <v>1094</v>
      </c>
      <c r="E834" s="393">
        <f>F834-4</f>
        <v>44651</v>
      </c>
      <c r="F834" s="393">
        <v>44655</v>
      </c>
      <c r="G834" s="393">
        <f>F834+21</f>
        <v>44676</v>
      </c>
      <c r="H834" s="454" t="s">
        <v>1335</v>
      </c>
    </row>
    <row r="835" spans="1:8">
      <c r="B835" s="407" t="s">
        <v>1081</v>
      </c>
      <c r="C835" s="407"/>
      <c r="D835" s="396"/>
      <c r="E835" s="393">
        <f>F835-4</f>
        <v>44658</v>
      </c>
      <c r="F835" s="393">
        <v>44662</v>
      </c>
      <c r="G835" s="393">
        <f>F835+21</f>
        <v>44683</v>
      </c>
      <c r="H835" s="454" t="s">
        <v>1335</v>
      </c>
    </row>
    <row r="836" spans="1:8">
      <c r="B836" s="407" t="s">
        <v>741</v>
      </c>
      <c r="C836" s="407" t="s">
        <v>1093</v>
      </c>
      <c r="D836" s="396"/>
      <c r="E836" s="393">
        <f>F836-4</f>
        <v>44665</v>
      </c>
      <c r="F836" s="393">
        <v>44669</v>
      </c>
      <c r="G836" s="393">
        <f>F836+21</f>
        <v>44690</v>
      </c>
      <c r="H836" s="454" t="s">
        <v>1335</v>
      </c>
    </row>
    <row r="837" spans="1:8">
      <c r="B837" s="407" t="s">
        <v>742</v>
      </c>
      <c r="C837" s="407" t="s">
        <v>745</v>
      </c>
      <c r="D837" s="396"/>
      <c r="E837" s="393">
        <f>F837-4</f>
        <v>44672</v>
      </c>
      <c r="F837" s="393">
        <v>44676</v>
      </c>
      <c r="G837" s="393">
        <f>F837+21</f>
        <v>44697</v>
      </c>
      <c r="H837" s="454" t="s">
        <v>1335</v>
      </c>
    </row>
    <row r="838" spans="1:8">
      <c r="B838" s="407" t="s">
        <v>743</v>
      </c>
      <c r="C838" s="407" t="s">
        <v>1092</v>
      </c>
      <c r="D838" s="394"/>
      <c r="E838" s="393">
        <f>F838-4</f>
        <v>44679</v>
      </c>
      <c r="F838" s="393">
        <v>44683</v>
      </c>
      <c r="G838" s="393">
        <f>F838+21</f>
        <v>44704</v>
      </c>
      <c r="H838" s="454" t="s">
        <v>1335</v>
      </c>
    </row>
    <row r="840" spans="1:8" s="429" customFormat="1">
      <c r="A840" s="434" t="s">
        <v>235</v>
      </c>
      <c r="B840" s="434"/>
      <c r="C840" s="434"/>
      <c r="D840" s="434"/>
      <c r="E840" s="434"/>
      <c r="F840" s="434"/>
      <c r="G840" s="434"/>
      <c r="H840" s="430"/>
    </row>
    <row r="841" spans="1:8">
      <c r="A841" s="410" t="s">
        <v>236</v>
      </c>
    </row>
    <row r="842" spans="1:8">
      <c r="B842" s="402" t="s">
        <v>272</v>
      </c>
      <c r="C842" s="402" t="s">
        <v>1170</v>
      </c>
      <c r="D842" s="401" t="s">
        <v>25</v>
      </c>
      <c r="E842" s="398" t="s">
        <v>152</v>
      </c>
      <c r="F842" s="398" t="s">
        <v>152</v>
      </c>
      <c r="G842" s="398" t="s">
        <v>1333</v>
      </c>
    </row>
    <row r="843" spans="1:8">
      <c r="B843" s="400"/>
      <c r="C843" s="400"/>
      <c r="D843" s="399"/>
      <c r="E843" s="398" t="s">
        <v>1039</v>
      </c>
      <c r="F843" s="398" t="s">
        <v>27</v>
      </c>
      <c r="G843" s="398" t="s">
        <v>28</v>
      </c>
    </row>
    <row r="844" spans="1:8">
      <c r="B844" s="407" t="s">
        <v>1314</v>
      </c>
      <c r="C844" s="407">
        <v>539</v>
      </c>
      <c r="D844" s="397" t="s">
        <v>1334</v>
      </c>
      <c r="E844" s="393">
        <f>F844-4</f>
        <v>44652</v>
      </c>
      <c r="F844" s="393">
        <v>44656</v>
      </c>
      <c r="G844" s="393">
        <f>F844+2</f>
        <v>44658</v>
      </c>
    </row>
    <row r="845" spans="1:8">
      <c r="B845" s="407" t="s">
        <v>1315</v>
      </c>
      <c r="C845" s="407">
        <v>240</v>
      </c>
      <c r="D845" s="396"/>
      <c r="E845" s="393">
        <f>F845-4</f>
        <v>44659</v>
      </c>
      <c r="F845" s="393">
        <v>44663</v>
      </c>
      <c r="G845" s="393">
        <f>F845+2</f>
        <v>44665</v>
      </c>
    </row>
    <row r="846" spans="1:8">
      <c r="B846" s="407" t="s">
        <v>1314</v>
      </c>
      <c r="C846" s="407">
        <v>541</v>
      </c>
      <c r="D846" s="396"/>
      <c r="E846" s="393">
        <f>F846-4</f>
        <v>44666</v>
      </c>
      <c r="F846" s="393">
        <v>44670</v>
      </c>
      <c r="G846" s="393">
        <f>F846+2</f>
        <v>44672</v>
      </c>
    </row>
    <row r="847" spans="1:8">
      <c r="B847" s="407" t="s">
        <v>1315</v>
      </c>
      <c r="C847" s="407">
        <v>242</v>
      </c>
      <c r="D847" s="396"/>
      <c r="E847" s="393">
        <f>F847-4</f>
        <v>44673</v>
      </c>
      <c r="F847" s="393">
        <v>44677</v>
      </c>
      <c r="G847" s="393">
        <f>F847+2</f>
        <v>44679</v>
      </c>
    </row>
    <row r="848" spans="1:8">
      <c r="B848" s="407" t="s">
        <v>1043</v>
      </c>
      <c r="C848" s="407" t="s">
        <v>1043</v>
      </c>
      <c r="D848" s="394"/>
      <c r="E848" s="393" t="s">
        <v>1043</v>
      </c>
      <c r="F848" s="393" t="s">
        <v>1043</v>
      </c>
      <c r="G848" s="393" t="s">
        <v>1043</v>
      </c>
    </row>
    <row r="849" spans="1:7">
      <c r="B849" s="390"/>
      <c r="C849" s="390"/>
      <c r="F849" s="404"/>
      <c r="G849" s="404"/>
    </row>
    <row r="850" spans="1:7">
      <c r="B850" s="390"/>
      <c r="C850" s="390"/>
    </row>
    <row r="851" spans="1:7">
      <c r="B851" s="402" t="s">
        <v>1273</v>
      </c>
      <c r="C851" s="402" t="s">
        <v>24</v>
      </c>
      <c r="D851" s="401" t="s">
        <v>25</v>
      </c>
      <c r="E851" s="398" t="s">
        <v>152</v>
      </c>
      <c r="F851" s="398" t="s">
        <v>152</v>
      </c>
      <c r="G851" s="398" t="s">
        <v>1333</v>
      </c>
    </row>
    <row r="852" spans="1:7">
      <c r="B852" s="400"/>
      <c r="C852" s="400"/>
      <c r="D852" s="399"/>
      <c r="E852" s="398" t="s">
        <v>1039</v>
      </c>
      <c r="F852" s="398" t="s">
        <v>27</v>
      </c>
      <c r="G852" s="398" t="s">
        <v>28</v>
      </c>
    </row>
    <row r="853" spans="1:7">
      <c r="B853" s="427" t="s">
        <v>1331</v>
      </c>
      <c r="C853" s="407">
        <v>429</v>
      </c>
      <c r="D853" s="397" t="s">
        <v>1332</v>
      </c>
      <c r="E853" s="393">
        <f>F853-4</f>
        <v>44649</v>
      </c>
      <c r="F853" s="393">
        <v>44653</v>
      </c>
      <c r="G853" s="393">
        <f>F853+3</f>
        <v>44656</v>
      </c>
    </row>
    <row r="854" spans="1:7" ht="16.5" customHeight="1">
      <c r="B854" s="427" t="s">
        <v>1331</v>
      </c>
      <c r="C854" s="407">
        <v>430</v>
      </c>
      <c r="D854" s="396" t="s">
        <v>1330</v>
      </c>
      <c r="E854" s="393">
        <f>F854-4</f>
        <v>44656</v>
      </c>
      <c r="F854" s="393">
        <v>44660</v>
      </c>
      <c r="G854" s="393">
        <f>F854+3</f>
        <v>44663</v>
      </c>
    </row>
    <row r="855" spans="1:7">
      <c r="B855" s="427" t="s">
        <v>1331</v>
      </c>
      <c r="C855" s="407">
        <v>431</v>
      </c>
      <c r="D855" s="396"/>
      <c r="E855" s="393">
        <f>F855-4</f>
        <v>44663</v>
      </c>
      <c r="F855" s="393">
        <v>44667</v>
      </c>
      <c r="G855" s="393">
        <f>F855+3</f>
        <v>44670</v>
      </c>
    </row>
    <row r="856" spans="1:7">
      <c r="B856" s="427" t="s">
        <v>1331</v>
      </c>
      <c r="C856" s="407">
        <v>432</v>
      </c>
      <c r="D856" s="396"/>
      <c r="E856" s="393">
        <f>F856-4</f>
        <v>44670</v>
      </c>
      <c r="F856" s="393">
        <v>44674</v>
      </c>
      <c r="G856" s="393">
        <f>F856+3</f>
        <v>44677</v>
      </c>
    </row>
    <row r="857" spans="1:7">
      <c r="B857" s="427" t="s">
        <v>1331</v>
      </c>
      <c r="C857" s="407">
        <v>433</v>
      </c>
      <c r="D857" s="394" t="s">
        <v>1330</v>
      </c>
      <c r="E857" s="393">
        <f>F857-4</f>
        <v>44677</v>
      </c>
      <c r="F857" s="393">
        <v>44681</v>
      </c>
      <c r="G857" s="393">
        <f>F857+3</f>
        <v>44684</v>
      </c>
    </row>
    <row r="858" spans="1:7">
      <c r="A858" s="410" t="s">
        <v>1329</v>
      </c>
    </row>
    <row r="859" spans="1:7">
      <c r="B859" s="402" t="s">
        <v>1273</v>
      </c>
      <c r="C859" s="402" t="s">
        <v>24</v>
      </c>
      <c r="D859" s="401" t="s">
        <v>25</v>
      </c>
      <c r="E859" s="398" t="s">
        <v>152</v>
      </c>
      <c r="F859" s="398" t="s">
        <v>152</v>
      </c>
      <c r="G859" s="398" t="s">
        <v>1329</v>
      </c>
    </row>
    <row r="860" spans="1:7">
      <c r="B860" s="400"/>
      <c r="C860" s="400"/>
      <c r="D860" s="399"/>
      <c r="E860" s="398" t="s">
        <v>1039</v>
      </c>
      <c r="F860" s="398" t="s">
        <v>27</v>
      </c>
      <c r="G860" s="398" t="s">
        <v>28</v>
      </c>
    </row>
    <row r="861" spans="1:7">
      <c r="B861" s="407" t="s">
        <v>1326</v>
      </c>
      <c r="C861" s="407" t="s">
        <v>608</v>
      </c>
      <c r="D861" s="397" t="s">
        <v>1328</v>
      </c>
      <c r="E861" s="393">
        <f>F861-4</f>
        <v>44649</v>
      </c>
      <c r="F861" s="393">
        <v>44653</v>
      </c>
      <c r="G861" s="393">
        <f>F861+2</f>
        <v>44655</v>
      </c>
    </row>
    <row r="862" spans="1:7">
      <c r="B862" s="407" t="s">
        <v>1327</v>
      </c>
      <c r="C862" s="407" t="s">
        <v>690</v>
      </c>
      <c r="D862" s="396"/>
      <c r="E862" s="393">
        <f>F862-4</f>
        <v>44656</v>
      </c>
      <c r="F862" s="393">
        <f>F861+7</f>
        <v>44660</v>
      </c>
      <c r="G862" s="393">
        <f>F862+2</f>
        <v>44662</v>
      </c>
    </row>
    <row r="863" spans="1:7">
      <c r="B863" s="407" t="s">
        <v>1326</v>
      </c>
      <c r="C863" s="407" t="s">
        <v>692</v>
      </c>
      <c r="D863" s="396"/>
      <c r="E863" s="393">
        <f>F863-4</f>
        <v>44663</v>
      </c>
      <c r="F863" s="393">
        <f>F862+7</f>
        <v>44667</v>
      </c>
      <c r="G863" s="393">
        <f>F863+2</f>
        <v>44669</v>
      </c>
    </row>
    <row r="864" spans="1:7">
      <c r="B864" s="407" t="s">
        <v>1327</v>
      </c>
      <c r="C864" s="407" t="s">
        <v>694</v>
      </c>
      <c r="D864" s="396"/>
      <c r="E864" s="393">
        <f>F864-4</f>
        <v>44670</v>
      </c>
      <c r="F864" s="393">
        <f>F863+7</f>
        <v>44674</v>
      </c>
      <c r="G864" s="393">
        <f>F864+2</f>
        <v>44676</v>
      </c>
    </row>
    <row r="865" spans="1:7">
      <c r="B865" s="407" t="s">
        <v>1326</v>
      </c>
      <c r="C865" s="407" t="s">
        <v>842</v>
      </c>
      <c r="D865" s="394"/>
      <c r="E865" s="393">
        <f>F865-4</f>
        <v>44677</v>
      </c>
      <c r="F865" s="393">
        <f>F864+7</f>
        <v>44681</v>
      </c>
      <c r="G865" s="393">
        <f>F865+2</f>
        <v>44683</v>
      </c>
    </row>
    <row r="866" spans="1:7">
      <c r="A866" s="410" t="s">
        <v>1325</v>
      </c>
      <c r="B866" s="390"/>
      <c r="C866" s="390"/>
    </row>
    <row r="867" spans="1:7">
      <c r="B867" s="402" t="s">
        <v>272</v>
      </c>
      <c r="C867" s="402" t="s">
        <v>24</v>
      </c>
      <c r="D867" s="401" t="s">
        <v>25</v>
      </c>
      <c r="E867" s="398" t="s">
        <v>152</v>
      </c>
      <c r="F867" s="398" t="s">
        <v>152</v>
      </c>
      <c r="G867" s="398" t="s">
        <v>1325</v>
      </c>
    </row>
    <row r="868" spans="1:7">
      <c r="B868" s="400"/>
      <c r="C868" s="400"/>
      <c r="D868" s="399"/>
      <c r="E868" s="398" t="s">
        <v>1039</v>
      </c>
      <c r="F868" s="398" t="s">
        <v>27</v>
      </c>
      <c r="G868" s="398" t="s">
        <v>28</v>
      </c>
    </row>
    <row r="869" spans="1:7">
      <c r="B869" s="427" t="s">
        <v>1318</v>
      </c>
      <c r="C869" s="407" t="s">
        <v>1324</v>
      </c>
      <c r="D869" s="448" t="s">
        <v>1323</v>
      </c>
      <c r="E869" s="393">
        <f>F869-4</f>
        <v>44649</v>
      </c>
      <c r="F869" s="393">
        <v>44653</v>
      </c>
      <c r="G869" s="393">
        <f>F869+2</f>
        <v>44655</v>
      </c>
    </row>
    <row r="870" spans="1:7">
      <c r="B870" s="427" t="s">
        <v>1320</v>
      </c>
      <c r="C870" s="407" t="s">
        <v>1322</v>
      </c>
      <c r="D870" s="448"/>
      <c r="E870" s="393">
        <f>F870-4</f>
        <v>44656</v>
      </c>
      <c r="F870" s="393">
        <f>F869+7</f>
        <v>44660</v>
      </c>
      <c r="G870" s="393">
        <f>F870+2</f>
        <v>44662</v>
      </c>
    </row>
    <row r="871" spans="1:7">
      <c r="B871" s="427" t="s">
        <v>1318</v>
      </c>
      <c r="C871" s="407" t="s">
        <v>1321</v>
      </c>
      <c r="D871" s="448"/>
      <c r="E871" s="393">
        <f>F871-4</f>
        <v>44663</v>
      </c>
      <c r="F871" s="393">
        <f>F870+7</f>
        <v>44667</v>
      </c>
      <c r="G871" s="393">
        <f>F871+2</f>
        <v>44669</v>
      </c>
    </row>
    <row r="872" spans="1:7">
      <c r="B872" s="427" t="s">
        <v>1320</v>
      </c>
      <c r="C872" s="407" t="s">
        <v>1319</v>
      </c>
      <c r="D872" s="448"/>
      <c r="E872" s="393">
        <f>F872-4</f>
        <v>44670</v>
      </c>
      <c r="F872" s="393">
        <f>F871+7</f>
        <v>44674</v>
      </c>
      <c r="G872" s="393">
        <f>F872+2</f>
        <v>44676</v>
      </c>
    </row>
    <row r="873" spans="1:7">
      <c r="B873" s="427" t="s">
        <v>1318</v>
      </c>
      <c r="C873" s="407" t="s">
        <v>1317</v>
      </c>
      <c r="D873" s="448"/>
      <c r="E873" s="393">
        <f>F873-4</f>
        <v>44677</v>
      </c>
      <c r="F873" s="393">
        <f>F872+7</f>
        <v>44681</v>
      </c>
      <c r="G873" s="393">
        <f>F873+2</f>
        <v>44683</v>
      </c>
    </row>
    <row r="874" spans="1:7">
      <c r="B874" s="425"/>
      <c r="C874" s="425"/>
      <c r="D874" s="405"/>
      <c r="E874" s="404"/>
      <c r="F874" s="404"/>
      <c r="G874" s="404"/>
    </row>
    <row r="875" spans="1:7">
      <c r="A875" s="450" t="s">
        <v>237</v>
      </c>
      <c r="B875" s="450"/>
    </row>
    <row r="876" spans="1:7">
      <c r="B876" s="402" t="s">
        <v>1273</v>
      </c>
      <c r="C876" s="402" t="s">
        <v>24</v>
      </c>
      <c r="D876" s="401" t="s">
        <v>25</v>
      </c>
      <c r="E876" s="398" t="s">
        <v>152</v>
      </c>
      <c r="F876" s="398" t="s">
        <v>152</v>
      </c>
      <c r="G876" s="398" t="s">
        <v>1311</v>
      </c>
    </row>
    <row r="877" spans="1:7">
      <c r="B877" s="400"/>
      <c r="C877" s="400"/>
      <c r="D877" s="399"/>
      <c r="E877" s="398" t="s">
        <v>1039</v>
      </c>
      <c r="F877" s="398" t="s">
        <v>27</v>
      </c>
      <c r="G877" s="398" t="s">
        <v>28</v>
      </c>
    </row>
    <row r="878" spans="1:7">
      <c r="B878" s="427" t="s">
        <v>1315</v>
      </c>
      <c r="C878" s="427">
        <v>239</v>
      </c>
      <c r="D878" s="448" t="s">
        <v>1316</v>
      </c>
      <c r="E878" s="393">
        <f>F878-4</f>
        <v>44652</v>
      </c>
      <c r="F878" s="393">
        <v>44656</v>
      </c>
      <c r="G878" s="393">
        <f>F878+2</f>
        <v>44658</v>
      </c>
    </row>
    <row r="879" spans="1:7">
      <c r="B879" s="427" t="s">
        <v>1314</v>
      </c>
      <c r="C879" s="427">
        <v>540</v>
      </c>
      <c r="D879" s="448"/>
      <c r="E879" s="393">
        <f>E878+7</f>
        <v>44659</v>
      </c>
      <c r="F879" s="393">
        <v>44663</v>
      </c>
      <c r="G879" s="393">
        <f>G878+7</f>
        <v>44665</v>
      </c>
    </row>
    <row r="880" spans="1:7">
      <c r="B880" s="427" t="s">
        <v>1315</v>
      </c>
      <c r="C880" s="427">
        <v>241</v>
      </c>
      <c r="D880" s="448"/>
      <c r="E880" s="393">
        <f>E879+7</f>
        <v>44666</v>
      </c>
      <c r="F880" s="393">
        <v>44670</v>
      </c>
      <c r="G880" s="393">
        <f>G879+7</f>
        <v>44672</v>
      </c>
    </row>
    <row r="881" spans="2:7">
      <c r="B881" s="427" t="s">
        <v>1314</v>
      </c>
      <c r="C881" s="427">
        <v>542</v>
      </c>
      <c r="D881" s="448"/>
      <c r="E881" s="393">
        <f>E880+7</f>
        <v>44673</v>
      </c>
      <c r="F881" s="393">
        <v>44677</v>
      </c>
      <c r="G881" s="393">
        <f>G880+7</f>
        <v>44679</v>
      </c>
    </row>
    <row r="882" spans="2:7">
      <c r="B882" s="427"/>
      <c r="C882" s="427"/>
      <c r="D882" s="448"/>
      <c r="E882" s="393" t="s">
        <v>1122</v>
      </c>
      <c r="F882" s="393"/>
      <c r="G882" s="393" t="s">
        <v>1122</v>
      </c>
    </row>
    <row r="883" spans="2:7">
      <c r="B883" s="390"/>
      <c r="C883" s="390"/>
    </row>
    <row r="884" spans="2:7">
      <c r="B884" s="402" t="s">
        <v>1273</v>
      </c>
      <c r="C884" s="402" t="s">
        <v>24</v>
      </c>
      <c r="D884" s="401" t="s">
        <v>25</v>
      </c>
      <c r="E884" s="398" t="s">
        <v>152</v>
      </c>
      <c r="F884" s="398" t="s">
        <v>152</v>
      </c>
      <c r="G884" s="398" t="s">
        <v>1311</v>
      </c>
    </row>
    <row r="885" spans="2:7">
      <c r="B885" s="400"/>
      <c r="C885" s="400"/>
      <c r="D885" s="399"/>
      <c r="E885" s="398" t="s">
        <v>1039</v>
      </c>
      <c r="F885" s="398" t="s">
        <v>27</v>
      </c>
      <c r="G885" s="398" t="s">
        <v>28</v>
      </c>
    </row>
    <row r="886" spans="2:7">
      <c r="B886" s="427" t="s">
        <v>1312</v>
      </c>
      <c r="C886" s="427">
        <v>238</v>
      </c>
      <c r="D886" s="448" t="s">
        <v>1313</v>
      </c>
      <c r="E886" s="393">
        <f>F886-4</f>
        <v>44648</v>
      </c>
      <c r="F886" s="393">
        <v>44652</v>
      </c>
      <c r="G886" s="393">
        <f>F886+3</f>
        <v>44655</v>
      </c>
    </row>
    <row r="887" spans="2:7">
      <c r="B887" s="427" t="s">
        <v>1312</v>
      </c>
      <c r="C887" s="427">
        <v>239</v>
      </c>
      <c r="D887" s="448"/>
      <c r="E887" s="393">
        <f>E886+7</f>
        <v>44655</v>
      </c>
      <c r="F887" s="393">
        <v>44659</v>
      </c>
      <c r="G887" s="393">
        <f>F887+3</f>
        <v>44662</v>
      </c>
    </row>
    <row r="888" spans="2:7">
      <c r="B888" s="427" t="s">
        <v>1312</v>
      </c>
      <c r="C888" s="427">
        <v>240</v>
      </c>
      <c r="D888" s="448"/>
      <c r="E888" s="393">
        <f>E887+7</f>
        <v>44662</v>
      </c>
      <c r="F888" s="393">
        <v>44666</v>
      </c>
      <c r="G888" s="393">
        <f>F888+3</f>
        <v>44669</v>
      </c>
    </row>
    <row r="889" spans="2:7">
      <c r="B889" s="427" t="s">
        <v>1312</v>
      </c>
      <c r="C889" s="427">
        <v>241</v>
      </c>
      <c r="D889" s="448"/>
      <c r="E889" s="393">
        <f>E888+7</f>
        <v>44669</v>
      </c>
      <c r="F889" s="393">
        <v>44673</v>
      </c>
      <c r="G889" s="393">
        <f>F889+3</f>
        <v>44676</v>
      </c>
    </row>
    <row r="890" spans="2:7">
      <c r="B890" s="427" t="s">
        <v>1312</v>
      </c>
      <c r="C890" s="427">
        <v>242</v>
      </c>
      <c r="D890" s="448"/>
      <c r="E890" s="393">
        <f>E889+7</f>
        <v>44676</v>
      </c>
      <c r="F890" s="393">
        <v>44680</v>
      </c>
      <c r="G890" s="393">
        <f>F890+3</f>
        <v>44683</v>
      </c>
    </row>
    <row r="892" spans="2:7">
      <c r="B892" s="402" t="s">
        <v>1273</v>
      </c>
      <c r="C892" s="402" t="s">
        <v>24</v>
      </c>
      <c r="D892" s="401" t="s">
        <v>25</v>
      </c>
      <c r="E892" s="398" t="s">
        <v>152</v>
      </c>
      <c r="F892" s="398" t="s">
        <v>152</v>
      </c>
      <c r="G892" s="398" t="s">
        <v>1311</v>
      </c>
    </row>
    <row r="893" spans="2:7">
      <c r="B893" s="400"/>
      <c r="C893" s="400"/>
      <c r="D893" s="399"/>
      <c r="E893" s="398" t="s">
        <v>1039</v>
      </c>
      <c r="F893" s="398" t="s">
        <v>27</v>
      </c>
      <c r="G893" s="398" t="s">
        <v>28</v>
      </c>
    </row>
    <row r="894" spans="2:7">
      <c r="B894" s="427" t="s">
        <v>1309</v>
      </c>
      <c r="C894" s="427">
        <v>2213</v>
      </c>
      <c r="D894" s="448" t="s">
        <v>1310</v>
      </c>
      <c r="E894" s="393">
        <f>F894-4</f>
        <v>44650</v>
      </c>
      <c r="F894" s="393">
        <v>44654</v>
      </c>
      <c r="G894" s="393">
        <f>F894+3</f>
        <v>44657</v>
      </c>
    </row>
    <row r="895" spans="2:7">
      <c r="B895" s="427" t="s">
        <v>1309</v>
      </c>
      <c r="C895" s="427">
        <v>2214</v>
      </c>
      <c r="D895" s="448"/>
      <c r="E895" s="393">
        <f>E894+7</f>
        <v>44657</v>
      </c>
      <c r="F895" s="393">
        <v>44661</v>
      </c>
      <c r="G895" s="393">
        <f>G894+7</f>
        <v>44664</v>
      </c>
    </row>
    <row r="896" spans="2:7">
      <c r="B896" s="427" t="s">
        <v>1309</v>
      </c>
      <c r="C896" s="427">
        <v>2215</v>
      </c>
      <c r="D896" s="448"/>
      <c r="E896" s="393">
        <f>E895+7</f>
        <v>44664</v>
      </c>
      <c r="F896" s="393">
        <v>44668</v>
      </c>
      <c r="G896" s="393">
        <f>G895+7</f>
        <v>44671</v>
      </c>
    </row>
    <row r="897" spans="1:7">
      <c r="B897" s="427" t="s">
        <v>1309</v>
      </c>
      <c r="C897" s="427">
        <v>2216</v>
      </c>
      <c r="D897" s="448"/>
      <c r="E897" s="393">
        <f>E896+7</f>
        <v>44671</v>
      </c>
      <c r="F897" s="393">
        <v>44675</v>
      </c>
      <c r="G897" s="393">
        <f>G896+7</f>
        <v>44678</v>
      </c>
    </row>
    <row r="898" spans="1:7">
      <c r="B898" s="427" t="s">
        <v>1309</v>
      </c>
      <c r="C898" s="427">
        <v>2217</v>
      </c>
      <c r="D898" s="448"/>
      <c r="E898" s="393">
        <f>E897+7</f>
        <v>44678</v>
      </c>
      <c r="F898" s="393">
        <v>44682</v>
      </c>
      <c r="G898" s="393">
        <f>G897+7</f>
        <v>44685</v>
      </c>
    </row>
    <row r="899" spans="1:7">
      <c r="B899" s="390"/>
      <c r="C899" s="390"/>
    </row>
    <row r="900" spans="1:7">
      <c r="A900" s="410" t="s">
        <v>238</v>
      </c>
    </row>
    <row r="901" spans="1:7">
      <c r="B901" s="402" t="s">
        <v>1273</v>
      </c>
      <c r="C901" s="402" t="s">
        <v>24</v>
      </c>
      <c r="D901" s="401" t="s">
        <v>25</v>
      </c>
      <c r="E901" s="398" t="s">
        <v>152</v>
      </c>
      <c r="F901" s="398" t="s">
        <v>152</v>
      </c>
      <c r="G901" s="398" t="s">
        <v>1304</v>
      </c>
    </row>
    <row r="902" spans="1:7">
      <c r="B902" s="400"/>
      <c r="C902" s="400"/>
      <c r="D902" s="399"/>
      <c r="E902" s="398" t="s">
        <v>1039</v>
      </c>
      <c r="F902" s="398" t="s">
        <v>27</v>
      </c>
      <c r="G902" s="398" t="s">
        <v>28</v>
      </c>
    </row>
    <row r="903" spans="1:7">
      <c r="B903" s="427" t="s">
        <v>179</v>
      </c>
      <c r="C903" s="427"/>
      <c r="D903" s="397" t="s">
        <v>1308</v>
      </c>
      <c r="E903" s="393">
        <f>F903-4</f>
        <v>44652</v>
      </c>
      <c r="F903" s="393">
        <v>44656</v>
      </c>
      <c r="G903" s="393">
        <f>F903+3</f>
        <v>44659</v>
      </c>
    </row>
    <row r="904" spans="1:7">
      <c r="B904" s="427" t="s">
        <v>179</v>
      </c>
      <c r="C904" s="427"/>
      <c r="D904" s="396"/>
      <c r="E904" s="393">
        <f>E903+7</f>
        <v>44659</v>
      </c>
      <c r="F904" s="393">
        <v>44663</v>
      </c>
      <c r="G904" s="393">
        <f>F904+3</f>
        <v>44666</v>
      </c>
    </row>
    <row r="905" spans="1:7">
      <c r="B905" s="427" t="s">
        <v>179</v>
      </c>
      <c r="C905" s="427"/>
      <c r="D905" s="396"/>
      <c r="E905" s="393">
        <f>E904+7</f>
        <v>44666</v>
      </c>
      <c r="F905" s="393">
        <v>44670</v>
      </c>
      <c r="G905" s="393">
        <f>F905+3</f>
        <v>44673</v>
      </c>
    </row>
    <row r="906" spans="1:7">
      <c r="B906" s="427" t="s">
        <v>179</v>
      </c>
      <c r="C906" s="427"/>
      <c r="D906" s="396"/>
      <c r="E906" s="393">
        <f>E905+7</f>
        <v>44673</v>
      </c>
      <c r="F906" s="393">
        <v>44677</v>
      </c>
      <c r="G906" s="393">
        <f>F906+3</f>
        <v>44680</v>
      </c>
    </row>
    <row r="907" spans="1:7">
      <c r="B907" s="427" t="s">
        <v>179</v>
      </c>
      <c r="C907" s="427"/>
      <c r="D907" s="394"/>
      <c r="E907" s="393">
        <f>E906+7</f>
        <v>44680</v>
      </c>
      <c r="F907" s="393">
        <v>44684</v>
      </c>
      <c r="G907" s="393">
        <f>F907+3</f>
        <v>44687</v>
      </c>
    </row>
    <row r="908" spans="1:7">
      <c r="B908" s="390" t="s">
        <v>1122</v>
      </c>
      <c r="C908" s="390"/>
      <c r="F908" s="404"/>
      <c r="G908" s="404"/>
    </row>
    <row r="909" spans="1:7">
      <c r="B909" s="402" t="s">
        <v>1273</v>
      </c>
      <c r="C909" s="402" t="s">
        <v>24</v>
      </c>
      <c r="D909" s="401" t="s">
        <v>25</v>
      </c>
      <c r="E909" s="398" t="s">
        <v>152</v>
      </c>
      <c r="F909" s="398" t="s">
        <v>152</v>
      </c>
      <c r="G909" s="398" t="s">
        <v>1304</v>
      </c>
    </row>
    <row r="910" spans="1:7">
      <c r="B910" s="400"/>
      <c r="C910" s="400"/>
      <c r="D910" s="399"/>
      <c r="E910" s="398" t="s">
        <v>1039</v>
      </c>
      <c r="F910" s="398" t="s">
        <v>27</v>
      </c>
      <c r="G910" s="398" t="s">
        <v>28</v>
      </c>
    </row>
    <row r="911" spans="1:7">
      <c r="B911" s="427" t="s">
        <v>1305</v>
      </c>
      <c r="C911" s="427">
        <v>2213</v>
      </c>
      <c r="D911" s="448" t="s">
        <v>1307</v>
      </c>
      <c r="E911" s="393">
        <f>F911-4</f>
        <v>44648</v>
      </c>
      <c r="F911" s="393">
        <v>44652</v>
      </c>
      <c r="G911" s="393">
        <f>F911+2</f>
        <v>44654</v>
      </c>
    </row>
    <row r="912" spans="1:7">
      <c r="B912" s="427" t="s">
        <v>1306</v>
      </c>
      <c r="C912" s="427">
        <v>2214</v>
      </c>
      <c r="D912" s="448"/>
      <c r="E912" s="393">
        <f>F912-4</f>
        <v>44655</v>
      </c>
      <c r="F912" s="393">
        <v>44659</v>
      </c>
      <c r="G912" s="393">
        <f>F912+2</f>
        <v>44661</v>
      </c>
    </row>
    <row r="913" spans="1:7">
      <c r="B913" s="427" t="s">
        <v>1305</v>
      </c>
      <c r="C913" s="427">
        <v>2215</v>
      </c>
      <c r="D913" s="448"/>
      <c r="E913" s="393">
        <f>F913-4</f>
        <v>44662</v>
      </c>
      <c r="F913" s="393">
        <v>44666</v>
      </c>
      <c r="G913" s="393">
        <f>F913+2</f>
        <v>44668</v>
      </c>
    </row>
    <row r="914" spans="1:7">
      <c r="B914" s="427" t="s">
        <v>1306</v>
      </c>
      <c r="C914" s="427">
        <v>2216</v>
      </c>
      <c r="D914" s="448"/>
      <c r="E914" s="393">
        <f>F914-4</f>
        <v>44669</v>
      </c>
      <c r="F914" s="393">
        <v>44673</v>
      </c>
      <c r="G914" s="393">
        <f>F914+2</f>
        <v>44675</v>
      </c>
    </row>
    <row r="915" spans="1:7">
      <c r="B915" s="427" t="s">
        <v>1305</v>
      </c>
      <c r="C915" s="427">
        <v>2217</v>
      </c>
      <c r="D915" s="448"/>
      <c r="E915" s="393">
        <f>F915-4</f>
        <v>44676</v>
      </c>
      <c r="F915" s="393">
        <v>44680</v>
      </c>
      <c r="G915" s="393">
        <f>F915+2</f>
        <v>44682</v>
      </c>
    </row>
    <row r="916" spans="1:7">
      <c r="B916" s="460"/>
      <c r="C916" s="458"/>
    </row>
    <row r="917" spans="1:7">
      <c r="B917" s="402" t="s">
        <v>1273</v>
      </c>
      <c r="C917" s="402" t="s">
        <v>24</v>
      </c>
      <c r="D917" s="401" t="s">
        <v>25</v>
      </c>
      <c r="E917" s="398" t="s">
        <v>152</v>
      </c>
      <c r="F917" s="398" t="s">
        <v>152</v>
      </c>
      <c r="G917" s="398" t="s">
        <v>1304</v>
      </c>
    </row>
    <row r="918" spans="1:7">
      <c r="B918" s="400"/>
      <c r="C918" s="400"/>
      <c r="D918" s="399"/>
      <c r="E918" s="398" t="s">
        <v>1039</v>
      </c>
      <c r="F918" s="398" t="s">
        <v>27</v>
      </c>
      <c r="G918" s="398" t="s">
        <v>28</v>
      </c>
    </row>
    <row r="919" spans="1:7">
      <c r="B919" s="427" t="s">
        <v>1301</v>
      </c>
      <c r="C919" s="427">
        <v>484</v>
      </c>
      <c r="D919" s="397" t="s">
        <v>1303</v>
      </c>
      <c r="E919" s="393">
        <f>F919-4</f>
        <v>44650</v>
      </c>
      <c r="F919" s="393">
        <v>44654</v>
      </c>
      <c r="G919" s="393">
        <f>F919+2</f>
        <v>44656</v>
      </c>
    </row>
    <row r="920" spans="1:7">
      <c r="B920" s="427" t="s">
        <v>1302</v>
      </c>
      <c r="C920" s="427">
        <v>255</v>
      </c>
      <c r="D920" s="396"/>
      <c r="E920" s="393">
        <f>E919+7</f>
        <v>44657</v>
      </c>
      <c r="F920" s="393">
        <v>44661</v>
      </c>
      <c r="G920" s="393">
        <f>G919+7</f>
        <v>44663</v>
      </c>
    </row>
    <row r="921" spans="1:7">
      <c r="B921" s="427" t="s">
        <v>1301</v>
      </c>
      <c r="C921" s="427">
        <v>486</v>
      </c>
      <c r="D921" s="396"/>
      <c r="E921" s="393">
        <f>E920+7</f>
        <v>44664</v>
      </c>
      <c r="F921" s="393">
        <v>44668</v>
      </c>
      <c r="G921" s="393">
        <f>G920+7</f>
        <v>44670</v>
      </c>
    </row>
    <row r="922" spans="1:7">
      <c r="B922" s="427" t="s">
        <v>1302</v>
      </c>
      <c r="C922" s="427">
        <v>257</v>
      </c>
      <c r="D922" s="396"/>
      <c r="E922" s="393">
        <f>E921+7</f>
        <v>44671</v>
      </c>
      <c r="F922" s="393">
        <v>44675</v>
      </c>
      <c r="G922" s="393">
        <f>G921+7</f>
        <v>44677</v>
      </c>
    </row>
    <row r="923" spans="1:7">
      <c r="B923" s="427" t="s">
        <v>1301</v>
      </c>
      <c r="C923" s="427">
        <v>488</v>
      </c>
      <c r="D923" s="394"/>
      <c r="E923" s="393">
        <f>E922+7</f>
        <v>44678</v>
      </c>
      <c r="F923" s="393">
        <v>44682</v>
      </c>
      <c r="G923" s="393">
        <f>G922+7</f>
        <v>44684</v>
      </c>
    </row>
    <row r="924" spans="1:7">
      <c r="A924" s="410" t="s">
        <v>1291</v>
      </c>
    </row>
    <row r="925" spans="1:7">
      <c r="A925" s="410"/>
      <c r="B925" s="402" t="s">
        <v>1273</v>
      </c>
      <c r="C925" s="402" t="s">
        <v>24</v>
      </c>
      <c r="D925" s="401" t="s">
        <v>25</v>
      </c>
      <c r="E925" s="398" t="s">
        <v>152</v>
      </c>
      <c r="F925" s="398" t="s">
        <v>152</v>
      </c>
      <c r="G925" s="398" t="s">
        <v>1291</v>
      </c>
    </row>
    <row r="926" spans="1:7">
      <c r="B926" s="400"/>
      <c r="C926" s="400"/>
      <c r="D926" s="399"/>
      <c r="E926" s="398" t="s">
        <v>1039</v>
      </c>
      <c r="F926" s="398" t="s">
        <v>27</v>
      </c>
      <c r="G926" s="398" t="s">
        <v>28</v>
      </c>
    </row>
    <row r="927" spans="1:7">
      <c r="B927" s="427" t="s">
        <v>1296</v>
      </c>
      <c r="C927" s="427" t="s">
        <v>1300</v>
      </c>
      <c r="D927" s="448" t="s">
        <v>1299</v>
      </c>
      <c r="E927" s="393">
        <f>F927-4</f>
        <v>44645</v>
      </c>
      <c r="F927" s="393">
        <v>44649</v>
      </c>
      <c r="G927" s="393">
        <f>F927+1</f>
        <v>44650</v>
      </c>
    </row>
    <row r="928" spans="1:7">
      <c r="B928" s="427" t="s">
        <v>1296</v>
      </c>
      <c r="C928" s="427" t="s">
        <v>1298</v>
      </c>
      <c r="D928" s="448"/>
      <c r="E928" s="393">
        <f>F928-4</f>
        <v>44652</v>
      </c>
      <c r="F928" s="393">
        <f>F927+7</f>
        <v>44656</v>
      </c>
      <c r="G928" s="393">
        <f>F928+1</f>
        <v>44657</v>
      </c>
    </row>
    <row r="929" spans="2:7">
      <c r="B929" s="427" t="s">
        <v>1296</v>
      </c>
      <c r="C929" s="427" t="s">
        <v>1297</v>
      </c>
      <c r="D929" s="448"/>
      <c r="E929" s="393">
        <f>F929-4</f>
        <v>44659</v>
      </c>
      <c r="F929" s="393">
        <f>F928+7</f>
        <v>44663</v>
      </c>
      <c r="G929" s="393">
        <f>F929+1</f>
        <v>44664</v>
      </c>
    </row>
    <row r="930" spans="2:7">
      <c r="B930" s="427" t="s">
        <v>1296</v>
      </c>
      <c r="C930" s="427" t="s">
        <v>725</v>
      </c>
      <c r="D930" s="448"/>
      <c r="E930" s="393">
        <f>F930-4</f>
        <v>44666</v>
      </c>
      <c r="F930" s="393">
        <f>F929+7</f>
        <v>44670</v>
      </c>
      <c r="G930" s="393">
        <f>F930+1</f>
        <v>44671</v>
      </c>
    </row>
    <row r="931" spans="2:7">
      <c r="B931" s="427" t="s">
        <v>1296</v>
      </c>
      <c r="C931" s="427" t="s">
        <v>1295</v>
      </c>
      <c r="D931" s="448"/>
      <c r="E931" s="393">
        <f>F931-4</f>
        <v>44673</v>
      </c>
      <c r="F931" s="393">
        <f>F930+7</f>
        <v>44677</v>
      </c>
      <c r="G931" s="393">
        <f>F931+1</f>
        <v>44678</v>
      </c>
    </row>
    <row r="932" spans="2:7">
      <c r="B932" s="390"/>
      <c r="C932" s="390"/>
    </row>
    <row r="933" spans="2:7">
      <c r="B933" s="402" t="s">
        <v>1273</v>
      </c>
      <c r="C933" s="402" t="s">
        <v>24</v>
      </c>
      <c r="D933" s="401" t="s">
        <v>25</v>
      </c>
      <c r="E933" s="398" t="s">
        <v>152</v>
      </c>
      <c r="F933" s="398" t="s">
        <v>152</v>
      </c>
      <c r="G933" s="398" t="s">
        <v>1291</v>
      </c>
    </row>
    <row r="934" spans="2:7">
      <c r="B934" s="400"/>
      <c r="C934" s="400"/>
      <c r="D934" s="399"/>
      <c r="E934" s="398" t="s">
        <v>1039</v>
      </c>
      <c r="F934" s="398" t="s">
        <v>27</v>
      </c>
      <c r="G934" s="398" t="s">
        <v>28</v>
      </c>
    </row>
    <row r="935" spans="2:7">
      <c r="B935" s="427" t="s">
        <v>929</v>
      </c>
      <c r="C935" s="427" t="s">
        <v>608</v>
      </c>
      <c r="D935" s="397" t="s">
        <v>1294</v>
      </c>
      <c r="E935" s="393">
        <f>F935-4</f>
        <v>44654</v>
      </c>
      <c r="F935" s="393">
        <v>44658</v>
      </c>
      <c r="G935" s="393">
        <f>F935+2</f>
        <v>44660</v>
      </c>
    </row>
    <row r="936" spans="2:7">
      <c r="B936" s="427" t="s">
        <v>929</v>
      </c>
      <c r="C936" s="427" t="s">
        <v>690</v>
      </c>
      <c r="D936" s="396"/>
      <c r="E936" s="393">
        <f>F936-4</f>
        <v>44661</v>
      </c>
      <c r="F936" s="393">
        <f>F935+7</f>
        <v>44665</v>
      </c>
      <c r="G936" s="393">
        <f>F936+2</f>
        <v>44667</v>
      </c>
    </row>
    <row r="937" spans="2:7">
      <c r="B937" s="427" t="s">
        <v>929</v>
      </c>
      <c r="C937" s="427" t="s">
        <v>692</v>
      </c>
      <c r="D937" s="396"/>
      <c r="E937" s="393">
        <f>F937-4</f>
        <v>44668</v>
      </c>
      <c r="F937" s="393">
        <f>F936+7</f>
        <v>44672</v>
      </c>
      <c r="G937" s="393">
        <f>F937+2</f>
        <v>44674</v>
      </c>
    </row>
    <row r="938" spans="2:7">
      <c r="B938" s="427" t="s">
        <v>929</v>
      </c>
      <c r="C938" s="427" t="s">
        <v>694</v>
      </c>
      <c r="D938" s="396"/>
      <c r="E938" s="393">
        <f>F938-4</f>
        <v>44675</v>
      </c>
      <c r="F938" s="393">
        <f>F937+7</f>
        <v>44679</v>
      </c>
      <c r="G938" s="393">
        <f>F938+2</f>
        <v>44681</v>
      </c>
    </row>
    <row r="939" spans="2:7">
      <c r="B939" s="427" t="s">
        <v>929</v>
      </c>
      <c r="C939" s="427" t="s">
        <v>842</v>
      </c>
      <c r="D939" s="396"/>
      <c r="E939" s="393">
        <f>F939-4</f>
        <v>44682</v>
      </c>
      <c r="F939" s="393">
        <f>F938+7</f>
        <v>44686</v>
      </c>
      <c r="G939" s="393">
        <f>F939+2</f>
        <v>44688</v>
      </c>
    </row>
    <row r="940" spans="2:7">
      <c r="B940" s="427" t="s">
        <v>929</v>
      </c>
      <c r="C940" s="427" t="s">
        <v>1280</v>
      </c>
      <c r="D940" s="394"/>
      <c r="E940" s="393">
        <f>F940-4</f>
        <v>44689</v>
      </c>
      <c r="F940" s="393">
        <f>F939+7</f>
        <v>44693</v>
      </c>
      <c r="G940" s="393">
        <f>F940+2</f>
        <v>44695</v>
      </c>
    </row>
    <row r="942" spans="2:7">
      <c r="B942" s="402" t="s">
        <v>1273</v>
      </c>
      <c r="C942" s="402" t="s">
        <v>24</v>
      </c>
      <c r="D942" s="401" t="s">
        <v>25</v>
      </c>
      <c r="E942" s="398" t="s">
        <v>152</v>
      </c>
      <c r="F942" s="398" t="s">
        <v>152</v>
      </c>
      <c r="G942" s="398" t="s">
        <v>1291</v>
      </c>
    </row>
    <row r="943" spans="2:7">
      <c r="B943" s="400"/>
      <c r="C943" s="400"/>
      <c r="D943" s="399"/>
      <c r="E943" s="398" t="s">
        <v>1039</v>
      </c>
      <c r="F943" s="398" t="s">
        <v>27</v>
      </c>
      <c r="G943" s="398" t="s">
        <v>28</v>
      </c>
    </row>
    <row r="944" spans="2:7">
      <c r="B944" s="427" t="s">
        <v>1292</v>
      </c>
      <c r="C944" s="427" t="s">
        <v>608</v>
      </c>
      <c r="D944" s="448" t="s">
        <v>1293</v>
      </c>
      <c r="E944" s="393">
        <f>F944-4</f>
        <v>44648</v>
      </c>
      <c r="F944" s="393">
        <v>44652</v>
      </c>
      <c r="G944" s="393">
        <f>F944+3</f>
        <v>44655</v>
      </c>
    </row>
    <row r="945" spans="1:7">
      <c r="B945" s="427" t="s">
        <v>1292</v>
      </c>
      <c r="C945" s="427" t="s">
        <v>690</v>
      </c>
      <c r="D945" s="448"/>
      <c r="E945" s="393">
        <f>F945-4</f>
        <v>44655</v>
      </c>
      <c r="F945" s="393">
        <v>44659</v>
      </c>
      <c r="G945" s="393">
        <f>F945+3</f>
        <v>44662</v>
      </c>
    </row>
    <row r="946" spans="1:7">
      <c r="B946" s="427" t="s">
        <v>1292</v>
      </c>
      <c r="C946" s="427" t="s">
        <v>692</v>
      </c>
      <c r="D946" s="448"/>
      <c r="E946" s="393">
        <f>F946-4</f>
        <v>44662</v>
      </c>
      <c r="F946" s="393">
        <v>44666</v>
      </c>
      <c r="G946" s="393">
        <f>F946+3</f>
        <v>44669</v>
      </c>
    </row>
    <row r="947" spans="1:7">
      <c r="B947" s="427" t="s">
        <v>1292</v>
      </c>
      <c r="C947" s="427" t="s">
        <v>694</v>
      </c>
      <c r="D947" s="448"/>
      <c r="E947" s="393">
        <f>F947-4</f>
        <v>44669</v>
      </c>
      <c r="F947" s="393">
        <v>44673</v>
      </c>
      <c r="G947" s="393">
        <f>F947+3</f>
        <v>44676</v>
      </c>
    </row>
    <row r="948" spans="1:7">
      <c r="B948" s="427" t="s">
        <v>1292</v>
      </c>
      <c r="C948" s="427" t="s">
        <v>842</v>
      </c>
      <c r="D948" s="448"/>
      <c r="E948" s="393">
        <f>F948-4</f>
        <v>44676</v>
      </c>
      <c r="F948" s="393">
        <v>44680</v>
      </c>
      <c r="G948" s="393">
        <f>F948+3</f>
        <v>44683</v>
      </c>
    </row>
    <row r="949" spans="1:7">
      <c r="C949" s="390"/>
    </row>
    <row r="950" spans="1:7">
      <c r="B950" s="402" t="s">
        <v>1273</v>
      </c>
      <c r="C950" s="402" t="s">
        <v>24</v>
      </c>
      <c r="D950" s="401" t="s">
        <v>25</v>
      </c>
      <c r="E950" s="398" t="s">
        <v>152</v>
      </c>
      <c r="F950" s="398" t="s">
        <v>152</v>
      </c>
      <c r="G950" s="398" t="s">
        <v>1291</v>
      </c>
    </row>
    <row r="951" spans="1:7">
      <c r="B951" s="400"/>
      <c r="C951" s="400"/>
      <c r="D951" s="399"/>
      <c r="E951" s="398" t="s">
        <v>1039</v>
      </c>
      <c r="F951" s="398" t="s">
        <v>27</v>
      </c>
      <c r="G951" s="398" t="s">
        <v>28</v>
      </c>
    </row>
    <row r="952" spans="1:7">
      <c r="B952" s="427" t="s">
        <v>1289</v>
      </c>
      <c r="C952" s="427" t="s">
        <v>586</v>
      </c>
      <c r="D952" s="448" t="s">
        <v>1290</v>
      </c>
      <c r="E952" s="393">
        <f>F952-4</f>
        <v>44643</v>
      </c>
      <c r="F952" s="393">
        <v>44647</v>
      </c>
      <c r="G952" s="393">
        <f>F952+2</f>
        <v>44649</v>
      </c>
    </row>
    <row r="953" spans="1:7">
      <c r="B953" s="427" t="s">
        <v>1289</v>
      </c>
      <c r="C953" s="427" t="s">
        <v>608</v>
      </c>
      <c r="D953" s="448"/>
      <c r="E953" s="393">
        <f>F953-4</f>
        <v>44650</v>
      </c>
      <c r="F953" s="393">
        <f>F952+7</f>
        <v>44654</v>
      </c>
      <c r="G953" s="393">
        <f>F953+2</f>
        <v>44656</v>
      </c>
    </row>
    <row r="954" spans="1:7">
      <c r="B954" s="427" t="s">
        <v>1289</v>
      </c>
      <c r="C954" s="427" t="s">
        <v>690</v>
      </c>
      <c r="D954" s="448"/>
      <c r="E954" s="393">
        <f>F954-4</f>
        <v>44657</v>
      </c>
      <c r="F954" s="393">
        <f>F953+7</f>
        <v>44661</v>
      </c>
      <c r="G954" s="393">
        <f>F954+2</f>
        <v>44663</v>
      </c>
    </row>
    <row r="955" spans="1:7">
      <c r="B955" s="427" t="s">
        <v>1289</v>
      </c>
      <c r="C955" s="427" t="s">
        <v>692</v>
      </c>
      <c r="D955" s="448"/>
      <c r="E955" s="393">
        <f>F955-4</f>
        <v>44664</v>
      </c>
      <c r="F955" s="393">
        <f>F954+7</f>
        <v>44668</v>
      </c>
      <c r="G955" s="393">
        <f>F955+2</f>
        <v>44670</v>
      </c>
    </row>
    <row r="956" spans="1:7">
      <c r="B956" s="427" t="s">
        <v>1289</v>
      </c>
      <c r="C956" s="427" t="s">
        <v>694</v>
      </c>
      <c r="D956" s="448"/>
      <c r="E956" s="393">
        <f>F956-4</f>
        <v>44671</v>
      </c>
      <c r="F956" s="393">
        <f>F955+7</f>
        <v>44675</v>
      </c>
      <c r="G956" s="393">
        <f>F956+2</f>
        <v>44677</v>
      </c>
    </row>
    <row r="957" spans="1:7">
      <c r="B957" s="457"/>
      <c r="C957" s="457"/>
      <c r="D957" s="405"/>
      <c r="E957" s="404"/>
      <c r="F957" s="404"/>
      <c r="G957" s="404"/>
    </row>
    <row r="958" spans="1:7">
      <c r="A958" s="410" t="s">
        <v>1272</v>
      </c>
    </row>
    <row r="959" spans="1:7">
      <c r="A959" s="410"/>
      <c r="B959" s="402" t="s">
        <v>1273</v>
      </c>
      <c r="C959" s="402" t="s">
        <v>24</v>
      </c>
      <c r="D959" s="401" t="s">
        <v>25</v>
      </c>
      <c r="E959" s="398" t="s">
        <v>152</v>
      </c>
      <c r="F959" s="398" t="s">
        <v>152</v>
      </c>
      <c r="G959" s="398" t="s">
        <v>1272</v>
      </c>
    </row>
    <row r="960" spans="1:7">
      <c r="A960" s="410"/>
      <c r="B960" s="400"/>
      <c r="C960" s="400"/>
      <c r="D960" s="399"/>
      <c r="E960" s="398" t="s">
        <v>1039</v>
      </c>
      <c r="F960" s="398" t="s">
        <v>27</v>
      </c>
      <c r="G960" s="398" t="s">
        <v>28</v>
      </c>
    </row>
    <row r="961" spans="1:7">
      <c r="A961" s="410"/>
      <c r="B961" s="427" t="s">
        <v>1283</v>
      </c>
      <c r="C961" s="427" t="s">
        <v>1288</v>
      </c>
      <c r="D961" s="448" t="s">
        <v>1287</v>
      </c>
      <c r="E961" s="393">
        <f>F961-4</f>
        <v>44646</v>
      </c>
      <c r="F961" s="393">
        <v>44650</v>
      </c>
      <c r="G961" s="393">
        <f>F961+2</f>
        <v>44652</v>
      </c>
    </row>
    <row r="962" spans="1:7">
      <c r="A962" s="410"/>
      <c r="B962" s="427" t="s">
        <v>1283</v>
      </c>
      <c r="C962" s="427" t="s">
        <v>1286</v>
      </c>
      <c r="D962" s="448"/>
      <c r="E962" s="393">
        <f>F962-4</f>
        <v>44653</v>
      </c>
      <c r="F962" s="393">
        <f>F961+7</f>
        <v>44657</v>
      </c>
      <c r="G962" s="393">
        <f>F962+2</f>
        <v>44659</v>
      </c>
    </row>
    <row r="963" spans="1:7">
      <c r="A963" s="410"/>
      <c r="B963" s="427" t="s">
        <v>1283</v>
      </c>
      <c r="C963" s="427" t="s">
        <v>1285</v>
      </c>
      <c r="D963" s="448"/>
      <c r="E963" s="393">
        <f>F963-4</f>
        <v>44660</v>
      </c>
      <c r="F963" s="393">
        <f>F962+7</f>
        <v>44664</v>
      </c>
      <c r="G963" s="393">
        <f>F963+2</f>
        <v>44666</v>
      </c>
    </row>
    <row r="964" spans="1:7">
      <c r="A964" s="410"/>
      <c r="B964" s="427" t="s">
        <v>1283</v>
      </c>
      <c r="C964" s="427" t="s">
        <v>1284</v>
      </c>
      <c r="D964" s="448"/>
      <c r="E964" s="393">
        <f>F964-4</f>
        <v>44667</v>
      </c>
      <c r="F964" s="393">
        <f>F963+7</f>
        <v>44671</v>
      </c>
      <c r="G964" s="393">
        <f>F964+2</f>
        <v>44673</v>
      </c>
    </row>
    <row r="965" spans="1:7">
      <c r="A965" s="410"/>
      <c r="B965" s="427" t="s">
        <v>1283</v>
      </c>
      <c r="C965" s="427" t="s">
        <v>1282</v>
      </c>
      <c r="D965" s="448"/>
      <c r="E965" s="393">
        <f>F965-4</f>
        <v>44674</v>
      </c>
      <c r="F965" s="393">
        <f>F964+7</f>
        <v>44678</v>
      </c>
      <c r="G965" s="393">
        <f>F965+2</f>
        <v>44680</v>
      </c>
    </row>
    <row r="966" spans="1:7">
      <c r="A966" s="410"/>
      <c r="B966" s="459"/>
      <c r="C966" s="458"/>
    </row>
    <row r="967" spans="1:7">
      <c r="B967" s="402" t="s">
        <v>1273</v>
      </c>
      <c r="C967" s="402" t="s">
        <v>24</v>
      </c>
      <c r="D967" s="401" t="s">
        <v>25</v>
      </c>
      <c r="E967" s="398" t="s">
        <v>152</v>
      </c>
      <c r="F967" s="398" t="s">
        <v>152</v>
      </c>
      <c r="G967" s="398" t="s">
        <v>1272</v>
      </c>
    </row>
    <row r="968" spans="1:7">
      <c r="B968" s="400"/>
      <c r="C968" s="400"/>
      <c r="D968" s="399"/>
      <c r="E968" s="398" t="s">
        <v>1039</v>
      </c>
      <c r="F968" s="398" t="s">
        <v>27</v>
      </c>
      <c r="G968" s="398" t="s">
        <v>28</v>
      </c>
    </row>
    <row r="969" spans="1:7">
      <c r="B969" s="427" t="s">
        <v>841</v>
      </c>
      <c r="C969" s="427" t="s">
        <v>690</v>
      </c>
      <c r="D969" s="448" t="s">
        <v>1281</v>
      </c>
      <c r="E969" s="393">
        <f>F969-4</f>
        <v>44654</v>
      </c>
      <c r="F969" s="393">
        <v>44658</v>
      </c>
      <c r="G969" s="393">
        <f>F969+2</f>
        <v>44660</v>
      </c>
    </row>
    <row r="970" spans="1:7">
      <c r="B970" s="427" t="s">
        <v>841</v>
      </c>
      <c r="C970" s="427" t="s">
        <v>692</v>
      </c>
      <c r="D970" s="448"/>
      <c r="E970" s="393">
        <f>F970-4</f>
        <v>44661</v>
      </c>
      <c r="F970" s="393">
        <v>44665</v>
      </c>
      <c r="G970" s="393">
        <f>F970+2</f>
        <v>44667</v>
      </c>
    </row>
    <row r="971" spans="1:7">
      <c r="B971" s="427" t="s">
        <v>841</v>
      </c>
      <c r="C971" s="427" t="s">
        <v>694</v>
      </c>
      <c r="D971" s="448"/>
      <c r="E971" s="393">
        <f>F971-4</f>
        <v>44668</v>
      </c>
      <c r="F971" s="393">
        <v>44672</v>
      </c>
      <c r="G971" s="393">
        <f>F971+2</f>
        <v>44674</v>
      </c>
    </row>
    <row r="972" spans="1:7">
      <c r="B972" s="427" t="s">
        <v>841</v>
      </c>
      <c r="C972" s="427" t="s">
        <v>842</v>
      </c>
      <c r="D972" s="448"/>
      <c r="E972" s="393">
        <f>F972-4</f>
        <v>44675</v>
      </c>
      <c r="F972" s="393">
        <v>44679</v>
      </c>
      <c r="G972" s="393">
        <f>F972+2</f>
        <v>44681</v>
      </c>
    </row>
    <row r="973" spans="1:7">
      <c r="B973" s="427" t="s">
        <v>841</v>
      </c>
      <c r="C973" s="427" t="s">
        <v>1280</v>
      </c>
      <c r="D973" s="448"/>
      <c r="E973" s="393">
        <f>F973-4</f>
        <v>44682</v>
      </c>
      <c r="F973" s="393">
        <v>44686</v>
      </c>
      <c r="G973" s="393">
        <f>F973+2</f>
        <v>44688</v>
      </c>
    </row>
    <row r="974" spans="1:7">
      <c r="B974" s="406"/>
      <c r="C974" s="420"/>
      <c r="E974" s="404"/>
      <c r="F974" s="404"/>
      <c r="G974" s="404"/>
    </row>
    <row r="975" spans="1:7">
      <c r="B975" s="402" t="s">
        <v>1273</v>
      </c>
      <c r="C975" s="402" t="s">
        <v>24</v>
      </c>
      <c r="D975" s="401" t="s">
        <v>25</v>
      </c>
      <c r="E975" s="398" t="s">
        <v>152</v>
      </c>
      <c r="F975" s="398" t="s">
        <v>152</v>
      </c>
      <c r="G975" s="398" t="s">
        <v>1272</v>
      </c>
    </row>
    <row r="976" spans="1:7">
      <c r="B976" s="400"/>
      <c r="C976" s="400"/>
      <c r="D976" s="399"/>
      <c r="E976" s="398" t="s">
        <v>1039</v>
      </c>
      <c r="F976" s="398" t="s">
        <v>27</v>
      </c>
      <c r="G976" s="398" t="s">
        <v>28</v>
      </c>
    </row>
    <row r="977" spans="1:8">
      <c r="B977" s="427" t="s">
        <v>1275</v>
      </c>
      <c r="C977" s="427" t="s">
        <v>1279</v>
      </c>
      <c r="D977" s="448" t="s">
        <v>1278</v>
      </c>
      <c r="E977" s="393">
        <f>F977-4</f>
        <v>44648</v>
      </c>
      <c r="F977" s="393">
        <v>44652</v>
      </c>
      <c r="G977" s="393">
        <f>F977+2</f>
        <v>44654</v>
      </c>
    </row>
    <row r="978" spans="1:8">
      <c r="B978" s="427" t="s">
        <v>1275</v>
      </c>
      <c r="C978" s="427" t="s">
        <v>1277</v>
      </c>
      <c r="D978" s="448"/>
      <c r="E978" s="393">
        <f>F978-4</f>
        <v>44649</v>
      </c>
      <c r="F978" s="393">
        <v>44653</v>
      </c>
      <c r="G978" s="393">
        <f>F978+2</f>
        <v>44655</v>
      </c>
    </row>
    <row r="979" spans="1:8">
      <c r="B979" s="427" t="s">
        <v>1275</v>
      </c>
      <c r="C979" s="427" t="s">
        <v>1276</v>
      </c>
      <c r="D979" s="448"/>
      <c r="E979" s="393">
        <f>F979-4</f>
        <v>44650</v>
      </c>
      <c r="F979" s="393">
        <v>44654</v>
      </c>
      <c r="G979" s="393">
        <f>F979+2</f>
        <v>44656</v>
      </c>
    </row>
    <row r="980" spans="1:8">
      <c r="B980" s="427" t="s">
        <v>1275</v>
      </c>
      <c r="C980" s="427" t="s">
        <v>1274</v>
      </c>
      <c r="D980" s="448"/>
      <c r="E980" s="393">
        <f>F980-4</f>
        <v>44651</v>
      </c>
      <c r="F980" s="393">
        <v>44655</v>
      </c>
      <c r="G980" s="393">
        <f>F980+2</f>
        <v>44657</v>
      </c>
    </row>
    <row r="982" spans="1:8">
      <c r="B982" s="402" t="s">
        <v>1273</v>
      </c>
      <c r="C982" s="402" t="s">
        <v>24</v>
      </c>
      <c r="D982" s="401" t="s">
        <v>578</v>
      </c>
      <c r="E982" s="398" t="s">
        <v>152</v>
      </c>
      <c r="F982" s="398" t="s">
        <v>152</v>
      </c>
      <c r="G982" s="398" t="s">
        <v>1272</v>
      </c>
    </row>
    <row r="983" spans="1:8">
      <c r="B983" s="400"/>
      <c r="C983" s="400"/>
      <c r="D983" s="399"/>
      <c r="E983" s="398" t="s">
        <v>1039</v>
      </c>
      <c r="F983" s="398" t="s">
        <v>27</v>
      </c>
      <c r="G983" s="398" t="s">
        <v>28</v>
      </c>
    </row>
    <row r="984" spans="1:8">
      <c r="B984" s="427" t="s">
        <v>249</v>
      </c>
      <c r="C984" s="427" t="s">
        <v>586</v>
      </c>
      <c r="D984" s="448" t="s">
        <v>1271</v>
      </c>
      <c r="E984" s="393">
        <f>F984-4</f>
        <v>44643</v>
      </c>
      <c r="F984" s="393">
        <v>44647</v>
      </c>
      <c r="G984" s="393">
        <f>F984+2</f>
        <v>44649</v>
      </c>
    </row>
    <row r="985" spans="1:8">
      <c r="B985" s="427" t="s">
        <v>249</v>
      </c>
      <c r="C985" s="427" t="s">
        <v>608</v>
      </c>
      <c r="D985" s="448"/>
      <c r="E985" s="393">
        <f>F985-4</f>
        <v>44650</v>
      </c>
      <c r="F985" s="393">
        <f>F984+7</f>
        <v>44654</v>
      </c>
      <c r="G985" s="393">
        <f>F985+2</f>
        <v>44656</v>
      </c>
    </row>
    <row r="986" spans="1:8">
      <c r="B986" s="427" t="s">
        <v>249</v>
      </c>
      <c r="C986" s="427" t="s">
        <v>690</v>
      </c>
      <c r="D986" s="448"/>
      <c r="E986" s="393">
        <f>F986-4</f>
        <v>44657</v>
      </c>
      <c r="F986" s="393">
        <f>F985+7</f>
        <v>44661</v>
      </c>
      <c r="G986" s="393">
        <f>F986+2</f>
        <v>44663</v>
      </c>
    </row>
    <row r="987" spans="1:8">
      <c r="B987" s="427" t="s">
        <v>249</v>
      </c>
      <c r="C987" s="427" t="s">
        <v>692</v>
      </c>
      <c r="D987" s="448"/>
      <c r="E987" s="393">
        <f>F987-4</f>
        <v>44664</v>
      </c>
      <c r="F987" s="393">
        <f>F986+7</f>
        <v>44668</v>
      </c>
      <c r="G987" s="393">
        <f>F987+2</f>
        <v>44670</v>
      </c>
    </row>
    <row r="988" spans="1:8">
      <c r="B988" s="427" t="s">
        <v>249</v>
      </c>
      <c r="C988" s="427" t="s">
        <v>694</v>
      </c>
      <c r="D988" s="448"/>
      <c r="E988" s="393">
        <f>F988-4</f>
        <v>44671</v>
      </c>
      <c r="F988" s="393">
        <f>F987+7</f>
        <v>44675</v>
      </c>
      <c r="G988" s="393">
        <f>F988+2</f>
        <v>44677</v>
      </c>
    </row>
    <row r="989" spans="1:8">
      <c r="B989" s="457"/>
      <c r="C989" s="457"/>
      <c r="D989" s="405"/>
      <c r="E989" s="404"/>
      <c r="F989" s="404"/>
      <c r="G989" s="404"/>
    </row>
    <row r="990" spans="1:8">
      <c r="B990" s="456"/>
      <c r="C990" s="456"/>
      <c r="E990" s="404"/>
      <c r="F990" s="404"/>
      <c r="G990" s="404"/>
    </row>
    <row r="991" spans="1:8" s="429" customFormat="1">
      <c r="A991" s="439" t="s">
        <v>194</v>
      </c>
      <c r="B991" s="444"/>
      <c r="C991" s="444"/>
      <c r="D991" s="408"/>
      <c r="E991" s="439"/>
      <c r="F991" s="439"/>
      <c r="G991" s="439"/>
      <c r="H991" s="430"/>
    </row>
    <row r="992" spans="1:8">
      <c r="A992" s="410" t="s">
        <v>203</v>
      </c>
      <c r="B992" s="440"/>
      <c r="C992" s="440"/>
      <c r="D992" s="433"/>
      <c r="E992" s="432"/>
      <c r="F992" s="439"/>
      <c r="G992" s="439"/>
    </row>
    <row r="993" spans="1:8">
      <c r="B993" s="402" t="s">
        <v>272</v>
      </c>
      <c r="C993" s="402" t="s">
        <v>1230</v>
      </c>
      <c r="D993" s="401" t="s">
        <v>578</v>
      </c>
      <c r="E993" s="398" t="s">
        <v>1229</v>
      </c>
      <c r="F993" s="398" t="s">
        <v>1229</v>
      </c>
      <c r="G993" s="398" t="s">
        <v>1269</v>
      </c>
    </row>
    <row r="994" spans="1:8">
      <c r="B994" s="400"/>
      <c r="C994" s="400"/>
      <c r="D994" s="399"/>
      <c r="E994" s="398" t="s">
        <v>1226</v>
      </c>
      <c r="F994" s="398" t="s">
        <v>1225</v>
      </c>
      <c r="G994" s="398" t="s">
        <v>1165</v>
      </c>
    </row>
    <row r="995" spans="1:8">
      <c r="A995" s="392"/>
      <c r="B995" s="427" t="s">
        <v>42</v>
      </c>
      <c r="C995" s="427" t="s">
        <v>1268</v>
      </c>
      <c r="D995" s="448" t="s">
        <v>1267</v>
      </c>
      <c r="E995" s="393">
        <f>F995-4</f>
        <v>44646</v>
      </c>
      <c r="F995" s="393">
        <v>44650</v>
      </c>
      <c r="G995" s="393">
        <f>F995+19</f>
        <v>44669</v>
      </c>
      <c r="H995" s="390" t="s">
        <v>1270</v>
      </c>
    </row>
    <row r="996" spans="1:8">
      <c r="B996" s="427" t="s">
        <v>834</v>
      </c>
      <c r="C996" s="427" t="s">
        <v>32</v>
      </c>
      <c r="D996" s="448"/>
      <c r="E996" s="393">
        <f>F996-4</f>
        <v>44653</v>
      </c>
      <c r="F996" s="393">
        <v>44657</v>
      </c>
      <c r="G996" s="393">
        <f>F996+19</f>
        <v>44676</v>
      </c>
      <c r="H996" s="390" t="s">
        <v>1270</v>
      </c>
    </row>
    <row r="997" spans="1:8">
      <c r="B997" s="427" t="s">
        <v>835</v>
      </c>
      <c r="C997" s="427" t="s">
        <v>838</v>
      </c>
      <c r="D997" s="448"/>
      <c r="E997" s="393">
        <f>F997-4</f>
        <v>44660</v>
      </c>
      <c r="F997" s="393">
        <v>44664</v>
      </c>
      <c r="G997" s="393">
        <f>F997+19</f>
        <v>44683</v>
      </c>
      <c r="H997" s="390" t="s">
        <v>1270</v>
      </c>
    </row>
    <row r="998" spans="1:8">
      <c r="B998" s="427" t="s">
        <v>836</v>
      </c>
      <c r="C998" s="427" t="s">
        <v>839</v>
      </c>
      <c r="D998" s="448"/>
      <c r="E998" s="393">
        <f>F998-4</f>
        <v>44667</v>
      </c>
      <c r="F998" s="393">
        <v>44671</v>
      </c>
      <c r="G998" s="393">
        <f>F998+19</f>
        <v>44690</v>
      </c>
    </row>
    <row r="999" spans="1:8">
      <c r="B999" s="427" t="s">
        <v>837</v>
      </c>
      <c r="C999" s="427" t="s">
        <v>840</v>
      </c>
      <c r="D999" s="448"/>
      <c r="E999" s="393">
        <f>F999-4</f>
        <v>44674</v>
      </c>
      <c r="F999" s="393">
        <v>44678</v>
      </c>
      <c r="G999" s="393">
        <f>F999+19</f>
        <v>44697</v>
      </c>
    </row>
    <row r="1000" spans="1:8">
      <c r="D1000" s="455"/>
      <c r="E1000" s="404"/>
      <c r="F1000" s="404"/>
      <c r="G1000" s="404"/>
    </row>
    <row r="1001" spans="1:8">
      <c r="B1001" s="402" t="s">
        <v>272</v>
      </c>
      <c r="C1001" s="402" t="s">
        <v>1230</v>
      </c>
      <c r="D1001" s="401" t="s">
        <v>578</v>
      </c>
      <c r="E1001" s="398" t="s">
        <v>1229</v>
      </c>
      <c r="F1001" s="398" t="s">
        <v>1229</v>
      </c>
      <c r="G1001" s="398" t="s">
        <v>1269</v>
      </c>
    </row>
    <row r="1002" spans="1:8">
      <c r="B1002" s="400"/>
      <c r="C1002" s="400"/>
      <c r="D1002" s="399"/>
      <c r="E1002" s="398" t="s">
        <v>1226</v>
      </c>
      <c r="F1002" s="398" t="s">
        <v>1225</v>
      </c>
      <c r="G1002" s="398" t="s">
        <v>1165</v>
      </c>
    </row>
    <row r="1003" spans="1:8">
      <c r="B1003" s="427" t="s">
        <v>1265</v>
      </c>
      <c r="C1003" s="427" t="s">
        <v>593</v>
      </c>
      <c r="D1003" s="397" t="s">
        <v>1264</v>
      </c>
      <c r="E1003" s="393">
        <f>F1003-4</f>
        <v>44649</v>
      </c>
      <c r="F1003" s="393">
        <v>44653</v>
      </c>
      <c r="G1003" s="393">
        <f>F1003+18</f>
        <v>44671</v>
      </c>
    </row>
    <row r="1004" spans="1:8">
      <c r="B1004" s="427" t="s">
        <v>1263</v>
      </c>
      <c r="C1004" s="427" t="s">
        <v>1262</v>
      </c>
      <c r="D1004" s="396"/>
      <c r="E1004" s="393">
        <f>F1004-4</f>
        <v>44656</v>
      </c>
      <c r="F1004" s="393">
        <v>44660</v>
      </c>
      <c r="G1004" s="393">
        <f>F1004+18</f>
        <v>44678</v>
      </c>
    </row>
    <row r="1005" spans="1:8">
      <c r="B1005" s="427" t="s">
        <v>1261</v>
      </c>
      <c r="C1005" s="427" t="s">
        <v>173</v>
      </c>
      <c r="D1005" s="396"/>
      <c r="E1005" s="393">
        <f>F1005-4</f>
        <v>44663</v>
      </c>
      <c r="F1005" s="393">
        <v>44667</v>
      </c>
      <c r="G1005" s="393">
        <f>F1005+18</f>
        <v>44685</v>
      </c>
    </row>
    <row r="1006" spans="1:8">
      <c r="B1006" s="427" t="s">
        <v>1260</v>
      </c>
      <c r="C1006" s="427" t="s">
        <v>1259</v>
      </c>
      <c r="D1006" s="396"/>
      <c r="E1006" s="393">
        <f>F1006-4</f>
        <v>44670</v>
      </c>
      <c r="F1006" s="393">
        <v>44674</v>
      </c>
      <c r="G1006" s="393">
        <f>F1006+18</f>
        <v>44692</v>
      </c>
    </row>
    <row r="1007" spans="1:8">
      <c r="B1007" s="427" t="s">
        <v>1258</v>
      </c>
      <c r="C1007" s="427" t="s">
        <v>1257</v>
      </c>
      <c r="D1007" s="396"/>
      <c r="E1007" s="393">
        <f>F1007-4</f>
        <v>44677</v>
      </c>
      <c r="F1007" s="393">
        <v>44681</v>
      </c>
      <c r="G1007" s="393">
        <f>F1007+18</f>
        <v>44699</v>
      </c>
    </row>
    <row r="1008" spans="1:8">
      <c r="B1008" s="427" t="s">
        <v>1256</v>
      </c>
      <c r="C1008" s="427" t="s">
        <v>1255</v>
      </c>
      <c r="D1008" s="394"/>
      <c r="E1008" s="393">
        <f>F1008-4</f>
        <v>44684</v>
      </c>
      <c r="F1008" s="393">
        <v>44688</v>
      </c>
      <c r="G1008" s="393">
        <f>F1008+18</f>
        <v>44706</v>
      </c>
    </row>
    <row r="1009" spans="1:8" ht="15" customHeight="1">
      <c r="A1009" s="410" t="s">
        <v>112</v>
      </c>
    </row>
    <row r="1010" spans="1:8">
      <c r="B1010" s="402" t="s">
        <v>1171</v>
      </c>
      <c r="C1010" s="402" t="s">
        <v>1170</v>
      </c>
      <c r="D1010" s="401" t="s">
        <v>1169</v>
      </c>
      <c r="E1010" s="398" t="s">
        <v>1168</v>
      </c>
      <c r="F1010" s="398" t="s">
        <v>1168</v>
      </c>
      <c r="G1010" s="398" t="s">
        <v>1266</v>
      </c>
      <c r="H1010" s="398" t="s">
        <v>1242</v>
      </c>
    </row>
    <row r="1011" spans="1:8">
      <c r="B1011" s="400"/>
      <c r="C1011" s="400"/>
      <c r="D1011" s="399"/>
      <c r="E1011" s="398" t="s">
        <v>1166</v>
      </c>
      <c r="F1011" s="398" t="s">
        <v>484</v>
      </c>
      <c r="G1011" s="398" t="s">
        <v>485</v>
      </c>
      <c r="H1011" s="398" t="s">
        <v>28</v>
      </c>
    </row>
    <row r="1012" spans="1:8" ht="16.5" customHeight="1">
      <c r="B1012" s="427" t="s">
        <v>42</v>
      </c>
      <c r="C1012" s="427" t="s">
        <v>1268</v>
      </c>
      <c r="D1012" s="448" t="s">
        <v>1267</v>
      </c>
      <c r="E1012" s="393">
        <f>F1012-4</f>
        <v>44646</v>
      </c>
      <c r="F1012" s="393">
        <v>44650</v>
      </c>
      <c r="G1012" s="393">
        <f>F1012+10</f>
        <v>44660</v>
      </c>
      <c r="H1012" s="454" t="s">
        <v>1254</v>
      </c>
    </row>
    <row r="1013" spans="1:8">
      <c r="B1013" s="427" t="s">
        <v>834</v>
      </c>
      <c r="C1013" s="427" t="s">
        <v>32</v>
      </c>
      <c r="D1013" s="448"/>
      <c r="E1013" s="393">
        <f>F1013-4</f>
        <v>44653</v>
      </c>
      <c r="F1013" s="393">
        <v>44657</v>
      </c>
      <c r="G1013" s="393">
        <f>F1013+10</f>
        <v>44667</v>
      </c>
      <c r="H1013" s="454" t="s">
        <v>1254</v>
      </c>
    </row>
    <row r="1014" spans="1:8">
      <c r="B1014" s="427" t="s">
        <v>835</v>
      </c>
      <c r="C1014" s="427" t="s">
        <v>838</v>
      </c>
      <c r="D1014" s="448"/>
      <c r="E1014" s="393">
        <f>F1014-4</f>
        <v>44660</v>
      </c>
      <c r="F1014" s="393">
        <v>44664</v>
      </c>
      <c r="G1014" s="393">
        <f>F1014+10</f>
        <v>44674</v>
      </c>
      <c r="H1014" s="454" t="s">
        <v>1254</v>
      </c>
    </row>
    <row r="1015" spans="1:8">
      <c r="B1015" s="427" t="s">
        <v>836</v>
      </c>
      <c r="C1015" s="427" t="s">
        <v>839</v>
      </c>
      <c r="D1015" s="448"/>
      <c r="E1015" s="393">
        <f>F1015-4</f>
        <v>44667</v>
      </c>
      <c r="F1015" s="393">
        <v>44671</v>
      </c>
      <c r="G1015" s="393">
        <f>F1015+10</f>
        <v>44681</v>
      </c>
      <c r="H1015" s="454" t="s">
        <v>1254</v>
      </c>
    </row>
    <row r="1016" spans="1:8">
      <c r="B1016" s="427" t="s">
        <v>837</v>
      </c>
      <c r="C1016" s="427" t="s">
        <v>840</v>
      </c>
      <c r="D1016" s="448"/>
      <c r="E1016" s="393">
        <f>F1016-4</f>
        <v>44674</v>
      </c>
      <c r="F1016" s="393">
        <v>44678</v>
      </c>
      <c r="G1016" s="393">
        <f>F1016+10</f>
        <v>44688</v>
      </c>
      <c r="H1016" s="454" t="s">
        <v>1254</v>
      </c>
    </row>
    <row r="1017" spans="1:8">
      <c r="D1017" s="455"/>
      <c r="E1017" s="404"/>
      <c r="F1017" s="404"/>
    </row>
    <row r="1018" spans="1:8">
      <c r="A1018" s="410"/>
      <c r="B1018" s="402" t="s">
        <v>1171</v>
      </c>
      <c r="C1018" s="402" t="s">
        <v>1230</v>
      </c>
      <c r="D1018" s="401" t="s">
        <v>1169</v>
      </c>
      <c r="E1018" s="398" t="s">
        <v>1229</v>
      </c>
      <c r="F1018" s="398" t="s">
        <v>1229</v>
      </c>
      <c r="G1018" s="398" t="s">
        <v>1266</v>
      </c>
      <c r="H1018" s="398" t="s">
        <v>1242</v>
      </c>
    </row>
    <row r="1019" spans="1:8">
      <c r="B1019" s="400"/>
      <c r="C1019" s="400"/>
      <c r="D1019" s="399"/>
      <c r="E1019" s="398" t="s">
        <v>1226</v>
      </c>
      <c r="F1019" s="398" t="s">
        <v>1225</v>
      </c>
      <c r="G1019" s="398" t="s">
        <v>485</v>
      </c>
      <c r="H1019" s="398" t="s">
        <v>28</v>
      </c>
    </row>
    <row r="1020" spans="1:8">
      <c r="B1020" s="427" t="s">
        <v>1265</v>
      </c>
      <c r="C1020" s="427" t="s">
        <v>593</v>
      </c>
      <c r="D1020" s="397" t="s">
        <v>1264</v>
      </c>
      <c r="E1020" s="393">
        <f>F1020-4</f>
        <v>44649</v>
      </c>
      <c r="F1020" s="393">
        <v>44653</v>
      </c>
      <c r="G1020" s="393">
        <f>F1020+10</f>
        <v>44663</v>
      </c>
      <c r="H1020" s="454" t="s">
        <v>1254</v>
      </c>
    </row>
    <row r="1021" spans="1:8">
      <c r="B1021" s="427" t="s">
        <v>1263</v>
      </c>
      <c r="C1021" s="427" t="s">
        <v>1262</v>
      </c>
      <c r="D1021" s="396"/>
      <c r="E1021" s="393">
        <f>F1021-4</f>
        <v>44656</v>
      </c>
      <c r="F1021" s="393">
        <v>44660</v>
      </c>
      <c r="G1021" s="393">
        <f>F1021+10</f>
        <v>44670</v>
      </c>
      <c r="H1021" s="454" t="s">
        <v>1254</v>
      </c>
    </row>
    <row r="1022" spans="1:8">
      <c r="B1022" s="427" t="s">
        <v>1261</v>
      </c>
      <c r="C1022" s="427" t="s">
        <v>173</v>
      </c>
      <c r="D1022" s="396"/>
      <c r="E1022" s="393">
        <f>F1022-4</f>
        <v>44663</v>
      </c>
      <c r="F1022" s="393">
        <v>44667</v>
      </c>
      <c r="G1022" s="393">
        <f>F1022+10</f>
        <v>44677</v>
      </c>
      <c r="H1022" s="454" t="s">
        <v>1254</v>
      </c>
    </row>
    <row r="1023" spans="1:8">
      <c r="B1023" s="427" t="s">
        <v>1260</v>
      </c>
      <c r="C1023" s="427" t="s">
        <v>1259</v>
      </c>
      <c r="D1023" s="396"/>
      <c r="E1023" s="393">
        <f>F1023-4</f>
        <v>44670</v>
      </c>
      <c r="F1023" s="393">
        <v>44674</v>
      </c>
      <c r="G1023" s="393">
        <f>F1023+10</f>
        <v>44684</v>
      </c>
      <c r="H1023" s="454" t="s">
        <v>1254</v>
      </c>
    </row>
    <row r="1024" spans="1:8">
      <c r="B1024" s="427" t="s">
        <v>1258</v>
      </c>
      <c r="C1024" s="427" t="s">
        <v>1257</v>
      </c>
      <c r="D1024" s="396"/>
      <c r="E1024" s="393">
        <f>F1024-4</f>
        <v>44677</v>
      </c>
      <c r="F1024" s="393">
        <v>44681</v>
      </c>
      <c r="G1024" s="393">
        <f>F1024+10</f>
        <v>44691</v>
      </c>
      <c r="H1024" s="454" t="s">
        <v>1254</v>
      </c>
    </row>
    <row r="1025" spans="2:8">
      <c r="B1025" s="427" t="s">
        <v>1256</v>
      </c>
      <c r="C1025" s="427" t="s">
        <v>1255</v>
      </c>
      <c r="D1025" s="394"/>
      <c r="E1025" s="393">
        <f>F1025-4</f>
        <v>44684</v>
      </c>
      <c r="F1025" s="393">
        <v>44688</v>
      </c>
      <c r="G1025" s="393">
        <f>F1025+10</f>
        <v>44698</v>
      </c>
      <c r="H1025" s="454" t="s">
        <v>1254</v>
      </c>
    </row>
    <row r="1026" spans="2:8">
      <c r="B1026" s="410"/>
      <c r="C1026" s="410"/>
      <c r="D1026" s="447"/>
      <c r="E1026" s="410"/>
      <c r="F1026" s="410"/>
      <c r="G1026" s="410"/>
      <c r="H1026" s="410"/>
    </row>
    <row r="1027" spans="2:8">
      <c r="B1027" s="402" t="s">
        <v>1171</v>
      </c>
      <c r="C1027" s="402" t="s">
        <v>1230</v>
      </c>
      <c r="D1027" s="401" t="s">
        <v>1169</v>
      </c>
      <c r="E1027" s="398" t="s">
        <v>1229</v>
      </c>
      <c r="F1027" s="398" t="s">
        <v>1229</v>
      </c>
      <c r="G1027" s="398" t="s">
        <v>1253</v>
      </c>
      <c r="H1027" s="398" t="s">
        <v>1242</v>
      </c>
    </row>
    <row r="1028" spans="2:8">
      <c r="B1028" s="400"/>
      <c r="C1028" s="400"/>
      <c r="D1028" s="399"/>
      <c r="E1028" s="398" t="s">
        <v>1226</v>
      </c>
      <c r="F1028" s="398" t="s">
        <v>1225</v>
      </c>
      <c r="G1028" s="398" t="s">
        <v>485</v>
      </c>
      <c r="H1028" s="398" t="s">
        <v>28</v>
      </c>
    </row>
    <row r="1029" spans="2:8">
      <c r="B1029" s="427" t="s">
        <v>1251</v>
      </c>
      <c r="C1029" s="427" t="s">
        <v>1250</v>
      </c>
      <c r="D1029" s="448" t="s">
        <v>1249</v>
      </c>
      <c r="E1029" s="393">
        <f>F1029-4</f>
        <v>44651</v>
      </c>
      <c r="F1029" s="393">
        <v>44655</v>
      </c>
      <c r="G1029" s="393">
        <f>F1029+10</f>
        <v>44665</v>
      </c>
      <c r="H1029" s="454" t="s">
        <v>1252</v>
      </c>
    </row>
    <row r="1030" spans="2:8">
      <c r="B1030" s="427" t="s">
        <v>1248</v>
      </c>
      <c r="C1030" s="427" t="s">
        <v>1247</v>
      </c>
      <c r="D1030" s="448"/>
      <c r="E1030" s="393">
        <f>F1030-4</f>
        <v>44658</v>
      </c>
      <c r="F1030" s="393">
        <f>F1029+7</f>
        <v>44662</v>
      </c>
      <c r="G1030" s="393">
        <f>F1030+10</f>
        <v>44672</v>
      </c>
      <c r="H1030" s="454" t="s">
        <v>1252</v>
      </c>
    </row>
    <row r="1031" spans="2:8">
      <c r="B1031" s="427" t="s">
        <v>1246</v>
      </c>
      <c r="C1031" s="427" t="s">
        <v>1245</v>
      </c>
      <c r="D1031" s="448"/>
      <c r="E1031" s="393">
        <f>F1031-4</f>
        <v>44665</v>
      </c>
      <c r="F1031" s="393">
        <f>F1030+7</f>
        <v>44669</v>
      </c>
      <c r="G1031" s="393">
        <f>F1031+10</f>
        <v>44679</v>
      </c>
      <c r="H1031" s="454" t="s">
        <v>1252</v>
      </c>
    </row>
    <row r="1032" spans="2:8">
      <c r="B1032" s="427" t="s">
        <v>1244</v>
      </c>
      <c r="C1032" s="427" t="s">
        <v>1243</v>
      </c>
      <c r="D1032" s="448"/>
      <c r="E1032" s="393">
        <f>F1032-4</f>
        <v>44672</v>
      </c>
      <c r="F1032" s="393">
        <f>F1031+7</f>
        <v>44676</v>
      </c>
      <c r="G1032" s="393">
        <f>F1032+10</f>
        <v>44686</v>
      </c>
      <c r="H1032" s="454" t="s">
        <v>1252</v>
      </c>
    </row>
    <row r="1033" spans="2:8">
      <c r="B1033" s="390"/>
      <c r="C1033" s="390"/>
      <c r="F1033" s="404"/>
      <c r="G1033" s="404"/>
    </row>
    <row r="1034" spans="2:8">
      <c r="B1034" s="402" t="s">
        <v>1171</v>
      </c>
      <c r="C1034" s="402" t="s">
        <v>1230</v>
      </c>
      <c r="D1034" s="401" t="s">
        <v>1169</v>
      </c>
      <c r="E1034" s="398" t="s">
        <v>1229</v>
      </c>
      <c r="F1034" s="398" t="s">
        <v>1229</v>
      </c>
      <c r="G1034" s="398" t="s">
        <v>1242</v>
      </c>
    </row>
    <row r="1035" spans="2:8">
      <c r="B1035" s="400"/>
      <c r="C1035" s="400"/>
      <c r="D1035" s="399"/>
      <c r="E1035" s="398" t="s">
        <v>1226</v>
      </c>
      <c r="F1035" s="398" t="s">
        <v>1225</v>
      </c>
      <c r="G1035" s="398" t="s">
        <v>485</v>
      </c>
    </row>
    <row r="1036" spans="2:8">
      <c r="B1036" s="427" t="s">
        <v>1251</v>
      </c>
      <c r="C1036" s="427" t="s">
        <v>1250</v>
      </c>
      <c r="D1036" s="448" t="s">
        <v>1249</v>
      </c>
      <c r="E1036" s="393">
        <f>F1036-4</f>
        <v>44651</v>
      </c>
      <c r="F1036" s="393">
        <v>44655</v>
      </c>
      <c r="G1036" s="393">
        <f>F1036+10</f>
        <v>44665</v>
      </c>
    </row>
    <row r="1037" spans="2:8">
      <c r="B1037" s="427" t="s">
        <v>1248</v>
      </c>
      <c r="C1037" s="427" t="s">
        <v>1247</v>
      </c>
      <c r="D1037" s="448"/>
      <c r="E1037" s="393">
        <f>F1037-4</f>
        <v>44658</v>
      </c>
      <c r="F1037" s="393">
        <f>F1036+7</f>
        <v>44662</v>
      </c>
      <c r="G1037" s="393">
        <f>F1037+10</f>
        <v>44672</v>
      </c>
    </row>
    <row r="1038" spans="2:8">
      <c r="B1038" s="427" t="s">
        <v>1246</v>
      </c>
      <c r="C1038" s="427" t="s">
        <v>1245</v>
      </c>
      <c r="D1038" s="448"/>
      <c r="E1038" s="393">
        <f>F1038-4</f>
        <v>44665</v>
      </c>
      <c r="F1038" s="393">
        <f>F1037+7</f>
        <v>44669</v>
      </c>
      <c r="G1038" s="393">
        <f>F1038+10</f>
        <v>44679</v>
      </c>
    </row>
    <row r="1039" spans="2:8">
      <c r="B1039" s="427" t="s">
        <v>1244</v>
      </c>
      <c r="C1039" s="427" t="s">
        <v>1243</v>
      </c>
      <c r="D1039" s="448"/>
      <c r="E1039" s="393">
        <f>F1039-4</f>
        <v>44672</v>
      </c>
      <c r="F1039" s="393">
        <f>F1038+7</f>
        <v>44676</v>
      </c>
      <c r="G1039" s="393">
        <f>F1039+10</f>
        <v>44686</v>
      </c>
    </row>
    <row r="1040" spans="2:8">
      <c r="B1040" s="390"/>
      <c r="C1040" s="390"/>
      <c r="E1040" s="404"/>
      <c r="F1040" s="404"/>
      <c r="G1040" s="404"/>
    </row>
    <row r="1041" spans="1:8">
      <c r="B1041" s="402" t="s">
        <v>1171</v>
      </c>
      <c r="C1041" s="402" t="s">
        <v>1230</v>
      </c>
      <c r="D1041" s="401" t="s">
        <v>1169</v>
      </c>
      <c r="E1041" s="398" t="s">
        <v>1229</v>
      </c>
      <c r="F1041" s="398" t="s">
        <v>1229</v>
      </c>
      <c r="G1041" s="398" t="s">
        <v>1242</v>
      </c>
    </row>
    <row r="1042" spans="1:8">
      <c r="B1042" s="400"/>
      <c r="C1042" s="400"/>
      <c r="D1042" s="399"/>
      <c r="E1042" s="398" t="s">
        <v>1226</v>
      </c>
      <c r="F1042" s="398" t="s">
        <v>1225</v>
      </c>
      <c r="G1042" s="398" t="s">
        <v>485</v>
      </c>
    </row>
    <row r="1043" spans="1:8">
      <c r="B1043" s="427" t="s">
        <v>1241</v>
      </c>
      <c r="C1043" s="427" t="s">
        <v>1240</v>
      </c>
      <c r="D1043" s="448" t="s">
        <v>1239</v>
      </c>
      <c r="E1043" s="393">
        <f>F1043-4</f>
        <v>44647</v>
      </c>
      <c r="F1043" s="393">
        <v>44651</v>
      </c>
      <c r="G1043" s="393">
        <f>F1043+13</f>
        <v>44664</v>
      </c>
    </row>
    <row r="1044" spans="1:8">
      <c r="B1044" s="427" t="s">
        <v>1238</v>
      </c>
      <c r="C1044" s="427" t="s">
        <v>1237</v>
      </c>
      <c r="D1044" s="448"/>
      <c r="E1044" s="393">
        <f>F1044-4</f>
        <v>44654</v>
      </c>
      <c r="F1044" s="393">
        <f>F1043+7</f>
        <v>44658</v>
      </c>
      <c r="G1044" s="393">
        <f>F1044+13</f>
        <v>44671</v>
      </c>
    </row>
    <row r="1045" spans="1:8">
      <c r="B1045" s="427" t="s">
        <v>1236</v>
      </c>
      <c r="C1045" s="427" t="s">
        <v>1235</v>
      </c>
      <c r="D1045" s="448"/>
      <c r="E1045" s="393">
        <f>F1045-4</f>
        <v>44661</v>
      </c>
      <c r="F1045" s="393">
        <f>F1044+7</f>
        <v>44665</v>
      </c>
      <c r="G1045" s="393">
        <f>F1045+13</f>
        <v>44678</v>
      </c>
    </row>
    <row r="1046" spans="1:8">
      <c r="B1046" s="427" t="s">
        <v>1234</v>
      </c>
      <c r="C1046" s="427" t="s">
        <v>1233</v>
      </c>
      <c r="D1046" s="448"/>
      <c r="E1046" s="393">
        <f>F1046-4</f>
        <v>44668</v>
      </c>
      <c r="F1046" s="393">
        <f>F1045+7</f>
        <v>44672</v>
      </c>
      <c r="G1046" s="393">
        <f>F1046+13</f>
        <v>44685</v>
      </c>
    </row>
    <row r="1047" spans="1:8">
      <c r="B1047" s="427" t="s">
        <v>1232</v>
      </c>
      <c r="C1047" s="427" t="s">
        <v>1231</v>
      </c>
      <c r="D1047" s="448"/>
      <c r="E1047" s="393">
        <f>F1047-4</f>
        <v>44675</v>
      </c>
      <c r="F1047" s="393">
        <f>F1046+7</f>
        <v>44679</v>
      </c>
      <c r="G1047" s="393">
        <f>F1047+13</f>
        <v>44692</v>
      </c>
    </row>
    <row r="1048" spans="1:8">
      <c r="B1048" s="453"/>
      <c r="C1048" s="452"/>
      <c r="D1048" s="405"/>
      <c r="E1048" s="404"/>
      <c r="F1048" s="404"/>
      <c r="G1048" s="404"/>
    </row>
    <row r="1049" spans="1:8">
      <c r="A1049" s="447" t="s">
        <v>196</v>
      </c>
    </row>
    <row r="1050" spans="1:8">
      <c r="B1050" s="402" t="s">
        <v>1171</v>
      </c>
      <c r="C1050" s="402" t="s">
        <v>1230</v>
      </c>
      <c r="D1050" s="401" t="s">
        <v>1169</v>
      </c>
      <c r="E1050" s="398" t="s">
        <v>1229</v>
      </c>
      <c r="F1050" s="398" t="s">
        <v>1229</v>
      </c>
      <c r="G1050" s="398" t="s">
        <v>1228</v>
      </c>
      <c r="H1050" s="398" t="s">
        <v>1227</v>
      </c>
    </row>
    <row r="1051" spans="1:8">
      <c r="B1051" s="400"/>
      <c r="C1051" s="400"/>
      <c r="D1051" s="399"/>
      <c r="E1051" s="398" t="s">
        <v>1226</v>
      </c>
      <c r="F1051" s="398" t="s">
        <v>1225</v>
      </c>
      <c r="G1051" s="398" t="s">
        <v>485</v>
      </c>
      <c r="H1051" s="398" t="s">
        <v>1165</v>
      </c>
    </row>
    <row r="1052" spans="1:8" ht="16.5" customHeight="1">
      <c r="B1052" s="427" t="s">
        <v>1199</v>
      </c>
      <c r="C1052" s="427" t="s">
        <v>1198</v>
      </c>
      <c r="D1052" s="397" t="s">
        <v>1197</v>
      </c>
      <c r="E1052" s="393">
        <f>F1052-4</f>
        <v>44649</v>
      </c>
      <c r="F1052" s="393">
        <v>44653</v>
      </c>
      <c r="G1052" s="393">
        <f>F1052+18</f>
        <v>44671</v>
      </c>
      <c r="H1052" s="398" t="s">
        <v>1224</v>
      </c>
    </row>
    <row r="1053" spans="1:8">
      <c r="B1053" s="427" t="s">
        <v>1196</v>
      </c>
      <c r="C1053" s="427" t="s">
        <v>1195</v>
      </c>
      <c r="D1053" s="396"/>
      <c r="E1053" s="393">
        <f>F1053-4</f>
        <v>44656</v>
      </c>
      <c r="F1053" s="393">
        <v>44660</v>
      </c>
      <c r="G1053" s="393">
        <f>F1053+18</f>
        <v>44678</v>
      </c>
      <c r="H1053" s="398" t="s">
        <v>1224</v>
      </c>
    </row>
    <row r="1054" spans="1:8">
      <c r="B1054" s="427" t="s">
        <v>1194</v>
      </c>
      <c r="C1054" s="427" t="s">
        <v>679</v>
      </c>
      <c r="D1054" s="396"/>
      <c r="E1054" s="393">
        <f>F1054-4</f>
        <v>44663</v>
      </c>
      <c r="F1054" s="393">
        <v>44667</v>
      </c>
      <c r="G1054" s="393">
        <f>F1054+18</f>
        <v>44685</v>
      </c>
      <c r="H1054" s="398" t="s">
        <v>1224</v>
      </c>
    </row>
    <row r="1055" spans="1:8">
      <c r="B1055" s="427" t="s">
        <v>1193</v>
      </c>
      <c r="C1055" s="427" t="s">
        <v>1175</v>
      </c>
      <c r="D1055" s="396"/>
      <c r="E1055" s="393">
        <f>F1055-4</f>
        <v>44670</v>
      </c>
      <c r="F1055" s="393">
        <v>44674</v>
      </c>
      <c r="G1055" s="393">
        <f>F1055+18</f>
        <v>44692</v>
      </c>
      <c r="H1055" s="398" t="s">
        <v>1224</v>
      </c>
    </row>
    <row r="1056" spans="1:8">
      <c r="B1056" s="427" t="s">
        <v>1192</v>
      </c>
      <c r="C1056" s="427" t="s">
        <v>854</v>
      </c>
      <c r="D1056" s="394"/>
      <c r="E1056" s="393">
        <f>F1056-4</f>
        <v>44677</v>
      </c>
      <c r="F1056" s="393">
        <v>44681</v>
      </c>
      <c r="G1056" s="393">
        <f>F1056+18</f>
        <v>44699</v>
      </c>
      <c r="H1056" s="398" t="s">
        <v>1224</v>
      </c>
    </row>
    <row r="1057" spans="1:8">
      <c r="B1057" s="390"/>
      <c r="C1057" s="390"/>
      <c r="E1057" s="404"/>
      <c r="F1057" s="404"/>
      <c r="G1057" s="404"/>
      <c r="H1057" s="445"/>
    </row>
    <row r="1058" spans="1:8">
      <c r="A1058" s="410" t="s">
        <v>1223</v>
      </c>
      <c r="B1058" s="390"/>
      <c r="C1058" s="390"/>
    </row>
    <row r="1059" spans="1:8">
      <c r="B1059" s="402" t="s">
        <v>1171</v>
      </c>
      <c r="C1059" s="402" t="s">
        <v>1170</v>
      </c>
      <c r="D1059" s="401" t="s">
        <v>1169</v>
      </c>
      <c r="E1059" s="398" t="s">
        <v>1168</v>
      </c>
      <c r="F1059" s="398" t="s">
        <v>1168</v>
      </c>
      <c r="G1059" s="398" t="s">
        <v>1223</v>
      </c>
    </row>
    <row r="1060" spans="1:8">
      <c r="B1060" s="400"/>
      <c r="C1060" s="400"/>
      <c r="D1060" s="399"/>
      <c r="E1060" s="398" t="s">
        <v>1166</v>
      </c>
      <c r="F1060" s="398" t="s">
        <v>484</v>
      </c>
      <c r="G1060" s="398" t="s">
        <v>485</v>
      </c>
    </row>
    <row r="1061" spans="1:8">
      <c r="B1061" s="427" t="s">
        <v>1208</v>
      </c>
      <c r="C1061" s="427" t="s">
        <v>1207</v>
      </c>
      <c r="D1061" s="397" t="s">
        <v>1206</v>
      </c>
      <c r="E1061" s="393">
        <f>F1061-4</f>
        <v>44649</v>
      </c>
      <c r="F1061" s="393">
        <v>44653</v>
      </c>
      <c r="G1061" s="393">
        <f>F1061+24</f>
        <v>44677</v>
      </c>
    </row>
    <row r="1062" spans="1:8">
      <c r="B1062" s="427" t="s">
        <v>1205</v>
      </c>
      <c r="C1062" s="427" t="s">
        <v>1204</v>
      </c>
      <c r="D1062" s="396"/>
      <c r="E1062" s="393">
        <f>F1062-4</f>
        <v>44656</v>
      </c>
      <c r="F1062" s="393">
        <v>44660</v>
      </c>
      <c r="G1062" s="393">
        <f>F1062+24</f>
        <v>44684</v>
      </c>
    </row>
    <row r="1063" spans="1:8">
      <c r="B1063" s="427" t="s">
        <v>1203</v>
      </c>
      <c r="C1063" s="427" t="s">
        <v>606</v>
      </c>
      <c r="D1063" s="396"/>
      <c r="E1063" s="393">
        <f>F1063-4</f>
        <v>44663</v>
      </c>
      <c r="F1063" s="393">
        <v>44667</v>
      </c>
      <c r="G1063" s="393">
        <f>F1063+24</f>
        <v>44691</v>
      </c>
    </row>
    <row r="1064" spans="1:8">
      <c r="B1064" s="407" t="s">
        <v>1202</v>
      </c>
      <c r="C1064" s="407" t="s">
        <v>200</v>
      </c>
      <c r="D1064" s="396"/>
      <c r="E1064" s="393">
        <f>F1064-4</f>
        <v>44670</v>
      </c>
      <c r="F1064" s="393">
        <v>44674</v>
      </c>
      <c r="G1064" s="393">
        <f>F1064+24</f>
        <v>44698</v>
      </c>
    </row>
    <row r="1065" spans="1:8">
      <c r="B1065" s="407" t="s">
        <v>1201</v>
      </c>
      <c r="C1065" s="407" t="s">
        <v>228</v>
      </c>
      <c r="D1065" s="448"/>
      <c r="E1065" s="393">
        <f>F1065-4</f>
        <v>44677</v>
      </c>
      <c r="F1065" s="393">
        <v>44681</v>
      </c>
      <c r="G1065" s="393">
        <f>F1065+24</f>
        <v>44705</v>
      </c>
    </row>
    <row r="1066" spans="1:8">
      <c r="B1066" s="390"/>
      <c r="C1066" s="390"/>
      <c r="E1066" s="404"/>
      <c r="F1066" s="404"/>
      <c r="G1066" s="404"/>
    </row>
    <row r="1067" spans="1:8">
      <c r="B1067" s="402" t="s">
        <v>1171</v>
      </c>
      <c r="C1067" s="402" t="s">
        <v>1170</v>
      </c>
      <c r="D1067" s="401" t="s">
        <v>1169</v>
      </c>
      <c r="E1067" s="398" t="s">
        <v>1168</v>
      </c>
      <c r="F1067" s="398" t="s">
        <v>1168</v>
      </c>
      <c r="G1067" s="398" t="s">
        <v>1223</v>
      </c>
    </row>
    <row r="1068" spans="1:8">
      <c r="B1068" s="400"/>
      <c r="C1068" s="400"/>
      <c r="D1068" s="399"/>
      <c r="E1068" s="398" t="s">
        <v>1166</v>
      </c>
      <c r="F1068" s="398" t="s">
        <v>484</v>
      </c>
      <c r="G1068" s="398" t="s">
        <v>485</v>
      </c>
    </row>
    <row r="1069" spans="1:8" ht="16.5" customHeight="1">
      <c r="B1069" s="407" t="s">
        <v>1222</v>
      </c>
      <c r="C1069" s="407" t="s">
        <v>89</v>
      </c>
      <c r="D1069" s="397" t="s">
        <v>1221</v>
      </c>
      <c r="E1069" s="393">
        <f>F1069-4</f>
        <v>44645</v>
      </c>
      <c r="F1069" s="393">
        <v>44649</v>
      </c>
      <c r="G1069" s="393">
        <f>F1069+16</f>
        <v>44665</v>
      </c>
    </row>
    <row r="1070" spans="1:8">
      <c r="B1070" s="407" t="s">
        <v>1220</v>
      </c>
      <c r="C1070" s="407" t="s">
        <v>1144</v>
      </c>
      <c r="D1070" s="396"/>
      <c r="E1070" s="393">
        <f>F1070-4</f>
        <v>44652</v>
      </c>
      <c r="F1070" s="393">
        <v>44656</v>
      </c>
      <c r="G1070" s="393">
        <f>F1070+16</f>
        <v>44672</v>
      </c>
    </row>
    <row r="1071" spans="1:8">
      <c r="B1071" s="407" t="s">
        <v>1219</v>
      </c>
      <c r="C1071" s="407" t="s">
        <v>843</v>
      </c>
      <c r="D1071" s="396"/>
      <c r="E1071" s="393">
        <f>F1071-4</f>
        <v>44659</v>
      </c>
      <c r="F1071" s="393">
        <v>44663</v>
      </c>
      <c r="G1071" s="393">
        <f>F1071+16</f>
        <v>44679</v>
      </c>
    </row>
    <row r="1072" spans="1:8">
      <c r="B1072" s="407" t="s">
        <v>1218</v>
      </c>
      <c r="C1072" s="407" t="s">
        <v>244</v>
      </c>
      <c r="D1072" s="396"/>
      <c r="E1072" s="393">
        <f>F1072-4</f>
        <v>44666</v>
      </c>
      <c r="F1072" s="393">
        <v>44670</v>
      </c>
      <c r="G1072" s="393">
        <f>F1072+16</f>
        <v>44686</v>
      </c>
    </row>
    <row r="1073" spans="1:7">
      <c r="B1073" s="407" t="s">
        <v>1217</v>
      </c>
      <c r="C1073" s="407" t="s">
        <v>1216</v>
      </c>
      <c r="D1073" s="394"/>
      <c r="E1073" s="393">
        <f>F1073-4</f>
        <v>44673</v>
      </c>
      <c r="F1073" s="393">
        <v>44677</v>
      </c>
      <c r="G1073" s="393">
        <f>F1073+16</f>
        <v>44693</v>
      </c>
    </row>
    <row r="1074" spans="1:7">
      <c r="B1074" s="425"/>
      <c r="C1074" s="425"/>
      <c r="D1074" s="405"/>
      <c r="E1074" s="404"/>
      <c r="F1074" s="404"/>
      <c r="G1074" s="451"/>
    </row>
    <row r="1075" spans="1:7">
      <c r="A1075" s="410" t="s">
        <v>1215</v>
      </c>
    </row>
    <row r="1076" spans="1:7">
      <c r="A1076" s="410"/>
      <c r="B1076" s="402" t="s">
        <v>1171</v>
      </c>
      <c r="C1076" s="402" t="s">
        <v>1170</v>
      </c>
      <c r="D1076" s="401" t="s">
        <v>1169</v>
      </c>
      <c r="E1076" s="398" t="s">
        <v>1168</v>
      </c>
      <c r="F1076" s="398" t="s">
        <v>1168</v>
      </c>
      <c r="G1076" s="398" t="s">
        <v>1200</v>
      </c>
    </row>
    <row r="1077" spans="1:7">
      <c r="A1077" s="410"/>
      <c r="B1077" s="400"/>
      <c r="C1077" s="400"/>
      <c r="D1077" s="399"/>
      <c r="E1077" s="398" t="s">
        <v>1166</v>
      </c>
      <c r="F1077" s="398" t="s">
        <v>484</v>
      </c>
      <c r="G1077" s="398" t="s">
        <v>485</v>
      </c>
    </row>
    <row r="1078" spans="1:7" ht="16.5" customHeight="1">
      <c r="A1078" s="392"/>
      <c r="B1078" s="407"/>
      <c r="C1078" s="407"/>
      <c r="D1078" s="397" t="s">
        <v>1214</v>
      </c>
      <c r="E1078" s="393">
        <f>F1078-4</f>
        <v>44647</v>
      </c>
      <c r="F1078" s="393">
        <v>44651</v>
      </c>
      <c r="G1078" s="393">
        <f>F1078+17</f>
        <v>44668</v>
      </c>
    </row>
    <row r="1079" spans="1:7">
      <c r="A1079" s="410"/>
      <c r="B1079" s="407" t="s">
        <v>1213</v>
      </c>
      <c r="C1079" s="407" t="s">
        <v>1212</v>
      </c>
      <c r="D1079" s="396"/>
      <c r="E1079" s="393">
        <f>F1079-4</f>
        <v>44654</v>
      </c>
      <c r="F1079" s="393">
        <v>44658</v>
      </c>
      <c r="G1079" s="393">
        <f>F1079+17</f>
        <v>44675</v>
      </c>
    </row>
    <row r="1080" spans="1:7">
      <c r="A1080" s="410"/>
      <c r="B1080" s="407"/>
      <c r="C1080" s="407"/>
      <c r="D1080" s="396"/>
      <c r="E1080" s="393">
        <f>F1080-4</f>
        <v>44661</v>
      </c>
      <c r="F1080" s="393">
        <v>44665</v>
      </c>
      <c r="G1080" s="393">
        <f>F1080+17</f>
        <v>44682</v>
      </c>
    </row>
    <row r="1081" spans="1:7">
      <c r="A1081" s="410"/>
      <c r="B1081" s="407" t="s">
        <v>1211</v>
      </c>
      <c r="C1081" s="407" t="s">
        <v>1210</v>
      </c>
      <c r="D1081" s="396"/>
      <c r="E1081" s="393">
        <f>F1081-4</f>
        <v>44668</v>
      </c>
      <c r="F1081" s="393">
        <v>44672</v>
      </c>
      <c r="G1081" s="393">
        <f>F1081+17</f>
        <v>44689</v>
      </c>
    </row>
    <row r="1082" spans="1:7">
      <c r="A1082" s="410"/>
      <c r="B1082" s="407" t="s">
        <v>1209</v>
      </c>
      <c r="C1082" s="407" t="s">
        <v>1204</v>
      </c>
      <c r="D1082" s="396"/>
      <c r="E1082" s="393">
        <f>F1082-4</f>
        <v>44675</v>
      </c>
      <c r="F1082" s="393">
        <v>44679</v>
      </c>
      <c r="G1082" s="393">
        <f>F1082+17</f>
        <v>44696</v>
      </c>
    </row>
    <row r="1083" spans="1:7">
      <c r="A1083" s="410"/>
      <c r="B1083" s="407"/>
      <c r="C1083" s="407"/>
      <c r="D1083" s="448"/>
      <c r="E1083" s="393">
        <f>F1083-4</f>
        <v>44682</v>
      </c>
      <c r="F1083" s="393">
        <v>44686</v>
      </c>
      <c r="G1083" s="393">
        <f>F1083+17</f>
        <v>44703</v>
      </c>
    </row>
    <row r="1084" spans="1:7">
      <c r="A1084" s="410"/>
      <c r="B1084" s="410"/>
      <c r="C1084" s="410"/>
      <c r="D1084" s="447"/>
    </row>
    <row r="1085" spans="1:7">
      <c r="B1085" s="402" t="s">
        <v>1171</v>
      </c>
      <c r="C1085" s="402" t="s">
        <v>1170</v>
      </c>
      <c r="D1085" s="401" t="s">
        <v>1169</v>
      </c>
      <c r="E1085" s="398" t="s">
        <v>1168</v>
      </c>
      <c r="F1085" s="398" t="s">
        <v>1168</v>
      </c>
      <c r="G1085" s="398" t="s">
        <v>1200</v>
      </c>
    </row>
    <row r="1086" spans="1:7">
      <c r="B1086" s="400"/>
      <c r="C1086" s="400"/>
      <c r="D1086" s="399"/>
      <c r="E1086" s="398" t="s">
        <v>1166</v>
      </c>
      <c r="F1086" s="398" t="s">
        <v>484</v>
      </c>
      <c r="G1086" s="398" t="s">
        <v>485</v>
      </c>
    </row>
    <row r="1087" spans="1:7">
      <c r="B1087" s="427" t="s">
        <v>1208</v>
      </c>
      <c r="C1087" s="427" t="s">
        <v>1207</v>
      </c>
      <c r="D1087" s="397" t="s">
        <v>1206</v>
      </c>
      <c r="E1087" s="393">
        <f>F1087-4</f>
        <v>44649</v>
      </c>
      <c r="F1087" s="393">
        <v>44653</v>
      </c>
      <c r="G1087" s="393">
        <f>F1087+17</f>
        <v>44670</v>
      </c>
    </row>
    <row r="1088" spans="1:7">
      <c r="B1088" s="427" t="s">
        <v>1205</v>
      </c>
      <c r="C1088" s="427" t="s">
        <v>1204</v>
      </c>
      <c r="D1088" s="396"/>
      <c r="E1088" s="393">
        <f>F1088-4</f>
        <v>44656</v>
      </c>
      <c r="F1088" s="393">
        <v>44660</v>
      </c>
      <c r="G1088" s="393">
        <f>F1088+17</f>
        <v>44677</v>
      </c>
    </row>
    <row r="1089" spans="1:8">
      <c r="B1089" s="427" t="s">
        <v>1203</v>
      </c>
      <c r="C1089" s="427" t="s">
        <v>606</v>
      </c>
      <c r="D1089" s="396"/>
      <c r="E1089" s="393">
        <f>F1089-4</f>
        <v>44663</v>
      </c>
      <c r="F1089" s="393">
        <v>44667</v>
      </c>
      <c r="G1089" s="393">
        <f>F1089+17</f>
        <v>44684</v>
      </c>
    </row>
    <row r="1090" spans="1:8">
      <c r="B1090" s="407" t="s">
        <v>1202</v>
      </c>
      <c r="C1090" s="407" t="s">
        <v>200</v>
      </c>
      <c r="D1090" s="396"/>
      <c r="E1090" s="393">
        <f>F1090-4</f>
        <v>44670</v>
      </c>
      <c r="F1090" s="393">
        <v>44674</v>
      </c>
      <c r="G1090" s="393">
        <f>F1090+17</f>
        <v>44691</v>
      </c>
    </row>
    <row r="1091" spans="1:8">
      <c r="B1091" s="407" t="s">
        <v>1201</v>
      </c>
      <c r="C1091" s="407" t="s">
        <v>228</v>
      </c>
      <c r="D1091" s="448"/>
      <c r="E1091" s="393">
        <f>F1091-4</f>
        <v>44677</v>
      </c>
      <c r="F1091" s="393">
        <v>44681</v>
      </c>
      <c r="G1091" s="393">
        <f>F1091+17</f>
        <v>44698</v>
      </c>
    </row>
    <row r="1092" spans="1:8">
      <c r="B1092" s="390"/>
      <c r="C1092" s="390"/>
    </row>
    <row r="1093" spans="1:8">
      <c r="B1093" s="402" t="s">
        <v>1171</v>
      </c>
      <c r="C1093" s="402" t="s">
        <v>1170</v>
      </c>
      <c r="D1093" s="401" t="s">
        <v>1169</v>
      </c>
      <c r="E1093" s="398" t="s">
        <v>1168</v>
      </c>
      <c r="F1093" s="398" t="s">
        <v>1168</v>
      </c>
      <c r="G1093" s="398" t="s">
        <v>1200</v>
      </c>
    </row>
    <row r="1094" spans="1:8">
      <c r="B1094" s="400"/>
      <c r="C1094" s="400"/>
      <c r="D1094" s="399"/>
      <c r="E1094" s="398" t="s">
        <v>1166</v>
      </c>
      <c r="F1094" s="398" t="s">
        <v>484</v>
      </c>
      <c r="G1094" s="398" t="s">
        <v>485</v>
      </c>
    </row>
    <row r="1095" spans="1:8" ht="16.5" customHeight="1">
      <c r="B1095" s="427" t="s">
        <v>1199</v>
      </c>
      <c r="C1095" s="427" t="s">
        <v>1198</v>
      </c>
      <c r="D1095" s="397" t="s">
        <v>1197</v>
      </c>
      <c r="E1095" s="393">
        <f>F1095-4</f>
        <v>44649</v>
      </c>
      <c r="F1095" s="393">
        <v>44653</v>
      </c>
      <c r="G1095" s="393">
        <f>F1095+16</f>
        <v>44669</v>
      </c>
    </row>
    <row r="1096" spans="1:8">
      <c r="B1096" s="427" t="s">
        <v>1196</v>
      </c>
      <c r="C1096" s="427" t="s">
        <v>1195</v>
      </c>
      <c r="D1096" s="396"/>
      <c r="E1096" s="393">
        <f>F1096-4</f>
        <v>44656</v>
      </c>
      <c r="F1096" s="393">
        <v>44660</v>
      </c>
      <c r="G1096" s="393">
        <f>F1096+20</f>
        <v>44680</v>
      </c>
    </row>
    <row r="1097" spans="1:8">
      <c r="B1097" s="427" t="s">
        <v>1194</v>
      </c>
      <c r="C1097" s="427" t="s">
        <v>679</v>
      </c>
      <c r="D1097" s="396"/>
      <c r="E1097" s="393">
        <f>F1097-4</f>
        <v>44663</v>
      </c>
      <c r="F1097" s="393">
        <v>44667</v>
      </c>
      <c r="G1097" s="393">
        <f>F1097+20</f>
        <v>44687</v>
      </c>
    </row>
    <row r="1098" spans="1:8">
      <c r="B1098" s="427" t="s">
        <v>1193</v>
      </c>
      <c r="C1098" s="427" t="s">
        <v>1175</v>
      </c>
      <c r="D1098" s="396"/>
      <c r="E1098" s="393">
        <f>F1098-4</f>
        <v>44670</v>
      </c>
      <c r="F1098" s="393">
        <v>44674</v>
      </c>
      <c r="G1098" s="393">
        <f>F1098+20</f>
        <v>44694</v>
      </c>
    </row>
    <row r="1099" spans="1:8">
      <c r="B1099" s="427" t="s">
        <v>1192</v>
      </c>
      <c r="C1099" s="427" t="s">
        <v>854</v>
      </c>
      <c r="D1099" s="394"/>
      <c r="E1099" s="393">
        <f>F1099-4</f>
        <v>44677</v>
      </c>
      <c r="F1099" s="393">
        <v>44681</v>
      </c>
      <c r="G1099" s="393">
        <f>F1099+20</f>
        <v>44701</v>
      </c>
    </row>
    <row r="1100" spans="1:8">
      <c r="B1100" s="390"/>
      <c r="C1100" s="390"/>
      <c r="F1100" s="404"/>
      <c r="G1100" s="404"/>
    </row>
    <row r="1101" spans="1:8">
      <c r="A1101" s="410" t="s">
        <v>108</v>
      </c>
      <c r="B1101" s="390"/>
      <c r="C1101" s="390"/>
      <c r="F1101" s="410"/>
      <c r="G1101" s="410"/>
      <c r="H1101" s="430"/>
    </row>
    <row r="1102" spans="1:8">
      <c r="B1102" s="402" t="s">
        <v>1171</v>
      </c>
      <c r="C1102" s="402" t="s">
        <v>1170</v>
      </c>
      <c r="D1102" s="401" t="s">
        <v>1169</v>
      </c>
      <c r="E1102" s="398" t="s">
        <v>1168</v>
      </c>
      <c r="F1102" s="398" t="s">
        <v>1168</v>
      </c>
      <c r="G1102" s="398" t="s">
        <v>1191</v>
      </c>
      <c r="H1102" s="398" t="s">
        <v>195</v>
      </c>
    </row>
    <row r="1103" spans="1:8">
      <c r="B1103" s="400"/>
      <c r="C1103" s="400"/>
      <c r="D1103" s="399"/>
      <c r="E1103" s="398" t="s">
        <v>1166</v>
      </c>
      <c r="F1103" s="398" t="s">
        <v>484</v>
      </c>
      <c r="G1103" s="398" t="s">
        <v>1165</v>
      </c>
      <c r="H1103" s="398" t="s">
        <v>28</v>
      </c>
    </row>
    <row r="1104" spans="1:8">
      <c r="B1104" s="427" t="s">
        <v>1190</v>
      </c>
      <c r="C1104" s="427" t="s">
        <v>1189</v>
      </c>
      <c r="D1104" s="448" t="s">
        <v>1188</v>
      </c>
      <c r="E1104" s="393">
        <f>F1104-3</f>
        <v>44649</v>
      </c>
      <c r="F1104" s="393">
        <v>44652</v>
      </c>
      <c r="G1104" s="393">
        <f>F1104+8</f>
        <v>44660</v>
      </c>
      <c r="H1104" s="398" t="s">
        <v>1182</v>
      </c>
    </row>
    <row r="1105" spans="1:8">
      <c r="B1105" s="427" t="s">
        <v>13</v>
      </c>
      <c r="C1105" s="427" t="s">
        <v>13</v>
      </c>
      <c r="D1105" s="448"/>
      <c r="E1105" s="393">
        <f>F1105-3</f>
        <v>44656</v>
      </c>
      <c r="F1105" s="393">
        <v>44659</v>
      </c>
      <c r="G1105" s="393">
        <f>F1105+8</f>
        <v>44667</v>
      </c>
      <c r="H1105" s="398" t="s">
        <v>1182</v>
      </c>
    </row>
    <row r="1106" spans="1:8">
      <c r="B1106" s="427" t="s">
        <v>634</v>
      </c>
      <c r="C1106" s="427" t="s">
        <v>1187</v>
      </c>
      <c r="D1106" s="448"/>
      <c r="E1106" s="393">
        <f>F1106-3</f>
        <v>44663</v>
      </c>
      <c r="F1106" s="393">
        <v>44666</v>
      </c>
      <c r="G1106" s="393">
        <f>F1106+8</f>
        <v>44674</v>
      </c>
      <c r="H1106" s="398" t="s">
        <v>1182</v>
      </c>
    </row>
    <row r="1107" spans="1:8">
      <c r="B1107" s="427" t="s">
        <v>234</v>
      </c>
      <c r="C1107" s="427" t="s">
        <v>1186</v>
      </c>
      <c r="D1107" s="448"/>
      <c r="E1107" s="393">
        <f>F1107-3</f>
        <v>44668</v>
      </c>
      <c r="F1107" s="393">
        <v>44671</v>
      </c>
      <c r="G1107" s="393">
        <f>F1107+8</f>
        <v>44679</v>
      </c>
      <c r="H1107" s="398" t="s">
        <v>1182</v>
      </c>
    </row>
    <row r="1108" spans="1:8">
      <c r="B1108" s="427" t="s">
        <v>76</v>
      </c>
      <c r="C1108" s="427" t="s">
        <v>1185</v>
      </c>
      <c r="D1108" s="448"/>
      <c r="E1108" s="393">
        <f>F1108-3</f>
        <v>44670</v>
      </c>
      <c r="F1108" s="393">
        <v>44673</v>
      </c>
      <c r="G1108" s="393">
        <f>F1108+8</f>
        <v>44681</v>
      </c>
      <c r="H1108" s="398" t="s">
        <v>1182</v>
      </c>
    </row>
    <row r="1109" spans="1:8">
      <c r="B1109" s="427" t="s">
        <v>1184</v>
      </c>
      <c r="C1109" s="427" t="s">
        <v>1183</v>
      </c>
      <c r="D1109" s="448"/>
      <c r="E1109" s="393">
        <f>F1109-3</f>
        <v>44677</v>
      </c>
      <c r="F1109" s="393">
        <v>44680</v>
      </c>
      <c r="G1109" s="393">
        <f>F1109+8</f>
        <v>44688</v>
      </c>
      <c r="H1109" s="398" t="s">
        <v>1182</v>
      </c>
    </row>
    <row r="1110" spans="1:8">
      <c r="B1110" s="425"/>
      <c r="C1110" s="425"/>
      <c r="D1110" s="405"/>
      <c r="E1110" s="404"/>
      <c r="F1110" s="404"/>
      <c r="G1110" s="404"/>
    </row>
    <row r="1111" spans="1:8">
      <c r="A1111" s="450" t="s">
        <v>1181</v>
      </c>
      <c r="B1111" s="450"/>
      <c r="C1111" s="432"/>
      <c r="D1111" s="447"/>
      <c r="E1111" s="410"/>
      <c r="F1111" s="410"/>
      <c r="G1111" s="430"/>
    </row>
    <row r="1112" spans="1:8">
      <c r="A1112" s="410"/>
      <c r="B1112" s="402" t="s">
        <v>1171</v>
      </c>
      <c r="C1112" s="402" t="s">
        <v>1170</v>
      </c>
      <c r="D1112" s="401" t="s">
        <v>1169</v>
      </c>
      <c r="E1112" s="398" t="s">
        <v>1168</v>
      </c>
      <c r="F1112" s="398" t="s">
        <v>1168</v>
      </c>
      <c r="G1112" s="398" t="s">
        <v>1167</v>
      </c>
    </row>
    <row r="1113" spans="1:8">
      <c r="A1113" s="410"/>
      <c r="B1113" s="400"/>
      <c r="C1113" s="400"/>
      <c r="D1113" s="399"/>
      <c r="E1113" s="398" t="s">
        <v>1166</v>
      </c>
      <c r="F1113" s="398" t="s">
        <v>484</v>
      </c>
      <c r="G1113" s="398" t="s">
        <v>1165</v>
      </c>
    </row>
    <row r="1114" spans="1:8" ht="16.5" customHeight="1">
      <c r="A1114" s="410"/>
      <c r="B1114" s="427" t="s">
        <v>1180</v>
      </c>
      <c r="C1114" s="427" t="s">
        <v>1179</v>
      </c>
      <c r="D1114" s="448" t="s">
        <v>1178</v>
      </c>
      <c r="E1114" s="393">
        <f>F1114-4</f>
        <v>44645</v>
      </c>
      <c r="F1114" s="393">
        <v>44649</v>
      </c>
      <c r="G1114" s="393">
        <f>F1114+17</f>
        <v>44666</v>
      </c>
    </row>
    <row r="1115" spans="1:8">
      <c r="A1115" s="410"/>
      <c r="B1115" s="427" t="s">
        <v>1177</v>
      </c>
      <c r="C1115" s="427" t="s">
        <v>230</v>
      </c>
      <c r="D1115" s="448"/>
      <c r="E1115" s="393">
        <f>F1115-4</f>
        <v>44652</v>
      </c>
      <c r="F1115" s="393">
        <v>44656</v>
      </c>
      <c r="G1115" s="393">
        <f>G1114+7</f>
        <v>44673</v>
      </c>
    </row>
    <row r="1116" spans="1:8">
      <c r="A1116" s="410"/>
      <c r="B1116" s="427" t="s">
        <v>1176</v>
      </c>
      <c r="C1116" s="427" t="s">
        <v>1175</v>
      </c>
      <c r="D1116" s="448"/>
      <c r="E1116" s="393">
        <f>F1116-4</f>
        <v>44659</v>
      </c>
      <c r="F1116" s="393">
        <v>44663</v>
      </c>
      <c r="G1116" s="393">
        <f>G1115+7</f>
        <v>44680</v>
      </c>
    </row>
    <row r="1117" spans="1:8">
      <c r="A1117" s="410"/>
      <c r="B1117" s="427" t="s">
        <v>1174</v>
      </c>
      <c r="C1117" s="427" t="s">
        <v>1173</v>
      </c>
      <c r="D1117" s="448"/>
      <c r="E1117" s="393">
        <f>F1117-4</f>
        <v>44666</v>
      </c>
      <c r="F1117" s="393">
        <v>44670</v>
      </c>
      <c r="G1117" s="393">
        <f>G1116+7</f>
        <v>44687</v>
      </c>
    </row>
    <row r="1118" spans="1:8">
      <c r="A1118" s="410"/>
      <c r="B1118" s="427" t="s">
        <v>174</v>
      </c>
      <c r="C1118" s="427" t="s">
        <v>1172</v>
      </c>
      <c r="D1118" s="448"/>
      <c r="E1118" s="393">
        <f>F1118-4</f>
        <v>44673</v>
      </c>
      <c r="F1118" s="393">
        <v>44677</v>
      </c>
      <c r="G1118" s="393">
        <f>G1117+7</f>
        <v>44694</v>
      </c>
    </row>
    <row r="1119" spans="1:8">
      <c r="A1119" s="410"/>
      <c r="B1119" s="449"/>
      <c r="C1119" s="425"/>
      <c r="D1119" s="405"/>
      <c r="E1119" s="404"/>
      <c r="F1119" s="404"/>
      <c r="G1119" s="404"/>
    </row>
    <row r="1120" spans="1:8">
      <c r="A1120" s="410"/>
      <c r="B1120" s="410"/>
      <c r="C1120" s="432"/>
      <c r="D1120" s="447"/>
      <c r="E1120" s="410"/>
      <c r="F1120" s="410"/>
      <c r="G1120" s="430"/>
    </row>
    <row r="1121" spans="1:10">
      <c r="A1121" s="410"/>
      <c r="B1121" s="402" t="s">
        <v>1171</v>
      </c>
      <c r="C1121" s="402" t="s">
        <v>1170</v>
      </c>
      <c r="D1121" s="401" t="s">
        <v>1169</v>
      </c>
      <c r="E1121" s="398" t="s">
        <v>1168</v>
      </c>
      <c r="F1121" s="398" t="s">
        <v>1168</v>
      </c>
      <c r="G1121" s="398" t="s">
        <v>1167</v>
      </c>
    </row>
    <row r="1122" spans="1:10">
      <c r="A1122" s="410"/>
      <c r="B1122" s="400"/>
      <c r="C1122" s="400"/>
      <c r="D1122" s="399"/>
      <c r="E1122" s="398" t="s">
        <v>1166</v>
      </c>
      <c r="F1122" s="398" t="s">
        <v>484</v>
      </c>
      <c r="G1122" s="398" t="s">
        <v>1165</v>
      </c>
    </row>
    <row r="1123" spans="1:10" ht="16.5" customHeight="1">
      <c r="A1123" s="410"/>
      <c r="B1123" s="427" t="s">
        <v>1162</v>
      </c>
      <c r="C1123" s="427" t="s">
        <v>846</v>
      </c>
      <c r="D1123" s="448" t="s">
        <v>1164</v>
      </c>
      <c r="E1123" s="393">
        <f>F1123-4</f>
        <v>44646</v>
      </c>
      <c r="F1123" s="393">
        <v>44650</v>
      </c>
      <c r="G1123" s="393">
        <f>F1123+15</f>
        <v>44665</v>
      </c>
    </row>
    <row r="1124" spans="1:10" ht="16.5" customHeight="1">
      <c r="A1124" s="410"/>
      <c r="B1124" s="427" t="s">
        <v>614</v>
      </c>
      <c r="C1124" s="427" t="s">
        <v>177</v>
      </c>
      <c r="D1124" s="448"/>
      <c r="E1124" s="393">
        <f>F1124-4</f>
        <v>44653</v>
      </c>
      <c r="F1124" s="393">
        <v>44657</v>
      </c>
      <c r="G1124" s="393">
        <f>F1124+15</f>
        <v>44672</v>
      </c>
    </row>
    <row r="1125" spans="1:10" ht="16.5" customHeight="1">
      <c r="A1125" s="410"/>
      <c r="B1125" s="427" t="s">
        <v>845</v>
      </c>
      <c r="C1125" s="427" t="s">
        <v>847</v>
      </c>
      <c r="D1125" s="448"/>
      <c r="E1125" s="393">
        <f>F1125-4</f>
        <v>44660</v>
      </c>
      <c r="F1125" s="393">
        <v>44664</v>
      </c>
      <c r="G1125" s="393">
        <f>F1125+15</f>
        <v>44679</v>
      </c>
    </row>
    <row r="1126" spans="1:10">
      <c r="A1126" s="410"/>
      <c r="B1126" s="427" t="s">
        <v>565</v>
      </c>
      <c r="C1126" s="427" t="s">
        <v>1163</v>
      </c>
      <c r="D1126" s="448"/>
      <c r="E1126" s="393">
        <f>F1126-4</f>
        <v>44667</v>
      </c>
      <c r="F1126" s="393">
        <v>44671</v>
      </c>
      <c r="G1126" s="393">
        <f>F1126+15</f>
        <v>44686</v>
      </c>
    </row>
    <row r="1127" spans="1:10">
      <c r="A1127" s="410"/>
      <c r="B1127" s="427" t="s">
        <v>551</v>
      </c>
      <c r="C1127" s="427" t="s">
        <v>848</v>
      </c>
      <c r="D1127" s="448"/>
      <c r="E1127" s="393">
        <f>F1127-4</f>
        <v>44674</v>
      </c>
      <c r="F1127" s="393">
        <v>44678</v>
      </c>
      <c r="G1127" s="393">
        <f>F1127+15</f>
        <v>44693</v>
      </c>
    </row>
    <row r="1128" spans="1:10">
      <c r="A1128" s="410"/>
      <c r="B1128" s="427" t="s">
        <v>1162</v>
      </c>
      <c r="C1128" s="427" t="s">
        <v>1161</v>
      </c>
      <c r="D1128" s="448"/>
      <c r="E1128" s="393">
        <f>F1128-4</f>
        <v>44681</v>
      </c>
      <c r="F1128" s="393">
        <v>44685</v>
      </c>
      <c r="G1128" s="393">
        <f>F1128+15</f>
        <v>44700</v>
      </c>
    </row>
    <row r="1129" spans="1:10">
      <c r="A1129" s="410"/>
      <c r="B1129" s="410"/>
      <c r="C1129" s="432"/>
      <c r="D1129" s="447"/>
      <c r="E1129" s="410"/>
      <c r="F1129" s="410"/>
      <c r="G1129" s="430"/>
    </row>
    <row r="1130" spans="1:10">
      <c r="B1130" s="390"/>
      <c r="C1130" s="390"/>
      <c r="E1130" s="404"/>
      <c r="F1130" s="446"/>
      <c r="G1130" s="404"/>
      <c r="H1130" s="445"/>
    </row>
    <row r="1131" spans="1:10">
      <c r="A1131" s="439" t="s">
        <v>113</v>
      </c>
      <c r="B1131" s="444"/>
      <c r="C1131" s="444"/>
      <c r="D1131" s="408"/>
      <c r="E1131" s="439"/>
      <c r="F1131" s="439"/>
      <c r="G1131" s="439"/>
      <c r="H1131" s="439"/>
      <c r="I1131" s="429"/>
      <c r="J1131" s="429"/>
    </row>
    <row r="1132" spans="1:10">
      <c r="A1132" s="410" t="s">
        <v>114</v>
      </c>
      <c r="B1132" s="432"/>
      <c r="C1132" s="440"/>
      <c r="D1132" s="433"/>
      <c r="E1132" s="432"/>
      <c r="F1132" s="410"/>
      <c r="G1132" s="439"/>
      <c r="H1132" s="430"/>
    </row>
    <row r="1133" spans="1:10">
      <c r="B1133" s="402" t="s">
        <v>23</v>
      </c>
      <c r="C1133" s="402" t="s">
        <v>24</v>
      </c>
      <c r="D1133" s="401" t="s">
        <v>25</v>
      </c>
      <c r="E1133" s="398" t="s">
        <v>152</v>
      </c>
      <c r="F1133" s="398" t="s">
        <v>152</v>
      </c>
      <c r="G1133" s="436" t="s">
        <v>204</v>
      </c>
    </row>
    <row r="1134" spans="1:10">
      <c r="B1134" s="400"/>
      <c r="C1134" s="400"/>
      <c r="D1134" s="399"/>
      <c r="E1134" s="398" t="s">
        <v>1039</v>
      </c>
      <c r="F1134" s="398" t="s">
        <v>27</v>
      </c>
      <c r="G1134" s="436" t="s">
        <v>28</v>
      </c>
    </row>
    <row r="1135" spans="1:10">
      <c r="B1135" s="427"/>
      <c r="C1135" s="427"/>
      <c r="D1135" s="397" t="s">
        <v>1153</v>
      </c>
      <c r="E1135" s="393">
        <f>F1135-4</f>
        <v>44644</v>
      </c>
      <c r="F1135" s="393">
        <v>44648</v>
      </c>
      <c r="G1135" s="393">
        <f>F1135+16</f>
        <v>44664</v>
      </c>
    </row>
    <row r="1136" spans="1:10">
      <c r="B1136" s="427" t="s">
        <v>823</v>
      </c>
      <c r="C1136" s="427" t="s">
        <v>1152</v>
      </c>
      <c r="D1136" s="396"/>
      <c r="E1136" s="393">
        <f>F1136-4</f>
        <v>44651</v>
      </c>
      <c r="F1136" s="393">
        <v>44655</v>
      </c>
      <c r="G1136" s="393">
        <f>F1136+16</f>
        <v>44671</v>
      </c>
    </row>
    <row r="1137" spans="1:8">
      <c r="B1137" s="427" t="s">
        <v>1081</v>
      </c>
      <c r="C1137" s="427"/>
      <c r="D1137" s="396"/>
      <c r="E1137" s="393">
        <f>F1137-4</f>
        <v>44658</v>
      </c>
      <c r="F1137" s="393">
        <v>44662</v>
      </c>
      <c r="G1137" s="393">
        <f>F1137+16</f>
        <v>44678</v>
      </c>
    </row>
    <row r="1138" spans="1:8">
      <c r="B1138" s="427" t="s">
        <v>824</v>
      </c>
      <c r="C1138" s="427" t="s">
        <v>1151</v>
      </c>
      <c r="D1138" s="396"/>
      <c r="E1138" s="393">
        <f>F1138-4</f>
        <v>44665</v>
      </c>
      <c r="F1138" s="393">
        <v>44669</v>
      </c>
      <c r="G1138" s="393">
        <f>F1138+16</f>
        <v>44685</v>
      </c>
    </row>
    <row r="1139" spans="1:8">
      <c r="B1139" s="427" t="s">
        <v>1081</v>
      </c>
      <c r="C1139" s="427"/>
      <c r="D1139" s="396"/>
      <c r="E1139" s="393">
        <f>F1139-4</f>
        <v>44672</v>
      </c>
      <c r="F1139" s="393">
        <v>44676</v>
      </c>
      <c r="G1139" s="393">
        <f>F1139+16</f>
        <v>44692</v>
      </c>
    </row>
    <row r="1140" spans="1:8">
      <c r="B1140" s="427" t="s">
        <v>1081</v>
      </c>
      <c r="C1140" s="427"/>
      <c r="D1140" s="394"/>
      <c r="E1140" s="393">
        <f>F1140-4</f>
        <v>44679</v>
      </c>
      <c r="F1140" s="393">
        <v>44683</v>
      </c>
      <c r="G1140" s="393">
        <f>F1140+16</f>
        <v>44699</v>
      </c>
    </row>
    <row r="1141" spans="1:8">
      <c r="B1141" s="414"/>
      <c r="C1141" s="420"/>
      <c r="D1141" s="405"/>
      <c r="E1141" s="404"/>
      <c r="F1141" s="404"/>
      <c r="G1141" s="404"/>
    </row>
    <row r="1143" spans="1:8">
      <c r="B1143" s="402" t="s">
        <v>23</v>
      </c>
      <c r="C1143" s="402" t="s">
        <v>24</v>
      </c>
      <c r="D1143" s="401" t="s">
        <v>25</v>
      </c>
      <c r="E1143" s="398" t="s">
        <v>152</v>
      </c>
      <c r="F1143" s="398" t="s">
        <v>152</v>
      </c>
      <c r="G1143" s="436" t="s">
        <v>204</v>
      </c>
    </row>
    <row r="1144" spans="1:8">
      <c r="B1144" s="400"/>
      <c r="C1144" s="400"/>
      <c r="D1144" s="399"/>
      <c r="E1144" s="398" t="s">
        <v>1039</v>
      </c>
      <c r="F1144" s="398" t="s">
        <v>27</v>
      </c>
      <c r="G1144" s="398" t="s">
        <v>28</v>
      </c>
    </row>
    <row r="1145" spans="1:8">
      <c r="B1145" s="427"/>
      <c r="C1145" s="427"/>
      <c r="D1145" s="397" t="s">
        <v>1155</v>
      </c>
      <c r="E1145" s="393">
        <f>F1145-4</f>
        <v>44649</v>
      </c>
      <c r="F1145" s="393">
        <v>44653</v>
      </c>
      <c r="G1145" s="393">
        <f>F1145+18</f>
        <v>44671</v>
      </c>
    </row>
    <row r="1146" spans="1:8">
      <c r="B1146" s="427" t="s">
        <v>601</v>
      </c>
      <c r="C1146" s="427" t="s">
        <v>576</v>
      </c>
      <c r="D1146" s="396"/>
      <c r="E1146" s="393">
        <f>F1146-4</f>
        <v>44656</v>
      </c>
      <c r="F1146" s="393">
        <v>44660</v>
      </c>
      <c r="G1146" s="393">
        <f>F1146+18</f>
        <v>44678</v>
      </c>
    </row>
    <row r="1147" spans="1:8">
      <c r="B1147" s="427" t="s">
        <v>821</v>
      </c>
      <c r="C1147" s="427" t="s">
        <v>606</v>
      </c>
      <c r="D1147" s="396"/>
      <c r="E1147" s="393">
        <f>F1147-4</f>
        <v>44663</v>
      </c>
      <c r="F1147" s="393">
        <v>44667</v>
      </c>
      <c r="G1147" s="393">
        <f>F1147+18</f>
        <v>44685</v>
      </c>
    </row>
    <row r="1148" spans="1:8">
      <c r="B1148" s="427" t="s">
        <v>548</v>
      </c>
      <c r="C1148" s="427" t="s">
        <v>201</v>
      </c>
      <c r="D1148" s="396"/>
      <c r="E1148" s="393">
        <f>F1148-4</f>
        <v>44670</v>
      </c>
      <c r="F1148" s="393">
        <v>44674</v>
      </c>
      <c r="G1148" s="393">
        <f>F1148+18</f>
        <v>44692</v>
      </c>
    </row>
    <row r="1149" spans="1:8">
      <c r="B1149" s="427" t="s">
        <v>549</v>
      </c>
      <c r="C1149" s="427" t="s">
        <v>1154</v>
      </c>
      <c r="D1149" s="394"/>
      <c r="E1149" s="393">
        <f>F1149-4</f>
        <v>44677</v>
      </c>
      <c r="F1149" s="393">
        <v>44681</v>
      </c>
      <c r="G1149" s="393">
        <f>F1149+18</f>
        <v>44699</v>
      </c>
    </row>
    <row r="1150" spans="1:8">
      <c r="B1150" s="443"/>
      <c r="C1150" s="442"/>
    </row>
    <row r="1151" spans="1:8">
      <c r="A1151" s="410" t="s">
        <v>1160</v>
      </c>
      <c r="B1151" s="440"/>
      <c r="C1151" s="440"/>
      <c r="D1151" s="433"/>
      <c r="E1151" s="432"/>
      <c r="F1151" s="410"/>
      <c r="G1151" s="439"/>
      <c r="H1151" s="430"/>
    </row>
    <row r="1152" spans="1:8">
      <c r="A1152" s="410"/>
      <c r="B1152" s="402" t="s">
        <v>23</v>
      </c>
      <c r="C1152" s="402" t="s">
        <v>24</v>
      </c>
      <c r="D1152" s="401" t="s">
        <v>25</v>
      </c>
      <c r="E1152" s="398" t="s">
        <v>152</v>
      </c>
      <c r="F1152" s="398" t="s">
        <v>152</v>
      </c>
      <c r="G1152" s="398" t="s">
        <v>1159</v>
      </c>
    </row>
    <row r="1153" spans="1:8">
      <c r="A1153" s="410"/>
      <c r="B1153" s="400"/>
      <c r="C1153" s="400"/>
      <c r="D1153" s="399"/>
      <c r="E1153" s="398" t="s">
        <v>1039</v>
      </c>
      <c r="F1153" s="398" t="s">
        <v>27</v>
      </c>
      <c r="G1153" s="398" t="s">
        <v>28</v>
      </c>
    </row>
    <row r="1154" spans="1:8">
      <c r="A1154" s="410"/>
      <c r="B1154" s="427"/>
      <c r="C1154" s="427"/>
      <c r="D1154" s="397" t="s">
        <v>1158</v>
      </c>
      <c r="E1154" s="441">
        <f>F1154-4</f>
        <v>44645</v>
      </c>
      <c r="F1154" s="441">
        <v>44649</v>
      </c>
      <c r="G1154" s="441">
        <f>F1154+20</f>
        <v>44669</v>
      </c>
    </row>
    <row r="1155" spans="1:8">
      <c r="A1155" s="410"/>
      <c r="B1155" s="427"/>
      <c r="C1155" s="427"/>
      <c r="D1155" s="396"/>
      <c r="E1155" s="441">
        <f>F1155-4</f>
        <v>44652</v>
      </c>
      <c r="F1155" s="441">
        <v>44656</v>
      </c>
      <c r="G1155" s="441">
        <f>F1155+20</f>
        <v>44676</v>
      </c>
    </row>
    <row r="1156" spans="1:8">
      <c r="A1156" s="410"/>
      <c r="B1156" s="427"/>
      <c r="C1156" s="427"/>
      <c r="D1156" s="396"/>
      <c r="E1156" s="441">
        <f>F1156-4</f>
        <v>44659</v>
      </c>
      <c r="F1156" s="441">
        <v>44663</v>
      </c>
      <c r="G1156" s="441">
        <f>F1156+20</f>
        <v>44683</v>
      </c>
    </row>
    <row r="1157" spans="1:8">
      <c r="A1157" s="410"/>
      <c r="B1157" s="427"/>
      <c r="C1157" s="427"/>
      <c r="D1157" s="396"/>
      <c r="E1157" s="393">
        <f>F1157-4</f>
        <v>44666</v>
      </c>
      <c r="F1157" s="441">
        <v>44670</v>
      </c>
      <c r="G1157" s="393">
        <f>F1157+20</f>
        <v>44690</v>
      </c>
    </row>
    <row r="1158" spans="1:8">
      <c r="A1158" s="410"/>
      <c r="B1158" s="427"/>
      <c r="C1158" s="427"/>
      <c r="D1158" s="396"/>
      <c r="E1158" s="393">
        <f>F1158-4</f>
        <v>44673</v>
      </c>
      <c r="F1158" s="441">
        <v>44677</v>
      </c>
      <c r="G1158" s="393">
        <f>F1158+20</f>
        <v>44697</v>
      </c>
    </row>
    <row r="1159" spans="1:8">
      <c r="A1159" s="410"/>
      <c r="B1159" s="427"/>
      <c r="C1159" s="427"/>
      <c r="D1159" s="394"/>
      <c r="E1159" s="393">
        <f>F1159-4</f>
        <v>44680</v>
      </c>
      <c r="F1159" s="441">
        <v>44684</v>
      </c>
      <c r="G1159" s="393">
        <f>F1159+20</f>
        <v>44704</v>
      </c>
    </row>
    <row r="1160" spans="1:8">
      <c r="A1160" s="410"/>
      <c r="B1160" s="406"/>
      <c r="C1160" s="420"/>
      <c r="D1160" s="405"/>
      <c r="E1160" s="421"/>
      <c r="F1160" s="404"/>
      <c r="G1160" s="404"/>
      <c r="H1160" s="430"/>
    </row>
    <row r="1161" spans="1:8">
      <c r="A1161" s="410" t="s">
        <v>117</v>
      </c>
      <c r="B1161" s="440"/>
      <c r="C1161" s="440"/>
      <c r="D1161" s="433"/>
      <c r="E1161" s="432"/>
      <c r="F1161" s="410"/>
      <c r="G1161" s="439"/>
      <c r="H1161" s="430"/>
    </row>
    <row r="1162" spans="1:8">
      <c r="A1162" s="410"/>
      <c r="B1162" s="402" t="s">
        <v>23</v>
      </c>
      <c r="C1162" s="402" t="s">
        <v>24</v>
      </c>
      <c r="D1162" s="401" t="s">
        <v>25</v>
      </c>
      <c r="E1162" s="398" t="s">
        <v>152</v>
      </c>
      <c r="F1162" s="398" t="s">
        <v>152</v>
      </c>
      <c r="G1162" s="398" t="s">
        <v>206</v>
      </c>
      <c r="H1162" s="398" t="s">
        <v>117</v>
      </c>
    </row>
    <row r="1163" spans="1:8" ht="16.5" customHeight="1">
      <c r="A1163" s="410"/>
      <c r="B1163" s="400"/>
      <c r="C1163" s="400"/>
      <c r="D1163" s="399"/>
      <c r="E1163" s="398" t="s">
        <v>1039</v>
      </c>
      <c r="F1163" s="398" t="s">
        <v>27</v>
      </c>
      <c r="G1163" s="398" t="s">
        <v>28</v>
      </c>
      <c r="H1163" s="398" t="s">
        <v>28</v>
      </c>
    </row>
    <row r="1164" spans="1:8" ht="16.5" customHeight="1">
      <c r="A1164" s="410"/>
      <c r="B1164" s="427"/>
      <c r="C1164" s="427"/>
      <c r="D1164" s="397" t="s">
        <v>1153</v>
      </c>
      <c r="E1164" s="393">
        <f>F1164-4</f>
        <v>44644</v>
      </c>
      <c r="F1164" s="393">
        <v>44648</v>
      </c>
      <c r="G1164" s="393">
        <f>F1164+18</f>
        <v>44666</v>
      </c>
      <c r="H1164" s="393" t="s">
        <v>1157</v>
      </c>
    </row>
    <row r="1165" spans="1:8">
      <c r="A1165" s="410"/>
      <c r="B1165" s="427" t="s">
        <v>823</v>
      </c>
      <c r="C1165" s="427" t="s">
        <v>1152</v>
      </c>
      <c r="D1165" s="396"/>
      <c r="E1165" s="393">
        <f>F1165-4</f>
        <v>44651</v>
      </c>
      <c r="F1165" s="393">
        <v>44655</v>
      </c>
      <c r="G1165" s="393">
        <f>F1165+18</f>
        <v>44673</v>
      </c>
      <c r="H1165" s="395" t="s">
        <v>1157</v>
      </c>
    </row>
    <row r="1166" spans="1:8">
      <c r="A1166" s="410"/>
      <c r="B1166" s="427" t="s">
        <v>1081</v>
      </c>
      <c r="C1166" s="427"/>
      <c r="D1166" s="396"/>
      <c r="E1166" s="393">
        <f>F1166-4</f>
        <v>44658</v>
      </c>
      <c r="F1166" s="393">
        <v>44662</v>
      </c>
      <c r="G1166" s="393">
        <f>F1166+18</f>
        <v>44680</v>
      </c>
      <c r="H1166" s="438" t="s">
        <v>1157</v>
      </c>
    </row>
    <row r="1167" spans="1:8">
      <c r="A1167" s="410"/>
      <c r="B1167" s="427" t="s">
        <v>824</v>
      </c>
      <c r="C1167" s="427" t="s">
        <v>1151</v>
      </c>
      <c r="D1167" s="396"/>
      <c r="E1167" s="393">
        <f>F1167-4</f>
        <v>44665</v>
      </c>
      <c r="F1167" s="393">
        <v>44669</v>
      </c>
      <c r="G1167" s="393">
        <f>F1167+18</f>
        <v>44687</v>
      </c>
      <c r="H1167" s="438"/>
    </row>
    <row r="1168" spans="1:8">
      <c r="A1168" s="410"/>
      <c r="B1168" s="427" t="s">
        <v>1081</v>
      </c>
      <c r="C1168" s="427"/>
      <c r="D1168" s="396"/>
      <c r="E1168" s="393">
        <f>F1168-4</f>
        <v>44672</v>
      </c>
      <c r="F1168" s="393">
        <v>44676</v>
      </c>
      <c r="G1168" s="393">
        <f>F1168+18</f>
        <v>44694</v>
      </c>
      <c r="H1168" s="438" t="s">
        <v>1157</v>
      </c>
    </row>
    <row r="1169" spans="1:9">
      <c r="A1169" s="410"/>
      <c r="B1169" s="427" t="s">
        <v>1081</v>
      </c>
      <c r="C1169" s="427"/>
      <c r="D1169" s="394"/>
      <c r="E1169" s="393">
        <f>F1169-4</f>
        <v>44679</v>
      </c>
      <c r="F1169" s="393">
        <v>44683</v>
      </c>
      <c r="G1169" s="393">
        <f>F1169+18</f>
        <v>44701</v>
      </c>
      <c r="H1169" s="438" t="s">
        <v>1157</v>
      </c>
    </row>
    <row r="1170" spans="1:9">
      <c r="A1170" s="410"/>
      <c r="B1170" s="414"/>
      <c r="C1170" s="420"/>
      <c r="D1170" s="405"/>
      <c r="E1170" s="404"/>
      <c r="F1170" s="404"/>
      <c r="G1170" s="404"/>
      <c r="H1170" s="406"/>
    </row>
    <row r="1171" spans="1:9">
      <c r="A1171" s="410" t="s">
        <v>1156</v>
      </c>
    </row>
    <row r="1172" spans="1:9">
      <c r="B1172" s="402" t="s">
        <v>23</v>
      </c>
      <c r="C1172" s="402" t="s">
        <v>24</v>
      </c>
      <c r="D1172" s="401" t="s">
        <v>25</v>
      </c>
      <c r="E1172" s="398" t="s">
        <v>152</v>
      </c>
      <c r="F1172" s="398" t="s">
        <v>152</v>
      </c>
      <c r="G1172" s="398" t="s">
        <v>1156</v>
      </c>
      <c r="I1172" s="429"/>
    </row>
    <row r="1173" spans="1:9">
      <c r="B1173" s="400"/>
      <c r="C1173" s="400"/>
      <c r="D1173" s="399"/>
      <c r="E1173" s="398" t="s">
        <v>1039</v>
      </c>
      <c r="F1173" s="398" t="s">
        <v>27</v>
      </c>
      <c r="G1173" s="398" t="s">
        <v>28</v>
      </c>
    </row>
    <row r="1174" spans="1:9" ht="16.5" customHeight="1">
      <c r="B1174" s="427"/>
      <c r="C1174" s="427"/>
      <c r="D1174" s="397" t="s">
        <v>1155</v>
      </c>
      <c r="E1174" s="393">
        <f>F1174-4</f>
        <v>44649</v>
      </c>
      <c r="F1174" s="393">
        <v>44653</v>
      </c>
      <c r="G1174" s="393">
        <f>F1174+23</f>
        <v>44676</v>
      </c>
    </row>
    <row r="1175" spans="1:9">
      <c r="B1175" s="427" t="s">
        <v>601</v>
      </c>
      <c r="C1175" s="427" t="s">
        <v>576</v>
      </c>
      <c r="D1175" s="396"/>
      <c r="E1175" s="393">
        <f>F1175-4</f>
        <v>44656</v>
      </c>
      <c r="F1175" s="393">
        <v>44660</v>
      </c>
      <c r="G1175" s="393">
        <f>F1175+23</f>
        <v>44683</v>
      </c>
    </row>
    <row r="1176" spans="1:9">
      <c r="B1176" s="427" t="s">
        <v>821</v>
      </c>
      <c r="C1176" s="427" t="s">
        <v>606</v>
      </c>
      <c r="D1176" s="396"/>
      <c r="E1176" s="393">
        <f>F1176-4</f>
        <v>44663</v>
      </c>
      <c r="F1176" s="393">
        <v>44667</v>
      </c>
      <c r="G1176" s="393">
        <f>F1176+23</f>
        <v>44690</v>
      </c>
    </row>
    <row r="1177" spans="1:9">
      <c r="B1177" s="427" t="s">
        <v>548</v>
      </c>
      <c r="C1177" s="427" t="s">
        <v>201</v>
      </c>
      <c r="D1177" s="396"/>
      <c r="E1177" s="393">
        <f>F1177-4</f>
        <v>44670</v>
      </c>
      <c r="F1177" s="393">
        <v>44674</v>
      </c>
      <c r="G1177" s="393">
        <f>F1177+23</f>
        <v>44697</v>
      </c>
    </row>
    <row r="1178" spans="1:9">
      <c r="B1178" s="427" t="s">
        <v>549</v>
      </c>
      <c r="C1178" s="427" t="s">
        <v>1154</v>
      </c>
      <c r="D1178" s="394"/>
      <c r="E1178" s="393">
        <f>F1178-4</f>
        <v>44677</v>
      </c>
      <c r="F1178" s="393">
        <v>44681</v>
      </c>
      <c r="G1178" s="393">
        <f>F1178+23</f>
        <v>44704</v>
      </c>
    </row>
    <row r="1179" spans="1:9">
      <c r="A1179" s="410" t="s">
        <v>210</v>
      </c>
    </row>
    <row r="1180" spans="1:9">
      <c r="B1180" s="402" t="s">
        <v>23</v>
      </c>
      <c r="C1180" s="402" t="s">
        <v>24</v>
      </c>
      <c r="D1180" s="401" t="s">
        <v>25</v>
      </c>
      <c r="E1180" s="398" t="s">
        <v>152</v>
      </c>
      <c r="F1180" s="398" t="s">
        <v>152</v>
      </c>
      <c r="G1180" s="398" t="s">
        <v>209</v>
      </c>
      <c r="H1180" s="398" t="s">
        <v>210</v>
      </c>
    </row>
    <row r="1181" spans="1:9">
      <c r="B1181" s="400"/>
      <c r="C1181" s="400"/>
      <c r="D1181" s="399"/>
      <c r="E1181" s="398" t="s">
        <v>1039</v>
      </c>
      <c r="F1181" s="398" t="s">
        <v>27</v>
      </c>
      <c r="G1181" s="398" t="s">
        <v>28</v>
      </c>
      <c r="H1181" s="398" t="s">
        <v>28</v>
      </c>
    </row>
    <row r="1182" spans="1:9" ht="16.5" customHeight="1">
      <c r="B1182" s="427"/>
      <c r="C1182" s="427"/>
      <c r="D1182" s="397" t="s">
        <v>1153</v>
      </c>
      <c r="E1182" s="393">
        <f>F1182-4</f>
        <v>44644</v>
      </c>
      <c r="F1182" s="393">
        <v>44648</v>
      </c>
      <c r="G1182" s="393">
        <f>F1182+23</f>
        <v>44671</v>
      </c>
      <c r="H1182" s="437" t="s">
        <v>1150</v>
      </c>
    </row>
    <row r="1183" spans="1:9">
      <c r="B1183" s="427" t="s">
        <v>823</v>
      </c>
      <c r="C1183" s="427" t="s">
        <v>1152</v>
      </c>
      <c r="D1183" s="396"/>
      <c r="E1183" s="393">
        <f>F1183-4</f>
        <v>44651</v>
      </c>
      <c r="F1183" s="393">
        <v>44655</v>
      </c>
      <c r="G1183" s="393">
        <f>F1183+23</f>
        <v>44678</v>
      </c>
      <c r="H1183" s="437" t="s">
        <v>1150</v>
      </c>
    </row>
    <row r="1184" spans="1:9">
      <c r="B1184" s="427" t="s">
        <v>1081</v>
      </c>
      <c r="C1184" s="427"/>
      <c r="D1184" s="396"/>
      <c r="E1184" s="393">
        <f>F1184-4</f>
        <v>44658</v>
      </c>
      <c r="F1184" s="393">
        <v>44662</v>
      </c>
      <c r="G1184" s="393">
        <f>F1184+23</f>
        <v>44685</v>
      </c>
      <c r="H1184" s="437" t="s">
        <v>1150</v>
      </c>
    </row>
    <row r="1185" spans="1:10">
      <c r="B1185" s="427" t="s">
        <v>824</v>
      </c>
      <c r="C1185" s="427" t="s">
        <v>1151</v>
      </c>
      <c r="D1185" s="396"/>
      <c r="E1185" s="393">
        <f>F1185-4</f>
        <v>44665</v>
      </c>
      <c r="F1185" s="393">
        <v>44669</v>
      </c>
      <c r="G1185" s="393">
        <f>F1185+23</f>
        <v>44692</v>
      </c>
      <c r="H1185" s="437" t="s">
        <v>1150</v>
      </c>
    </row>
    <row r="1186" spans="1:10">
      <c r="B1186" s="427" t="s">
        <v>1081</v>
      </c>
      <c r="C1186" s="427"/>
      <c r="D1186" s="396"/>
      <c r="E1186" s="393">
        <f>F1186-4</f>
        <v>44672</v>
      </c>
      <c r="F1186" s="393">
        <v>44676</v>
      </c>
      <c r="G1186" s="393">
        <f>F1186+23</f>
        <v>44699</v>
      </c>
      <c r="H1186" s="437" t="s">
        <v>1150</v>
      </c>
    </row>
    <row r="1187" spans="1:10">
      <c r="B1187" s="427" t="s">
        <v>1081</v>
      </c>
      <c r="C1187" s="427"/>
      <c r="D1187" s="394"/>
      <c r="E1187" s="393">
        <f>F1187-4</f>
        <v>44679</v>
      </c>
      <c r="F1187" s="393">
        <v>44683</v>
      </c>
      <c r="G1187" s="393">
        <f>F1187+23</f>
        <v>44706</v>
      </c>
      <c r="H1187" s="437" t="s">
        <v>1150</v>
      </c>
    </row>
    <row r="1188" spans="1:10">
      <c r="A1188" s="410" t="s">
        <v>119</v>
      </c>
    </row>
    <row r="1189" spans="1:10">
      <c r="B1189" s="402" t="s">
        <v>23</v>
      </c>
      <c r="C1189" s="402" t="s">
        <v>24</v>
      </c>
      <c r="D1189" s="401" t="s">
        <v>25</v>
      </c>
      <c r="E1189" s="398" t="s">
        <v>152</v>
      </c>
      <c r="F1189" s="398" t="s">
        <v>152</v>
      </c>
      <c r="G1189" s="436" t="s">
        <v>207</v>
      </c>
    </row>
    <row r="1190" spans="1:10">
      <c r="B1190" s="400"/>
      <c r="C1190" s="400"/>
      <c r="D1190" s="399"/>
      <c r="E1190" s="398" t="s">
        <v>1039</v>
      </c>
      <c r="F1190" s="398" t="s">
        <v>27</v>
      </c>
      <c r="G1190" s="398" t="s">
        <v>28</v>
      </c>
    </row>
    <row r="1191" spans="1:10">
      <c r="B1191" s="427" t="s">
        <v>1149</v>
      </c>
      <c r="C1191" s="427" t="s">
        <v>1148</v>
      </c>
      <c r="D1191" s="397" t="s">
        <v>1147</v>
      </c>
      <c r="E1191" s="393" t="s">
        <v>1043</v>
      </c>
      <c r="F1191" s="393" t="s">
        <v>13</v>
      </c>
      <c r="G1191" s="393" t="s">
        <v>1043</v>
      </c>
    </row>
    <row r="1192" spans="1:10">
      <c r="B1192" s="427" t="s">
        <v>1146</v>
      </c>
      <c r="C1192" s="427" t="s">
        <v>32</v>
      </c>
      <c r="D1192" s="396"/>
      <c r="E1192" s="393">
        <f>F1192-4</f>
        <v>44657</v>
      </c>
      <c r="F1192" s="393">
        <v>44661</v>
      </c>
      <c r="G1192" s="393">
        <f>F1192+22</f>
        <v>44683</v>
      </c>
    </row>
    <row r="1193" spans="1:10">
      <c r="B1193" s="427" t="s">
        <v>1145</v>
      </c>
      <c r="C1193" s="427" t="s">
        <v>1144</v>
      </c>
      <c r="D1193" s="396"/>
      <c r="E1193" s="393">
        <f>F1193-4</f>
        <v>44664</v>
      </c>
      <c r="F1193" s="393">
        <v>44668</v>
      </c>
      <c r="G1193" s="393">
        <f>F1193+22</f>
        <v>44690</v>
      </c>
    </row>
    <row r="1194" spans="1:10">
      <c r="B1194" s="427" t="s">
        <v>1143</v>
      </c>
      <c r="C1194" s="427" t="s">
        <v>226</v>
      </c>
      <c r="D1194" s="396"/>
      <c r="E1194" s="393">
        <f>F1194-4</f>
        <v>44671</v>
      </c>
      <c r="F1194" s="393">
        <v>44675</v>
      </c>
      <c r="G1194" s="393">
        <f>F1194+22</f>
        <v>44697</v>
      </c>
    </row>
    <row r="1195" spans="1:10">
      <c r="B1195" s="427"/>
      <c r="C1195" s="427"/>
      <c r="D1195" s="394"/>
      <c r="E1195" s="393"/>
      <c r="F1195" s="393"/>
      <c r="G1195" s="393"/>
    </row>
    <row r="1196" spans="1:10">
      <c r="B1196" s="406"/>
      <c r="C1196" s="406"/>
      <c r="D1196" s="417"/>
      <c r="E1196" s="404"/>
      <c r="F1196" s="404"/>
      <c r="G1196" s="404"/>
    </row>
    <row r="1197" spans="1:10">
      <c r="A1197" s="410" t="s">
        <v>118</v>
      </c>
    </row>
    <row r="1198" spans="1:10">
      <c r="B1198" s="402" t="s">
        <v>23</v>
      </c>
      <c r="C1198" s="402" t="s">
        <v>24</v>
      </c>
      <c r="D1198" s="401" t="s">
        <v>25</v>
      </c>
      <c r="E1198" s="398" t="s">
        <v>152</v>
      </c>
      <c r="F1198" s="398" t="s">
        <v>152</v>
      </c>
      <c r="G1198" s="436" t="s">
        <v>118</v>
      </c>
      <c r="J1198" s="410"/>
    </row>
    <row r="1199" spans="1:10">
      <c r="B1199" s="400"/>
      <c r="C1199" s="400"/>
      <c r="D1199" s="399"/>
      <c r="E1199" s="398" t="s">
        <v>1039</v>
      </c>
      <c r="F1199" s="398" t="s">
        <v>27</v>
      </c>
      <c r="G1199" s="398" t="s">
        <v>28</v>
      </c>
    </row>
    <row r="1200" spans="1:10">
      <c r="B1200" s="427" t="s">
        <v>1149</v>
      </c>
      <c r="C1200" s="427" t="s">
        <v>1148</v>
      </c>
      <c r="D1200" s="397" t="s">
        <v>1147</v>
      </c>
      <c r="E1200" s="393" t="s">
        <v>1043</v>
      </c>
      <c r="F1200" s="393" t="s">
        <v>13</v>
      </c>
      <c r="G1200" s="393" t="s">
        <v>1043</v>
      </c>
    </row>
    <row r="1201" spans="1:9">
      <c r="B1201" s="427" t="s">
        <v>1146</v>
      </c>
      <c r="C1201" s="427" t="s">
        <v>32</v>
      </c>
      <c r="D1201" s="396"/>
      <c r="E1201" s="393">
        <f>F1201-4</f>
        <v>44657</v>
      </c>
      <c r="F1201" s="393">
        <v>44661</v>
      </c>
      <c r="G1201" s="393">
        <f>F1201+18</f>
        <v>44679</v>
      </c>
    </row>
    <row r="1202" spans="1:9">
      <c r="B1202" s="427" t="s">
        <v>1145</v>
      </c>
      <c r="C1202" s="427" t="s">
        <v>1144</v>
      </c>
      <c r="D1202" s="396"/>
      <c r="E1202" s="393">
        <f>F1202-4</f>
        <v>44664</v>
      </c>
      <c r="F1202" s="393">
        <v>44668</v>
      </c>
      <c r="G1202" s="393">
        <f>F1202+18</f>
        <v>44686</v>
      </c>
    </row>
    <row r="1203" spans="1:9">
      <c r="B1203" s="427" t="s">
        <v>1143</v>
      </c>
      <c r="C1203" s="427" t="s">
        <v>226</v>
      </c>
      <c r="D1203" s="396"/>
      <c r="E1203" s="393">
        <f>F1203-4</f>
        <v>44671</v>
      </c>
      <c r="F1203" s="393">
        <v>44675</v>
      </c>
      <c r="G1203" s="393">
        <f>F1203+18</f>
        <v>44693</v>
      </c>
    </row>
    <row r="1204" spans="1:9">
      <c r="B1204" s="427"/>
      <c r="C1204" s="427"/>
      <c r="D1204" s="394"/>
      <c r="E1204" s="393"/>
      <c r="F1204" s="393"/>
      <c r="G1204" s="393" t="s">
        <v>1043</v>
      </c>
    </row>
    <row r="1205" spans="1:9">
      <c r="B1205" s="406"/>
      <c r="C1205" s="406"/>
      <c r="D1205" s="417"/>
      <c r="E1205" s="404"/>
      <c r="F1205" s="404"/>
      <c r="G1205" s="404"/>
    </row>
    <row r="1206" spans="1:9">
      <c r="B1206" s="435"/>
      <c r="C1206" s="435"/>
      <c r="E1206" s="404"/>
      <c r="F1206" s="404"/>
      <c r="G1206" s="404"/>
    </row>
    <row r="1208" spans="1:9">
      <c r="A1208" s="434" t="s">
        <v>138</v>
      </c>
      <c r="B1208" s="434"/>
      <c r="C1208" s="434"/>
      <c r="D1208" s="434"/>
      <c r="E1208" s="434"/>
      <c r="F1208" s="434"/>
      <c r="G1208" s="434"/>
      <c r="H1208" s="430"/>
    </row>
    <row r="1209" spans="1:9">
      <c r="A1209" s="410" t="s">
        <v>1142</v>
      </c>
      <c r="B1209" s="432"/>
      <c r="C1209" s="432"/>
      <c r="D1209" s="433"/>
      <c r="E1209" s="432"/>
      <c r="F1209" s="431"/>
      <c r="G1209" s="410"/>
      <c r="H1209" s="430"/>
    </row>
    <row r="1210" spans="1:9">
      <c r="B1210" s="406"/>
      <c r="C1210" s="428"/>
      <c r="D1210" s="405"/>
      <c r="E1210" s="404"/>
      <c r="F1210" s="404"/>
      <c r="G1210" s="404"/>
      <c r="I1210" s="429"/>
    </row>
    <row r="1211" spans="1:9">
      <c r="B1211" s="402" t="s">
        <v>23</v>
      </c>
      <c r="C1211" s="402" t="s">
        <v>24</v>
      </c>
      <c r="D1211" s="401" t="s">
        <v>25</v>
      </c>
      <c r="E1211" s="398" t="s">
        <v>152</v>
      </c>
      <c r="F1211" s="398" t="s">
        <v>152</v>
      </c>
      <c r="G1211" s="398" t="s">
        <v>1109</v>
      </c>
      <c r="I1211" s="429"/>
    </row>
    <row r="1212" spans="1:9">
      <c r="B1212" s="400"/>
      <c r="C1212" s="400"/>
      <c r="D1212" s="399"/>
      <c r="E1212" s="398" t="s">
        <v>1039</v>
      </c>
      <c r="F1212" s="398" t="s">
        <v>27</v>
      </c>
      <c r="G1212" s="398" t="s">
        <v>28</v>
      </c>
      <c r="I1212" s="429"/>
    </row>
    <row r="1213" spans="1:9">
      <c r="B1213" s="427" t="s">
        <v>1141</v>
      </c>
      <c r="C1213" s="427" t="s">
        <v>1140</v>
      </c>
      <c r="D1213" s="397" t="s">
        <v>1139</v>
      </c>
      <c r="E1213" s="393">
        <f>F1213-4</f>
        <v>44645</v>
      </c>
      <c r="F1213" s="393">
        <v>44649</v>
      </c>
      <c r="G1213" s="393">
        <f>F1213+13</f>
        <v>44662</v>
      </c>
    </row>
    <row r="1214" spans="1:9">
      <c r="B1214" s="427" t="s">
        <v>205</v>
      </c>
      <c r="C1214" s="427" t="s">
        <v>724</v>
      </c>
      <c r="D1214" s="396"/>
      <c r="E1214" s="393">
        <f>E1213+7</f>
        <v>44652</v>
      </c>
      <c r="F1214" s="393">
        <v>44656</v>
      </c>
      <c r="G1214" s="393">
        <f>G1213+7</f>
        <v>44669</v>
      </c>
    </row>
    <row r="1215" spans="1:9">
      <c r="B1215" s="427" t="s">
        <v>56</v>
      </c>
      <c r="C1215" s="427" t="s">
        <v>725</v>
      </c>
      <c r="D1215" s="396"/>
      <c r="E1215" s="393">
        <f>E1214+7</f>
        <v>44659</v>
      </c>
      <c r="F1215" s="393">
        <v>44663</v>
      </c>
      <c r="G1215" s="393">
        <f>G1214+7</f>
        <v>44676</v>
      </c>
    </row>
    <row r="1216" spans="1:9">
      <c r="B1216" s="427" t="s">
        <v>1081</v>
      </c>
      <c r="C1216" s="427"/>
      <c r="D1216" s="396"/>
      <c r="E1216" s="393">
        <f>E1215+7</f>
        <v>44666</v>
      </c>
      <c r="F1216" s="393">
        <v>44670</v>
      </c>
      <c r="G1216" s="393">
        <f>G1215+7</f>
        <v>44683</v>
      </c>
    </row>
    <row r="1217" spans="2:7">
      <c r="B1217" s="427" t="s">
        <v>589</v>
      </c>
      <c r="C1217" s="427" t="s">
        <v>547</v>
      </c>
      <c r="D1217" s="396"/>
      <c r="E1217" s="393">
        <f>E1216+7</f>
        <v>44673</v>
      </c>
      <c r="F1217" s="393">
        <v>44677</v>
      </c>
      <c r="G1217" s="393">
        <f>G1216+7</f>
        <v>44690</v>
      </c>
    </row>
    <row r="1218" spans="2:7">
      <c r="B1218" s="427" t="s">
        <v>1138</v>
      </c>
      <c r="C1218" s="427" t="s">
        <v>1137</v>
      </c>
      <c r="D1218" s="394"/>
      <c r="E1218" s="393">
        <f>E1217+7</f>
        <v>44680</v>
      </c>
      <c r="F1218" s="393">
        <v>44684</v>
      </c>
      <c r="G1218" s="393">
        <f>G1217+7</f>
        <v>44697</v>
      </c>
    </row>
    <row r="1219" spans="2:7">
      <c r="B1219" s="406"/>
      <c r="C1219" s="428"/>
      <c r="D1219" s="405"/>
      <c r="E1219" s="404"/>
      <c r="F1219" s="404"/>
      <c r="G1219" s="404"/>
    </row>
    <row r="1220" spans="2:7">
      <c r="B1220" s="402" t="s">
        <v>23</v>
      </c>
      <c r="C1220" s="402" t="s">
        <v>24</v>
      </c>
      <c r="D1220" s="401" t="s">
        <v>25</v>
      </c>
      <c r="E1220" s="398" t="s">
        <v>152</v>
      </c>
      <c r="F1220" s="398" t="s">
        <v>152</v>
      </c>
      <c r="G1220" s="398" t="s">
        <v>1121</v>
      </c>
    </row>
    <row r="1221" spans="2:7">
      <c r="B1221" s="400"/>
      <c r="C1221" s="400"/>
      <c r="D1221" s="399"/>
      <c r="E1221" s="398" t="s">
        <v>1039</v>
      </c>
      <c r="F1221" s="398" t="s">
        <v>27</v>
      </c>
      <c r="G1221" s="398" t="s">
        <v>28</v>
      </c>
    </row>
    <row r="1222" spans="2:7">
      <c r="B1222" s="427" t="s">
        <v>1136</v>
      </c>
      <c r="C1222" s="427" t="s">
        <v>1135</v>
      </c>
      <c r="D1222" s="397" t="s">
        <v>1134</v>
      </c>
      <c r="E1222" s="393">
        <f>F1222-5</f>
        <v>44646</v>
      </c>
      <c r="F1222" s="393">
        <v>44651</v>
      </c>
      <c r="G1222" s="393">
        <f>F1222+11</f>
        <v>44662</v>
      </c>
    </row>
    <row r="1223" spans="2:7">
      <c r="B1223" s="427" t="s">
        <v>1133</v>
      </c>
      <c r="C1223" s="427" t="s">
        <v>1132</v>
      </c>
      <c r="D1223" s="396"/>
      <c r="E1223" s="393">
        <f>E1222+7</f>
        <v>44653</v>
      </c>
      <c r="F1223" s="393">
        <f>F1222+7</f>
        <v>44658</v>
      </c>
      <c r="G1223" s="393">
        <f>G1222+7</f>
        <v>44669</v>
      </c>
    </row>
    <row r="1224" spans="2:7">
      <c r="B1224" s="427" t="s">
        <v>1131</v>
      </c>
      <c r="C1224" s="427" t="s">
        <v>1130</v>
      </c>
      <c r="D1224" s="396"/>
      <c r="E1224" s="393">
        <f>E1223+7</f>
        <v>44660</v>
      </c>
      <c r="F1224" s="393">
        <f>F1223+7</f>
        <v>44665</v>
      </c>
      <c r="G1224" s="393">
        <f>G1223+7</f>
        <v>44676</v>
      </c>
    </row>
    <row r="1225" spans="2:7">
      <c r="B1225" s="427" t="s">
        <v>1129</v>
      </c>
      <c r="C1225" s="427" t="s">
        <v>1128</v>
      </c>
      <c r="D1225" s="396"/>
      <c r="E1225" s="393">
        <f>E1224+7</f>
        <v>44667</v>
      </c>
      <c r="F1225" s="393">
        <f>F1224+7</f>
        <v>44672</v>
      </c>
      <c r="G1225" s="393">
        <f>G1224+7</f>
        <v>44683</v>
      </c>
    </row>
    <row r="1226" spans="2:7">
      <c r="B1226" s="427" t="s">
        <v>1127</v>
      </c>
      <c r="C1226" s="427" t="s">
        <v>1126</v>
      </c>
      <c r="D1226" s="394"/>
      <c r="E1226" s="393">
        <f>E1225+7</f>
        <v>44674</v>
      </c>
      <c r="F1226" s="393">
        <f>F1225+7</f>
        <v>44679</v>
      </c>
      <c r="G1226" s="393">
        <f>G1225+7</f>
        <v>44690</v>
      </c>
    </row>
    <row r="1227" spans="2:7" ht="18">
      <c r="B1227" s="426"/>
      <c r="C1227" s="406"/>
      <c r="D1227" s="405"/>
      <c r="E1227" s="404"/>
      <c r="F1227" s="404"/>
      <c r="G1227" s="404"/>
    </row>
    <row r="1228" spans="2:7">
      <c r="B1228" s="406"/>
      <c r="C1228" s="406"/>
      <c r="D1228" s="405"/>
      <c r="E1228" s="404"/>
      <c r="F1228" s="404"/>
      <c r="G1228" s="404"/>
    </row>
    <row r="1229" spans="2:7">
      <c r="B1229" s="402" t="s">
        <v>23</v>
      </c>
      <c r="C1229" s="402" t="s">
        <v>24</v>
      </c>
      <c r="D1229" s="401" t="s">
        <v>25</v>
      </c>
      <c r="E1229" s="398" t="s">
        <v>152</v>
      </c>
      <c r="F1229" s="398" t="s">
        <v>152</v>
      </c>
      <c r="G1229" s="398" t="s">
        <v>1121</v>
      </c>
    </row>
    <row r="1230" spans="2:7">
      <c r="B1230" s="400"/>
      <c r="C1230" s="400"/>
      <c r="D1230" s="399"/>
      <c r="E1230" s="398" t="s">
        <v>1039</v>
      </c>
      <c r="F1230" s="398" t="s">
        <v>27</v>
      </c>
      <c r="G1230" s="398" t="s">
        <v>28</v>
      </c>
    </row>
    <row r="1231" spans="2:7" ht="16.5" customHeight="1">
      <c r="B1231" s="395" t="s">
        <v>1101</v>
      </c>
      <c r="C1231" s="395" t="s">
        <v>1100</v>
      </c>
      <c r="D1231" s="397" t="s">
        <v>1099</v>
      </c>
      <c r="E1231" s="393">
        <f>F1231-3</f>
        <v>44655</v>
      </c>
      <c r="F1231" s="393">
        <v>44658</v>
      </c>
      <c r="G1231" s="393">
        <f>F1231+14</f>
        <v>44672</v>
      </c>
    </row>
    <row r="1232" spans="2:7">
      <c r="B1232" s="395" t="s">
        <v>1044</v>
      </c>
      <c r="C1232" s="395" t="s">
        <v>1044</v>
      </c>
      <c r="D1232" s="396"/>
      <c r="E1232" s="393" t="s">
        <v>1043</v>
      </c>
      <c r="F1232" s="393" t="s">
        <v>13</v>
      </c>
      <c r="G1232" s="393" t="s">
        <v>1043</v>
      </c>
    </row>
    <row r="1233" spans="2:7">
      <c r="B1233" s="395" t="s">
        <v>1044</v>
      </c>
      <c r="C1233" s="395" t="s">
        <v>1044</v>
      </c>
      <c r="D1233" s="396"/>
      <c r="E1233" s="393" t="s">
        <v>1043</v>
      </c>
      <c r="F1233" s="393" t="s">
        <v>13</v>
      </c>
      <c r="G1233" s="393" t="s">
        <v>1043</v>
      </c>
    </row>
    <row r="1234" spans="2:7">
      <c r="B1234" s="395" t="s">
        <v>1098</v>
      </c>
      <c r="C1234" s="395" t="s">
        <v>1055</v>
      </c>
      <c r="D1234" s="396"/>
      <c r="E1234" s="393">
        <f>F1234-3</f>
        <v>44676</v>
      </c>
      <c r="F1234" s="393">
        <v>44679</v>
      </c>
      <c r="G1234" s="393">
        <f>F1234+14</f>
        <v>44693</v>
      </c>
    </row>
    <row r="1235" spans="2:7">
      <c r="B1235" s="395" t="s">
        <v>1043</v>
      </c>
      <c r="C1235" s="395" t="s">
        <v>1043</v>
      </c>
      <c r="D1235" s="394"/>
      <c r="E1235" s="393" t="s">
        <v>1043</v>
      </c>
      <c r="F1235" s="393" t="s">
        <v>1043</v>
      </c>
      <c r="G1235" s="393" t="s">
        <v>1043</v>
      </c>
    </row>
    <row r="1237" spans="2:7">
      <c r="B1237" s="402" t="s">
        <v>23</v>
      </c>
      <c r="C1237" s="402" t="s">
        <v>24</v>
      </c>
      <c r="D1237" s="401" t="s">
        <v>25</v>
      </c>
      <c r="E1237" s="398" t="s">
        <v>152</v>
      </c>
      <c r="F1237" s="398" t="s">
        <v>152</v>
      </c>
      <c r="G1237" s="398" t="s">
        <v>1125</v>
      </c>
    </row>
    <row r="1238" spans="2:7">
      <c r="B1238" s="400"/>
      <c r="C1238" s="400"/>
      <c r="D1238" s="399"/>
      <c r="E1238" s="398" t="s">
        <v>1039</v>
      </c>
      <c r="F1238" s="398" t="s">
        <v>27</v>
      </c>
      <c r="G1238" s="398" t="s">
        <v>28</v>
      </c>
    </row>
    <row r="1239" spans="2:7">
      <c r="B1239" s="393" t="s">
        <v>716</v>
      </c>
      <c r="C1239" s="395" t="s">
        <v>1124</v>
      </c>
      <c r="D1239" s="397" t="s">
        <v>1123</v>
      </c>
      <c r="E1239" s="393">
        <f>F1239-5</f>
        <v>44653</v>
      </c>
      <c r="F1239" s="393">
        <v>44658</v>
      </c>
      <c r="G1239" s="393">
        <v>44680</v>
      </c>
    </row>
    <row r="1240" spans="2:7">
      <c r="B1240" s="393" t="s">
        <v>252</v>
      </c>
      <c r="C1240" s="395" t="s">
        <v>1122</v>
      </c>
      <c r="D1240" s="396"/>
      <c r="E1240" s="393" t="s">
        <v>1122</v>
      </c>
      <c r="F1240" s="393"/>
      <c r="G1240" s="393" t="s">
        <v>1122</v>
      </c>
    </row>
    <row r="1241" spans="2:7">
      <c r="B1241" s="393" t="s">
        <v>717</v>
      </c>
      <c r="C1241" s="395" t="s">
        <v>721</v>
      </c>
      <c r="D1241" s="396"/>
      <c r="E1241" s="393">
        <f>F1241-5</f>
        <v>44664</v>
      </c>
      <c r="F1241" s="393">
        <v>44669</v>
      </c>
      <c r="G1241" s="393">
        <f>F1241+14</f>
        <v>44683</v>
      </c>
    </row>
    <row r="1242" spans="2:7">
      <c r="B1242" s="393" t="s">
        <v>718</v>
      </c>
      <c r="C1242" s="395" t="s">
        <v>722</v>
      </c>
      <c r="D1242" s="396"/>
      <c r="E1242" s="393">
        <f>F1242-5</f>
        <v>44671</v>
      </c>
      <c r="F1242" s="393">
        <v>44676</v>
      </c>
      <c r="G1242" s="393">
        <f>F1242+14</f>
        <v>44690</v>
      </c>
    </row>
    <row r="1243" spans="2:7">
      <c r="B1243" s="393" t="s">
        <v>1043</v>
      </c>
      <c r="C1243" s="395" t="s">
        <v>1043</v>
      </c>
      <c r="D1243" s="394"/>
      <c r="E1243" s="393"/>
      <c r="F1243" s="393"/>
      <c r="G1243" s="393"/>
    </row>
    <row r="1244" spans="2:7">
      <c r="B1244" s="406"/>
      <c r="C1244" s="406"/>
      <c r="D1244" s="405"/>
      <c r="E1244" s="404"/>
      <c r="F1244" s="404"/>
      <c r="G1244" s="404"/>
    </row>
    <row r="1245" spans="2:7">
      <c r="B1245" s="402" t="s">
        <v>23</v>
      </c>
      <c r="C1245" s="402" t="s">
        <v>24</v>
      </c>
      <c r="D1245" s="401" t="s">
        <v>25</v>
      </c>
      <c r="E1245" s="398" t="s">
        <v>152</v>
      </c>
      <c r="F1245" s="398" t="s">
        <v>152</v>
      </c>
      <c r="G1245" s="398" t="s">
        <v>1121</v>
      </c>
    </row>
    <row r="1246" spans="2:7">
      <c r="B1246" s="400"/>
      <c r="C1246" s="400"/>
      <c r="D1246" s="399"/>
      <c r="E1246" s="398" t="s">
        <v>1039</v>
      </c>
      <c r="F1246" s="398" t="s">
        <v>27</v>
      </c>
      <c r="G1246" s="398" t="s">
        <v>28</v>
      </c>
    </row>
    <row r="1247" spans="2:7">
      <c r="B1247" s="395" t="s">
        <v>710</v>
      </c>
      <c r="C1247" s="395" t="s">
        <v>713</v>
      </c>
      <c r="D1247" s="397" t="s">
        <v>1120</v>
      </c>
      <c r="E1247" s="393">
        <f>F1247-4</f>
        <v>44650</v>
      </c>
      <c r="F1247" s="393">
        <v>44654</v>
      </c>
      <c r="G1247" s="393">
        <f>F1247+15</f>
        <v>44669</v>
      </c>
    </row>
    <row r="1248" spans="2:7">
      <c r="B1248" s="395" t="s">
        <v>54</v>
      </c>
      <c r="C1248" s="395" t="s">
        <v>216</v>
      </c>
      <c r="D1248" s="396"/>
      <c r="E1248" s="393">
        <f>F1248-4</f>
        <v>44657</v>
      </c>
      <c r="F1248" s="393">
        <v>44661</v>
      </c>
      <c r="G1248" s="393">
        <f>F1248+15</f>
        <v>44676</v>
      </c>
    </row>
    <row r="1249" spans="1:7">
      <c r="B1249" s="395" t="s">
        <v>711</v>
      </c>
      <c r="C1249" s="395" t="s">
        <v>714</v>
      </c>
      <c r="D1249" s="396"/>
      <c r="E1249" s="393">
        <f>F1249-4</f>
        <v>44664</v>
      </c>
      <c r="F1249" s="393">
        <v>44668</v>
      </c>
      <c r="G1249" s="393">
        <f>F1249+15</f>
        <v>44683</v>
      </c>
    </row>
    <row r="1250" spans="1:7">
      <c r="B1250" s="395" t="s">
        <v>712</v>
      </c>
      <c r="C1250" s="395" t="s">
        <v>715</v>
      </c>
      <c r="D1250" s="396"/>
      <c r="E1250" s="393">
        <f>F1250-4</f>
        <v>44671</v>
      </c>
      <c r="F1250" s="393">
        <v>44675</v>
      </c>
      <c r="G1250" s="393">
        <f>F1250+15</f>
        <v>44690</v>
      </c>
    </row>
    <row r="1251" spans="1:7">
      <c r="B1251" s="395" t="s">
        <v>1119</v>
      </c>
      <c r="C1251" s="395" t="s">
        <v>617</v>
      </c>
      <c r="D1251" s="394"/>
      <c r="E1251" s="393">
        <f>F1251-4</f>
        <v>44678</v>
      </c>
      <c r="F1251" s="393">
        <v>44682</v>
      </c>
      <c r="G1251" s="393">
        <f>F1251+15</f>
        <v>44697</v>
      </c>
    </row>
    <row r="1252" spans="1:7">
      <c r="B1252" s="425"/>
      <c r="C1252" s="406"/>
      <c r="D1252" s="405"/>
      <c r="E1252" s="404"/>
      <c r="F1252" s="404"/>
      <c r="G1252" s="404"/>
    </row>
    <row r="1253" spans="1:7">
      <c r="B1253" s="402" t="s">
        <v>23</v>
      </c>
      <c r="C1253" s="402" t="s">
        <v>24</v>
      </c>
      <c r="D1253" s="401" t="s">
        <v>25</v>
      </c>
      <c r="E1253" s="398" t="s">
        <v>152</v>
      </c>
      <c r="F1253" s="398" t="s">
        <v>152</v>
      </c>
      <c r="G1253" s="398" t="s">
        <v>1102</v>
      </c>
    </row>
    <row r="1254" spans="1:7">
      <c r="B1254" s="400"/>
      <c r="C1254" s="400"/>
      <c r="D1254" s="399"/>
      <c r="E1254" s="398" t="s">
        <v>1039</v>
      </c>
      <c r="F1254" s="398" t="s">
        <v>27</v>
      </c>
      <c r="G1254" s="398" t="s">
        <v>28</v>
      </c>
    </row>
    <row r="1255" spans="1:7" ht="16.5" customHeight="1">
      <c r="B1255" s="395" t="s">
        <v>1044</v>
      </c>
      <c r="C1255" s="395" t="s">
        <v>1044</v>
      </c>
      <c r="D1255" s="397" t="s">
        <v>1107</v>
      </c>
      <c r="E1255" s="393" t="s">
        <v>1043</v>
      </c>
      <c r="F1255" s="393" t="s">
        <v>13</v>
      </c>
      <c r="G1255" s="393" t="s">
        <v>1043</v>
      </c>
    </row>
    <row r="1256" spans="1:7">
      <c r="B1256" s="395" t="s">
        <v>1044</v>
      </c>
      <c r="C1256" s="395" t="s">
        <v>1044</v>
      </c>
      <c r="D1256" s="396"/>
      <c r="E1256" s="393" t="s">
        <v>1043</v>
      </c>
      <c r="F1256" s="393" t="s">
        <v>13</v>
      </c>
      <c r="G1256" s="393" t="s">
        <v>1043</v>
      </c>
    </row>
    <row r="1257" spans="1:7">
      <c r="B1257" s="395" t="s">
        <v>1106</v>
      </c>
      <c r="C1257" s="395" t="s">
        <v>1105</v>
      </c>
      <c r="D1257" s="396"/>
      <c r="E1257" s="393">
        <f>F1257-4</f>
        <v>44666</v>
      </c>
      <c r="F1257" s="393">
        <v>44670</v>
      </c>
      <c r="G1257" s="393">
        <f>F1257+14</f>
        <v>44684</v>
      </c>
    </row>
    <row r="1258" spans="1:7">
      <c r="B1258" s="395" t="s">
        <v>1104</v>
      </c>
      <c r="C1258" s="395" t="s">
        <v>1103</v>
      </c>
      <c r="D1258" s="396"/>
      <c r="E1258" s="393">
        <f>F1258-4</f>
        <v>44673</v>
      </c>
      <c r="F1258" s="393">
        <v>44677</v>
      </c>
      <c r="G1258" s="393">
        <f>F1258+14</f>
        <v>44691</v>
      </c>
    </row>
    <row r="1259" spans="1:7">
      <c r="B1259" s="395" t="s">
        <v>1043</v>
      </c>
      <c r="C1259" s="395" t="s">
        <v>1043</v>
      </c>
      <c r="D1259" s="394"/>
      <c r="E1259" s="393"/>
      <c r="F1259" s="393" t="s">
        <v>13</v>
      </c>
      <c r="G1259" s="393"/>
    </row>
    <row r="1260" spans="1:7">
      <c r="B1260" s="424"/>
      <c r="C1260" s="424"/>
      <c r="D1260" s="417"/>
      <c r="E1260" s="416"/>
      <c r="F1260" s="415"/>
      <c r="G1260" s="415"/>
    </row>
    <row r="1261" spans="1:7">
      <c r="A1261" s="410" t="s">
        <v>1118</v>
      </c>
      <c r="C1261" s="418"/>
      <c r="D1261" s="417"/>
      <c r="E1261" s="416"/>
      <c r="F1261" s="423"/>
      <c r="G1261" s="423"/>
    </row>
    <row r="1262" spans="1:7">
      <c r="B1262" s="402" t="s">
        <v>23</v>
      </c>
      <c r="C1262" s="402" t="s">
        <v>24</v>
      </c>
      <c r="D1262" s="401" t="s">
        <v>25</v>
      </c>
      <c r="E1262" s="398" t="s">
        <v>152</v>
      </c>
      <c r="F1262" s="398" t="s">
        <v>152</v>
      </c>
      <c r="G1262" s="398" t="s">
        <v>1118</v>
      </c>
    </row>
    <row r="1263" spans="1:7">
      <c r="B1263" s="400"/>
      <c r="C1263" s="400"/>
      <c r="D1263" s="399"/>
      <c r="E1263" s="398" t="s">
        <v>1039</v>
      </c>
      <c r="F1263" s="398" t="s">
        <v>27</v>
      </c>
      <c r="G1263" s="398" t="s">
        <v>28</v>
      </c>
    </row>
    <row r="1264" spans="1:7" ht="16.5" customHeight="1">
      <c r="B1264" s="395" t="s">
        <v>1101</v>
      </c>
      <c r="C1264" s="395" t="s">
        <v>1100</v>
      </c>
      <c r="D1264" s="397" t="s">
        <v>1099</v>
      </c>
      <c r="E1264" s="393">
        <f>F1264-3</f>
        <v>44655</v>
      </c>
      <c r="F1264" s="393">
        <v>44658</v>
      </c>
      <c r="G1264" s="393">
        <f>F1264+19</f>
        <v>44677</v>
      </c>
    </row>
    <row r="1265" spans="1:8">
      <c r="B1265" s="395" t="s">
        <v>1044</v>
      </c>
      <c r="C1265" s="395" t="s">
        <v>1044</v>
      </c>
      <c r="D1265" s="396"/>
      <c r="E1265" s="393" t="s">
        <v>1043</v>
      </c>
      <c r="F1265" s="393" t="s">
        <v>13</v>
      </c>
      <c r="G1265" s="393" t="s">
        <v>1043</v>
      </c>
    </row>
    <row r="1266" spans="1:8">
      <c r="B1266" s="395" t="s">
        <v>1044</v>
      </c>
      <c r="C1266" s="395" t="s">
        <v>1044</v>
      </c>
      <c r="D1266" s="396"/>
      <c r="E1266" s="393" t="s">
        <v>1043</v>
      </c>
      <c r="F1266" s="393" t="s">
        <v>13</v>
      </c>
      <c r="G1266" s="393" t="s">
        <v>1043</v>
      </c>
    </row>
    <row r="1267" spans="1:8">
      <c r="B1267" s="395" t="s">
        <v>1098</v>
      </c>
      <c r="C1267" s="395" t="s">
        <v>1055</v>
      </c>
      <c r="D1267" s="396"/>
      <c r="E1267" s="393">
        <f>F1267-3</f>
        <v>44676</v>
      </c>
      <c r="F1267" s="393">
        <v>44679</v>
      </c>
      <c r="G1267" s="393">
        <f>F1267+19</f>
        <v>44698</v>
      </c>
    </row>
    <row r="1268" spans="1:8">
      <c r="B1268" s="395" t="s">
        <v>1043</v>
      </c>
      <c r="C1268" s="395" t="s">
        <v>1043</v>
      </c>
      <c r="D1268" s="394"/>
      <c r="E1268" s="393" t="s">
        <v>1043</v>
      </c>
      <c r="F1268" s="393" t="s">
        <v>1043</v>
      </c>
      <c r="G1268" s="393" t="s">
        <v>1043</v>
      </c>
    </row>
    <row r="1269" spans="1:8">
      <c r="B1269" s="406"/>
      <c r="C1269" s="420"/>
      <c r="D1269" s="405"/>
      <c r="E1269" s="404"/>
      <c r="F1269" s="404"/>
      <c r="G1269" s="404"/>
      <c r="H1269" s="422"/>
    </row>
    <row r="1270" spans="1:8">
      <c r="A1270" s="403" t="s">
        <v>1117</v>
      </c>
      <c r="B1270" s="406"/>
      <c r="C1270" s="406"/>
      <c r="D1270" s="405"/>
      <c r="E1270" s="404"/>
      <c r="F1270" s="404"/>
      <c r="G1270" s="404"/>
      <c r="H1270" s="404"/>
    </row>
    <row r="1271" spans="1:8">
      <c r="B1271" s="402" t="s">
        <v>23</v>
      </c>
      <c r="C1271" s="402" t="s">
        <v>24</v>
      </c>
      <c r="D1271" s="401" t="s">
        <v>25</v>
      </c>
      <c r="E1271" s="398" t="s">
        <v>152</v>
      </c>
      <c r="F1271" s="398" t="s">
        <v>152</v>
      </c>
      <c r="G1271" s="398" t="s">
        <v>1117</v>
      </c>
      <c r="H1271" s="404"/>
    </row>
    <row r="1272" spans="1:8">
      <c r="B1272" s="400"/>
      <c r="C1272" s="400"/>
      <c r="D1272" s="399"/>
      <c r="E1272" s="398" t="s">
        <v>1039</v>
      </c>
      <c r="F1272" s="398" t="s">
        <v>27</v>
      </c>
      <c r="G1272" s="398" t="s">
        <v>28</v>
      </c>
      <c r="H1272" s="404"/>
    </row>
    <row r="1273" spans="1:8">
      <c r="B1273" s="395" t="s">
        <v>1044</v>
      </c>
      <c r="C1273" s="395" t="s">
        <v>1044</v>
      </c>
      <c r="D1273" s="397" t="s">
        <v>1116</v>
      </c>
      <c r="E1273" s="393" t="s">
        <v>1043</v>
      </c>
      <c r="F1273" s="393" t="s">
        <v>13</v>
      </c>
      <c r="G1273" s="393" t="s">
        <v>1043</v>
      </c>
      <c r="H1273" s="404"/>
    </row>
    <row r="1274" spans="1:8">
      <c r="A1274" s="410"/>
      <c r="B1274" s="395" t="s">
        <v>1115</v>
      </c>
      <c r="C1274" s="395" t="s">
        <v>713</v>
      </c>
      <c r="D1274" s="396"/>
      <c r="E1274" s="393">
        <f>F1274-4</f>
        <v>44658</v>
      </c>
      <c r="F1274" s="393">
        <v>44662</v>
      </c>
      <c r="G1274" s="393">
        <f>F1274+16</f>
        <v>44678</v>
      </c>
      <c r="H1274" s="415"/>
    </row>
    <row r="1275" spans="1:8">
      <c r="A1275" s="410"/>
      <c r="B1275" s="395" t="s">
        <v>135</v>
      </c>
      <c r="C1275" s="395" t="s">
        <v>1114</v>
      </c>
      <c r="D1275" s="396"/>
      <c r="E1275" s="393">
        <f>F1275-4</f>
        <v>44665</v>
      </c>
      <c r="F1275" s="393">
        <v>44669</v>
      </c>
      <c r="G1275" s="393">
        <f>F1275+16</f>
        <v>44685</v>
      </c>
      <c r="H1275" s="415"/>
    </row>
    <row r="1276" spans="1:8">
      <c r="A1276" s="410"/>
      <c r="B1276" s="395" t="s">
        <v>1113</v>
      </c>
      <c r="C1276" s="395" t="s">
        <v>1112</v>
      </c>
      <c r="D1276" s="396"/>
      <c r="E1276" s="393">
        <f>F1276-4</f>
        <v>44672</v>
      </c>
      <c r="F1276" s="393">
        <v>44676</v>
      </c>
      <c r="G1276" s="393">
        <f>F1276+16</f>
        <v>44692</v>
      </c>
      <c r="H1276" s="415"/>
    </row>
    <row r="1277" spans="1:8">
      <c r="A1277" s="410"/>
      <c r="B1277" s="395"/>
      <c r="C1277" s="395"/>
      <c r="D1277" s="394"/>
      <c r="E1277" s="393"/>
      <c r="F1277" s="393"/>
      <c r="G1277" s="393"/>
      <c r="H1277" s="422"/>
    </row>
    <row r="1278" spans="1:8">
      <c r="A1278" s="410"/>
      <c r="B1278" s="414"/>
      <c r="C1278" s="406"/>
      <c r="D1278" s="405"/>
      <c r="E1278" s="404"/>
      <c r="F1278" s="404"/>
      <c r="G1278" s="404"/>
      <c r="H1278" s="422"/>
    </row>
    <row r="1279" spans="1:8">
      <c r="A1279" s="410" t="s">
        <v>1111</v>
      </c>
      <c r="B1279" s="414"/>
      <c r="C1279" s="406"/>
      <c r="D1279" s="405"/>
      <c r="E1279" s="404"/>
      <c r="F1279" s="404"/>
      <c r="G1279" s="404"/>
      <c r="H1279" s="422"/>
    </row>
    <row r="1280" spans="1:8">
      <c r="A1280" s="410"/>
      <c r="B1280" s="402" t="s">
        <v>23</v>
      </c>
      <c r="C1280" s="402" t="s">
        <v>24</v>
      </c>
      <c r="D1280" s="401" t="s">
        <v>25</v>
      </c>
      <c r="E1280" s="398" t="s">
        <v>152</v>
      </c>
      <c r="F1280" s="398" t="s">
        <v>152</v>
      </c>
      <c r="G1280" s="398" t="s">
        <v>1111</v>
      </c>
      <c r="H1280" s="422"/>
    </row>
    <row r="1281" spans="1:8">
      <c r="A1281" s="410"/>
      <c r="B1281" s="400"/>
      <c r="C1281" s="400"/>
      <c r="D1281" s="399"/>
      <c r="E1281" s="398" t="s">
        <v>1039</v>
      </c>
      <c r="F1281" s="398" t="s">
        <v>27</v>
      </c>
      <c r="G1281" s="398" t="s">
        <v>28</v>
      </c>
      <c r="H1281" s="422"/>
    </row>
    <row r="1282" spans="1:8">
      <c r="A1282" s="410"/>
      <c r="B1282" s="395" t="s">
        <v>4</v>
      </c>
      <c r="C1282" s="395" t="s">
        <v>1049</v>
      </c>
      <c r="D1282" s="397" t="s">
        <v>1048</v>
      </c>
      <c r="E1282" s="393">
        <f>F1282-4</f>
        <v>44648</v>
      </c>
      <c r="F1282" s="393">
        <v>44652</v>
      </c>
      <c r="G1282" s="393">
        <f>F1282+17</f>
        <v>44669</v>
      </c>
      <c r="H1282" s="422"/>
    </row>
    <row r="1283" spans="1:8">
      <c r="A1283" s="410"/>
      <c r="B1283" s="395" t="s">
        <v>1047</v>
      </c>
      <c r="C1283" s="395" t="s">
        <v>1046</v>
      </c>
      <c r="D1283" s="396"/>
      <c r="E1283" s="393">
        <f>F1283-4</f>
        <v>44655</v>
      </c>
      <c r="F1283" s="393">
        <v>44659</v>
      </c>
      <c r="G1283" s="393">
        <f>F1283+17</f>
        <v>44676</v>
      </c>
      <c r="H1283" s="422"/>
    </row>
    <row r="1284" spans="1:8">
      <c r="A1284" s="410"/>
      <c r="B1284" s="395" t="s">
        <v>1045</v>
      </c>
      <c r="C1284" s="395" t="s">
        <v>9</v>
      </c>
      <c r="D1284" s="396"/>
      <c r="E1284" s="393">
        <f>F1284-4</f>
        <v>44662</v>
      </c>
      <c r="F1284" s="393">
        <v>44666</v>
      </c>
      <c r="G1284" s="393">
        <f>F1284+17</f>
        <v>44683</v>
      </c>
      <c r="H1284" s="422"/>
    </row>
    <row r="1285" spans="1:8">
      <c r="A1285" s="410"/>
      <c r="B1285" s="395" t="s">
        <v>1044</v>
      </c>
      <c r="C1285" s="395" t="s">
        <v>1044</v>
      </c>
      <c r="D1285" s="394"/>
      <c r="E1285" s="393" t="s">
        <v>1043</v>
      </c>
      <c r="F1285" s="393" t="s">
        <v>13</v>
      </c>
      <c r="G1285" s="393" t="s">
        <v>1043</v>
      </c>
      <c r="H1285" s="422"/>
    </row>
    <row r="1286" spans="1:8">
      <c r="A1286" s="410"/>
      <c r="D1286" s="405"/>
      <c r="E1286" s="404"/>
      <c r="F1286" s="404"/>
      <c r="G1286" s="392"/>
      <c r="H1286" s="421"/>
    </row>
    <row r="1287" spans="1:8">
      <c r="A1287" s="410" t="s">
        <v>1110</v>
      </c>
      <c r="D1287" s="405"/>
      <c r="E1287" s="404"/>
      <c r="F1287" s="404"/>
      <c r="G1287" s="392"/>
      <c r="H1287" s="421"/>
    </row>
    <row r="1288" spans="1:8">
      <c r="A1288" s="410"/>
      <c r="B1288" s="402" t="s">
        <v>23</v>
      </c>
      <c r="C1288" s="402" t="s">
        <v>24</v>
      </c>
      <c r="D1288" s="401" t="s">
        <v>25</v>
      </c>
      <c r="E1288" s="398" t="s">
        <v>152</v>
      </c>
      <c r="F1288" s="398" t="s">
        <v>152</v>
      </c>
      <c r="G1288" s="398" t="s">
        <v>1109</v>
      </c>
      <c r="H1288" s="398" t="s">
        <v>1108</v>
      </c>
    </row>
    <row r="1289" spans="1:8">
      <c r="A1289" s="410"/>
      <c r="B1289" s="400"/>
      <c r="C1289" s="400"/>
      <c r="D1289" s="399"/>
      <c r="E1289" s="398" t="s">
        <v>1039</v>
      </c>
      <c r="F1289" s="398" t="s">
        <v>27</v>
      </c>
      <c r="G1289" s="398" t="s">
        <v>28</v>
      </c>
      <c r="H1289" s="398" t="s">
        <v>28</v>
      </c>
    </row>
    <row r="1290" spans="1:8" ht="16.5" customHeight="1">
      <c r="A1290" s="410"/>
      <c r="B1290" s="395" t="s">
        <v>1044</v>
      </c>
      <c r="C1290" s="395" t="s">
        <v>1044</v>
      </c>
      <c r="D1290" s="397" t="s">
        <v>1107</v>
      </c>
      <c r="E1290" s="393" t="s">
        <v>1043</v>
      </c>
      <c r="F1290" s="393" t="s">
        <v>13</v>
      </c>
      <c r="G1290" s="393" t="s">
        <v>1043</v>
      </c>
      <c r="H1290" s="393" t="s">
        <v>1097</v>
      </c>
    </row>
    <row r="1291" spans="1:8">
      <c r="B1291" s="395" t="s">
        <v>1044</v>
      </c>
      <c r="C1291" s="395" t="s">
        <v>1044</v>
      </c>
      <c r="D1291" s="396"/>
      <c r="E1291" s="393" t="s">
        <v>1043</v>
      </c>
      <c r="F1291" s="393" t="s">
        <v>13</v>
      </c>
      <c r="G1291" s="393" t="s">
        <v>1043</v>
      </c>
      <c r="H1291" s="393" t="s">
        <v>1097</v>
      </c>
    </row>
    <row r="1292" spans="1:8">
      <c r="B1292" s="395" t="s">
        <v>1106</v>
      </c>
      <c r="C1292" s="395" t="s">
        <v>1105</v>
      </c>
      <c r="D1292" s="396"/>
      <c r="E1292" s="393">
        <f>F1292-4</f>
        <v>44666</v>
      </c>
      <c r="F1292" s="393">
        <v>44670</v>
      </c>
      <c r="G1292" s="393">
        <f>F1292+14</f>
        <v>44684</v>
      </c>
      <c r="H1292" s="393" t="s">
        <v>1097</v>
      </c>
    </row>
    <row r="1293" spans="1:8">
      <c r="B1293" s="395" t="s">
        <v>1104</v>
      </c>
      <c r="C1293" s="395" t="s">
        <v>1103</v>
      </c>
      <c r="D1293" s="396"/>
      <c r="E1293" s="393">
        <f>F1293-4</f>
        <v>44673</v>
      </c>
      <c r="F1293" s="393">
        <v>44677</v>
      </c>
      <c r="G1293" s="393">
        <f>F1293+14</f>
        <v>44691</v>
      </c>
      <c r="H1293" s="393" t="s">
        <v>1097</v>
      </c>
    </row>
    <row r="1294" spans="1:8">
      <c r="B1294" s="395" t="s">
        <v>1043</v>
      </c>
      <c r="C1294" s="395" t="s">
        <v>1043</v>
      </c>
      <c r="D1294" s="394"/>
      <c r="E1294" s="393"/>
      <c r="F1294" s="393" t="s">
        <v>13</v>
      </c>
      <c r="G1294" s="393" t="s">
        <v>1043</v>
      </c>
      <c r="H1294" s="393" t="s">
        <v>1097</v>
      </c>
    </row>
    <row r="1295" spans="1:8">
      <c r="B1295" s="406"/>
      <c r="C1295" s="420"/>
      <c r="D1295" s="405"/>
      <c r="E1295" s="404"/>
      <c r="F1295" s="404"/>
      <c r="G1295" s="404"/>
      <c r="H1295" s="404"/>
    </row>
    <row r="1296" spans="1:8">
      <c r="A1296" s="403" t="s">
        <v>231</v>
      </c>
      <c r="B1296" s="419"/>
      <c r="C1296" s="418"/>
      <c r="D1296" s="417"/>
      <c r="E1296" s="416"/>
      <c r="F1296" s="415"/>
      <c r="G1296" s="416"/>
      <c r="H1296" s="415"/>
    </row>
    <row r="1297" spans="1:8">
      <c r="B1297" s="410"/>
      <c r="C1297" s="410"/>
      <c r="G1297" s="404"/>
    </row>
    <row r="1298" spans="1:8">
      <c r="B1298" s="402" t="s">
        <v>23</v>
      </c>
      <c r="C1298" s="402" t="s">
        <v>24</v>
      </c>
      <c r="D1298" s="401" t="s">
        <v>25</v>
      </c>
      <c r="E1298" s="398" t="s">
        <v>152</v>
      </c>
      <c r="F1298" s="398" t="s">
        <v>152</v>
      </c>
      <c r="G1298" s="398" t="s">
        <v>1102</v>
      </c>
      <c r="H1298" s="398" t="s">
        <v>231</v>
      </c>
    </row>
    <row r="1299" spans="1:8">
      <c r="B1299" s="400"/>
      <c r="C1299" s="400"/>
      <c r="D1299" s="399"/>
      <c r="E1299" s="398" t="s">
        <v>1039</v>
      </c>
      <c r="F1299" s="398" t="s">
        <v>27</v>
      </c>
      <c r="G1299" s="398" t="s">
        <v>28</v>
      </c>
      <c r="H1299" s="398" t="s">
        <v>28</v>
      </c>
    </row>
    <row r="1300" spans="1:8" ht="16.5" customHeight="1">
      <c r="B1300" s="395" t="s">
        <v>1044</v>
      </c>
      <c r="C1300" s="395" t="s">
        <v>1044</v>
      </c>
      <c r="D1300" s="397" t="s">
        <v>1107</v>
      </c>
      <c r="E1300" s="393" t="s">
        <v>1043</v>
      </c>
      <c r="F1300" s="393" t="s">
        <v>13</v>
      </c>
      <c r="G1300" s="393" t="s">
        <v>1043</v>
      </c>
      <c r="H1300" s="393" t="s">
        <v>1097</v>
      </c>
    </row>
    <row r="1301" spans="1:8">
      <c r="B1301" s="395" t="s">
        <v>1044</v>
      </c>
      <c r="C1301" s="395" t="s">
        <v>1044</v>
      </c>
      <c r="D1301" s="396"/>
      <c r="E1301" s="393" t="s">
        <v>1043</v>
      </c>
      <c r="F1301" s="393" t="s">
        <v>13</v>
      </c>
      <c r="G1301" s="393" t="s">
        <v>1043</v>
      </c>
      <c r="H1301" s="393" t="s">
        <v>1097</v>
      </c>
    </row>
    <row r="1302" spans="1:8">
      <c r="B1302" s="395" t="s">
        <v>1106</v>
      </c>
      <c r="C1302" s="395" t="s">
        <v>1105</v>
      </c>
      <c r="D1302" s="396"/>
      <c r="E1302" s="393">
        <f>F1302-4</f>
        <v>44666</v>
      </c>
      <c r="F1302" s="393">
        <v>44670</v>
      </c>
      <c r="G1302" s="393">
        <f>F1302+14</f>
        <v>44684</v>
      </c>
      <c r="H1302" s="393" t="s">
        <v>1097</v>
      </c>
    </row>
    <row r="1303" spans="1:8">
      <c r="A1303" s="410"/>
      <c r="B1303" s="395" t="s">
        <v>1104</v>
      </c>
      <c r="C1303" s="395" t="s">
        <v>1103</v>
      </c>
      <c r="D1303" s="396"/>
      <c r="E1303" s="393">
        <f>F1303-4</f>
        <v>44673</v>
      </c>
      <c r="F1303" s="393">
        <v>44677</v>
      </c>
      <c r="G1303" s="393">
        <f>F1303+14</f>
        <v>44691</v>
      </c>
      <c r="H1303" s="393" t="s">
        <v>1097</v>
      </c>
    </row>
    <row r="1304" spans="1:8">
      <c r="A1304" s="410"/>
      <c r="B1304" s="395" t="s">
        <v>1043</v>
      </c>
      <c r="C1304" s="395" t="s">
        <v>1043</v>
      </c>
      <c r="D1304" s="394"/>
      <c r="E1304" s="393"/>
      <c r="F1304" s="393" t="s">
        <v>13</v>
      </c>
      <c r="G1304" s="393" t="s">
        <v>1043</v>
      </c>
      <c r="H1304" s="393" t="s">
        <v>1097</v>
      </c>
    </row>
    <row r="1305" spans="1:8">
      <c r="B1305" s="414"/>
      <c r="C1305" s="406"/>
      <c r="D1305" s="405"/>
      <c r="E1305" s="404"/>
      <c r="F1305" s="404"/>
      <c r="G1305" s="404"/>
      <c r="H1305" s="413"/>
    </row>
    <row r="1306" spans="1:8">
      <c r="B1306" s="402" t="s">
        <v>23</v>
      </c>
      <c r="C1306" s="402" t="s">
        <v>24</v>
      </c>
      <c r="D1306" s="401" t="s">
        <v>25</v>
      </c>
      <c r="E1306" s="398" t="s">
        <v>152</v>
      </c>
      <c r="F1306" s="398" t="s">
        <v>152</v>
      </c>
      <c r="G1306" s="398" t="s">
        <v>1102</v>
      </c>
      <c r="H1306" s="398" t="s">
        <v>231</v>
      </c>
    </row>
    <row r="1307" spans="1:8">
      <c r="B1307" s="400"/>
      <c r="C1307" s="400"/>
      <c r="D1307" s="399"/>
      <c r="E1307" s="398" t="s">
        <v>1039</v>
      </c>
      <c r="F1307" s="398" t="s">
        <v>27</v>
      </c>
      <c r="G1307" s="398" t="s">
        <v>28</v>
      </c>
      <c r="H1307" s="398" t="s">
        <v>28</v>
      </c>
    </row>
    <row r="1308" spans="1:8" ht="16.5" customHeight="1">
      <c r="B1308" s="395" t="s">
        <v>1101</v>
      </c>
      <c r="C1308" s="395" t="s">
        <v>1100</v>
      </c>
      <c r="D1308" s="397" t="s">
        <v>1099</v>
      </c>
      <c r="E1308" s="393">
        <f>F1308-3</f>
        <v>44655</v>
      </c>
      <c r="F1308" s="393">
        <v>44658</v>
      </c>
      <c r="G1308" s="393">
        <f>F1308+14</f>
        <v>44672</v>
      </c>
      <c r="H1308" s="393" t="s">
        <v>1097</v>
      </c>
    </row>
    <row r="1309" spans="1:8">
      <c r="B1309" s="395" t="s">
        <v>1044</v>
      </c>
      <c r="C1309" s="395" t="s">
        <v>1044</v>
      </c>
      <c r="D1309" s="396"/>
      <c r="E1309" s="393" t="s">
        <v>1043</v>
      </c>
      <c r="F1309" s="393" t="s">
        <v>13</v>
      </c>
      <c r="G1309" s="393" t="s">
        <v>1043</v>
      </c>
      <c r="H1309" s="393" t="s">
        <v>1097</v>
      </c>
    </row>
    <row r="1310" spans="1:8">
      <c r="B1310" s="395" t="s">
        <v>1044</v>
      </c>
      <c r="C1310" s="395" t="s">
        <v>1044</v>
      </c>
      <c r="D1310" s="396"/>
      <c r="E1310" s="393" t="s">
        <v>1043</v>
      </c>
      <c r="F1310" s="393" t="s">
        <v>13</v>
      </c>
      <c r="G1310" s="393" t="s">
        <v>1043</v>
      </c>
      <c r="H1310" s="393" t="s">
        <v>1097</v>
      </c>
    </row>
    <row r="1311" spans="1:8">
      <c r="B1311" s="395" t="s">
        <v>1098</v>
      </c>
      <c r="C1311" s="395" t="s">
        <v>1055</v>
      </c>
      <c r="D1311" s="396"/>
      <c r="E1311" s="393">
        <f>F1311-3</f>
        <v>44676</v>
      </c>
      <c r="F1311" s="393">
        <v>44679</v>
      </c>
      <c r="G1311" s="393">
        <f>F1311+14</f>
        <v>44693</v>
      </c>
      <c r="H1311" s="393" t="s">
        <v>1097</v>
      </c>
    </row>
    <row r="1312" spans="1:8">
      <c r="B1312" s="395" t="s">
        <v>1043</v>
      </c>
      <c r="C1312" s="395" t="s">
        <v>1043</v>
      </c>
      <c r="D1312" s="394"/>
      <c r="E1312" s="393" t="s">
        <v>1043</v>
      </c>
      <c r="F1312" s="393" t="s">
        <v>1043</v>
      </c>
      <c r="G1312" s="393" t="s">
        <v>1043</v>
      </c>
      <c r="H1312" s="393" t="s">
        <v>1097</v>
      </c>
    </row>
    <row r="1313" spans="1:8">
      <c r="B1313" s="406"/>
      <c r="C1313" s="406"/>
      <c r="D1313" s="405"/>
      <c r="E1313" s="404"/>
      <c r="F1313" s="404"/>
      <c r="G1313" s="404"/>
      <c r="H1313" s="404"/>
    </row>
    <row r="1314" spans="1:8">
      <c r="A1314" s="390" t="s">
        <v>1096</v>
      </c>
      <c r="B1314" s="406"/>
      <c r="C1314" s="406"/>
      <c r="D1314" s="405"/>
      <c r="E1314" s="404"/>
      <c r="F1314" s="404"/>
      <c r="G1314" s="404"/>
      <c r="H1314" s="404"/>
    </row>
    <row r="1315" spans="1:8">
      <c r="B1315" s="402" t="s">
        <v>23</v>
      </c>
      <c r="C1315" s="402" t="s">
        <v>24</v>
      </c>
      <c r="D1315" s="401" t="s">
        <v>25</v>
      </c>
      <c r="E1315" s="398" t="s">
        <v>152</v>
      </c>
      <c r="F1315" s="398" t="s">
        <v>152</v>
      </c>
      <c r="G1315" s="398" t="s">
        <v>1096</v>
      </c>
    </row>
    <row r="1316" spans="1:8">
      <c r="B1316" s="400"/>
      <c r="C1316" s="400"/>
      <c r="D1316" s="399"/>
      <c r="E1316" s="398" t="s">
        <v>1039</v>
      </c>
      <c r="F1316" s="398" t="s">
        <v>27</v>
      </c>
      <c r="G1316" s="398" t="s">
        <v>28</v>
      </c>
    </row>
    <row r="1317" spans="1:8" ht="16.5" customHeight="1">
      <c r="B1317" s="407" t="s">
        <v>1081</v>
      </c>
      <c r="C1317" s="407"/>
      <c r="D1317" s="397" t="s">
        <v>1094</v>
      </c>
      <c r="E1317" s="393">
        <f>F1317-4</f>
        <v>44651</v>
      </c>
      <c r="F1317" s="393">
        <v>44655</v>
      </c>
      <c r="G1317" s="393">
        <f>F1317+30</f>
        <v>44685</v>
      </c>
    </row>
    <row r="1318" spans="1:8" ht="16.5" customHeight="1">
      <c r="B1318" s="407" t="s">
        <v>1081</v>
      </c>
      <c r="C1318" s="407"/>
      <c r="D1318" s="396"/>
      <c r="E1318" s="393">
        <f>F1318-4</f>
        <v>44658</v>
      </c>
      <c r="F1318" s="393">
        <v>44662</v>
      </c>
      <c r="G1318" s="393">
        <f>F1318+30</f>
        <v>44692</v>
      </c>
    </row>
    <row r="1319" spans="1:8">
      <c r="B1319" s="407" t="s">
        <v>741</v>
      </c>
      <c r="C1319" s="407" t="s">
        <v>1093</v>
      </c>
      <c r="D1319" s="396"/>
      <c r="E1319" s="393">
        <f>F1319-4</f>
        <v>44665</v>
      </c>
      <c r="F1319" s="393">
        <v>44669</v>
      </c>
      <c r="G1319" s="393">
        <f>F1319+30</f>
        <v>44699</v>
      </c>
    </row>
    <row r="1320" spans="1:8">
      <c r="B1320" s="407" t="s">
        <v>742</v>
      </c>
      <c r="C1320" s="407" t="s">
        <v>745</v>
      </c>
      <c r="D1320" s="396"/>
      <c r="E1320" s="393">
        <f>F1320-4</f>
        <v>44672</v>
      </c>
      <c r="F1320" s="393">
        <v>44676</v>
      </c>
      <c r="G1320" s="393">
        <f>F1320+30</f>
        <v>44706</v>
      </c>
    </row>
    <row r="1321" spans="1:8">
      <c r="B1321" s="407" t="s">
        <v>743</v>
      </c>
      <c r="C1321" s="407" t="s">
        <v>1092</v>
      </c>
      <c r="D1321" s="394"/>
      <c r="E1321" s="393">
        <f>F1321-4</f>
        <v>44679</v>
      </c>
      <c r="F1321" s="393">
        <v>44683</v>
      </c>
      <c r="G1321" s="393">
        <f>F1321+30</f>
        <v>44713</v>
      </c>
    </row>
    <row r="1322" spans="1:8">
      <c r="A1322" s="403" t="s">
        <v>1095</v>
      </c>
    </row>
    <row r="1323" spans="1:8">
      <c r="B1323" s="402" t="s">
        <v>23</v>
      </c>
      <c r="C1323" s="402" t="s">
        <v>24</v>
      </c>
      <c r="D1323" s="401" t="s">
        <v>25</v>
      </c>
      <c r="E1323" s="398" t="s">
        <v>152</v>
      </c>
      <c r="F1323" s="398" t="s">
        <v>152</v>
      </c>
      <c r="G1323" s="398" t="s">
        <v>227</v>
      </c>
    </row>
    <row r="1324" spans="1:8">
      <c r="B1324" s="400"/>
      <c r="C1324" s="400"/>
      <c r="D1324" s="399"/>
      <c r="E1324" s="398" t="s">
        <v>1039</v>
      </c>
      <c r="F1324" s="398" t="s">
        <v>27</v>
      </c>
      <c r="G1324" s="398" t="s">
        <v>28</v>
      </c>
    </row>
    <row r="1325" spans="1:8" ht="16.5" customHeight="1">
      <c r="B1325" s="407" t="s">
        <v>1081</v>
      </c>
      <c r="C1325" s="407"/>
      <c r="D1325" s="397" t="s">
        <v>1094</v>
      </c>
      <c r="E1325" s="393">
        <f>F1325-4</f>
        <v>44651</v>
      </c>
      <c r="F1325" s="393">
        <v>44655</v>
      </c>
      <c r="G1325" s="393">
        <f>F1325+29</f>
        <v>44684</v>
      </c>
    </row>
    <row r="1326" spans="1:8" ht="16.5" customHeight="1">
      <c r="B1326" s="407" t="s">
        <v>1081</v>
      </c>
      <c r="C1326" s="407"/>
      <c r="D1326" s="396"/>
      <c r="E1326" s="393">
        <f>F1326-4</f>
        <v>44658</v>
      </c>
      <c r="F1326" s="393">
        <v>44662</v>
      </c>
      <c r="G1326" s="393">
        <f>F1326+29</f>
        <v>44691</v>
      </c>
    </row>
    <row r="1327" spans="1:8">
      <c r="B1327" s="407" t="s">
        <v>741</v>
      </c>
      <c r="C1327" s="407" t="s">
        <v>1093</v>
      </c>
      <c r="D1327" s="396"/>
      <c r="E1327" s="393">
        <f>F1327-4</f>
        <v>44665</v>
      </c>
      <c r="F1327" s="393">
        <v>44669</v>
      </c>
      <c r="G1327" s="393">
        <f>F1327+29</f>
        <v>44698</v>
      </c>
    </row>
    <row r="1328" spans="1:8">
      <c r="B1328" s="407" t="s">
        <v>742</v>
      </c>
      <c r="C1328" s="407" t="s">
        <v>745</v>
      </c>
      <c r="D1328" s="396"/>
      <c r="E1328" s="393">
        <f>F1328-4</f>
        <v>44672</v>
      </c>
      <c r="F1328" s="393">
        <v>44676</v>
      </c>
      <c r="G1328" s="393">
        <f>F1328+29</f>
        <v>44705</v>
      </c>
    </row>
    <row r="1329" spans="2:7">
      <c r="B1329" s="407" t="s">
        <v>743</v>
      </c>
      <c r="C1329" s="407" t="s">
        <v>1092</v>
      </c>
      <c r="D1329" s="394"/>
      <c r="E1329" s="393">
        <f>F1329-4</f>
        <v>44679</v>
      </c>
      <c r="F1329" s="393">
        <v>44683</v>
      </c>
      <c r="G1329" s="393">
        <f>F1329+29</f>
        <v>44712</v>
      </c>
    </row>
    <row r="1330" spans="2:7">
      <c r="B1330" s="406"/>
      <c r="C1330" s="412"/>
      <c r="D1330" s="405"/>
      <c r="E1330" s="404"/>
      <c r="F1330" s="404"/>
      <c r="G1330" s="404"/>
    </row>
    <row r="1331" spans="2:7">
      <c r="B1331" s="402" t="s">
        <v>23</v>
      </c>
      <c r="C1331" s="402" t="s">
        <v>24</v>
      </c>
      <c r="D1331" s="401" t="s">
        <v>25</v>
      </c>
      <c r="E1331" s="398" t="s">
        <v>152</v>
      </c>
      <c r="F1331" s="398" t="s">
        <v>152</v>
      </c>
      <c r="G1331" s="398" t="s">
        <v>227</v>
      </c>
    </row>
    <row r="1332" spans="2:7">
      <c r="B1332" s="400"/>
      <c r="C1332" s="400"/>
      <c r="D1332" s="399"/>
      <c r="E1332" s="398" t="s">
        <v>1039</v>
      </c>
      <c r="F1332" s="398" t="s">
        <v>27</v>
      </c>
      <c r="G1332" s="398" t="s">
        <v>28</v>
      </c>
    </row>
    <row r="1333" spans="2:7">
      <c r="B1333" s="395" t="s">
        <v>158</v>
      </c>
      <c r="C1333" s="395" t="s">
        <v>547</v>
      </c>
      <c r="D1333" s="397" t="s">
        <v>1091</v>
      </c>
      <c r="E1333" s="393">
        <f>F1333-4</f>
        <v>44647</v>
      </c>
      <c r="F1333" s="393">
        <v>44651</v>
      </c>
      <c r="G1333" s="393">
        <f>F1333+25</f>
        <v>44676</v>
      </c>
    </row>
    <row r="1334" spans="2:7">
      <c r="B1334" s="395"/>
      <c r="C1334" s="395"/>
      <c r="D1334" s="396"/>
      <c r="E1334" s="393">
        <f>F1334-4</f>
        <v>44654</v>
      </c>
      <c r="F1334" s="393">
        <v>44658</v>
      </c>
      <c r="G1334" s="393">
        <f>F1334+25</f>
        <v>44683</v>
      </c>
    </row>
    <row r="1335" spans="2:7">
      <c r="B1335" s="395" t="s">
        <v>1090</v>
      </c>
      <c r="C1335" s="395" t="s">
        <v>1089</v>
      </c>
      <c r="D1335" s="396"/>
      <c r="E1335" s="393">
        <f>F1335-4</f>
        <v>44661</v>
      </c>
      <c r="F1335" s="393">
        <v>44665</v>
      </c>
      <c r="G1335" s="393">
        <f>F1335+25</f>
        <v>44690</v>
      </c>
    </row>
    <row r="1336" spans="2:7">
      <c r="B1336" s="395" t="s">
        <v>1088</v>
      </c>
      <c r="C1336" s="395" t="s">
        <v>3</v>
      </c>
      <c r="D1336" s="396"/>
      <c r="E1336" s="393">
        <f>F1336-4</f>
        <v>44668</v>
      </c>
      <c r="F1336" s="393">
        <v>44672</v>
      </c>
      <c r="G1336" s="393">
        <f>F1336+25</f>
        <v>44697</v>
      </c>
    </row>
    <row r="1337" spans="2:7">
      <c r="B1337" s="395" t="s">
        <v>1087</v>
      </c>
      <c r="C1337" s="395" t="s">
        <v>1086</v>
      </c>
      <c r="D1337" s="394"/>
      <c r="E1337" s="393">
        <f>F1337-4</f>
        <v>44675</v>
      </c>
      <c r="F1337" s="393">
        <v>44679</v>
      </c>
      <c r="G1337" s="393">
        <f>F1337+25</f>
        <v>44704</v>
      </c>
    </row>
    <row r="1338" spans="2:7">
      <c r="B1338" s="390"/>
      <c r="C1338" s="390"/>
      <c r="F1338" s="411"/>
    </row>
    <row r="1339" spans="2:7">
      <c r="B1339" s="402" t="s">
        <v>23</v>
      </c>
      <c r="C1339" s="402" t="s">
        <v>24</v>
      </c>
      <c r="D1339" s="401" t="s">
        <v>25</v>
      </c>
      <c r="E1339" s="398" t="s">
        <v>152</v>
      </c>
      <c r="F1339" s="398" t="s">
        <v>152</v>
      </c>
      <c r="G1339" s="398" t="s">
        <v>227</v>
      </c>
    </row>
    <row r="1340" spans="2:7">
      <c r="B1340" s="400"/>
      <c r="C1340" s="400"/>
      <c r="D1340" s="399"/>
      <c r="E1340" s="398" t="s">
        <v>1039</v>
      </c>
      <c r="F1340" s="398" t="s">
        <v>27</v>
      </c>
      <c r="G1340" s="398" t="s">
        <v>28</v>
      </c>
    </row>
    <row r="1341" spans="2:7">
      <c r="B1341" s="395" t="s">
        <v>1085</v>
      </c>
      <c r="C1341" s="395" t="s">
        <v>1072</v>
      </c>
      <c r="D1341" s="397" t="s">
        <v>1084</v>
      </c>
      <c r="E1341" s="393">
        <f>F1341-4</f>
        <v>44649</v>
      </c>
      <c r="F1341" s="393">
        <v>44653</v>
      </c>
      <c r="G1341" s="393">
        <f>F1341+26</f>
        <v>44679</v>
      </c>
    </row>
    <row r="1342" spans="2:7">
      <c r="B1342" s="395" t="s">
        <v>1083</v>
      </c>
      <c r="C1342" s="395" t="s">
        <v>1082</v>
      </c>
      <c r="D1342" s="396"/>
      <c r="E1342" s="393">
        <f>F1342-4</f>
        <v>44656</v>
      </c>
      <c r="F1342" s="393">
        <v>44660</v>
      </c>
      <c r="G1342" s="393">
        <f>F1342+26</f>
        <v>44686</v>
      </c>
    </row>
    <row r="1343" spans="2:7">
      <c r="B1343" s="395" t="s">
        <v>747</v>
      </c>
      <c r="C1343" s="395" t="s">
        <v>751</v>
      </c>
      <c r="D1343" s="396"/>
      <c r="E1343" s="393">
        <f>F1343-4</f>
        <v>44663</v>
      </c>
      <c r="F1343" s="393">
        <v>44667</v>
      </c>
      <c r="G1343" s="393">
        <f>F1343+26</f>
        <v>44693</v>
      </c>
    </row>
    <row r="1344" spans="2:7">
      <c r="B1344" s="395" t="s">
        <v>1081</v>
      </c>
      <c r="C1344" s="395"/>
      <c r="D1344" s="396"/>
      <c r="E1344" s="393">
        <f>F1344-4</f>
        <v>44670</v>
      </c>
      <c r="F1344" s="393">
        <v>44674</v>
      </c>
      <c r="G1344" s="393">
        <f>F1344+26</f>
        <v>44700</v>
      </c>
    </row>
    <row r="1345" spans="1:7">
      <c r="B1345" s="395" t="s">
        <v>749</v>
      </c>
      <c r="C1345" s="395" t="s">
        <v>753</v>
      </c>
      <c r="D1345" s="394"/>
      <c r="E1345" s="393">
        <f>F1345-4</f>
        <v>44677</v>
      </c>
      <c r="F1345" s="393">
        <v>44681</v>
      </c>
      <c r="G1345" s="393">
        <f>F1345+26</f>
        <v>44707</v>
      </c>
    </row>
    <row r="1346" spans="1:7">
      <c r="B1346" s="406"/>
      <c r="C1346" s="406"/>
      <c r="D1346" s="405"/>
      <c r="E1346" s="404"/>
      <c r="F1346" s="404"/>
      <c r="G1346" s="404"/>
    </row>
    <row r="1347" spans="1:7">
      <c r="A1347" s="403" t="s">
        <v>1080</v>
      </c>
    </row>
    <row r="1348" spans="1:7">
      <c r="B1348" s="402" t="s">
        <v>23</v>
      </c>
      <c r="C1348" s="402" t="s">
        <v>24</v>
      </c>
      <c r="D1348" s="401" t="s">
        <v>25</v>
      </c>
      <c r="E1348" s="398" t="s">
        <v>152</v>
      </c>
      <c r="F1348" s="398" t="s">
        <v>152</v>
      </c>
      <c r="G1348" s="398" t="s">
        <v>233</v>
      </c>
    </row>
    <row r="1349" spans="1:7">
      <c r="B1349" s="400"/>
      <c r="C1349" s="400"/>
      <c r="D1349" s="399"/>
      <c r="E1349" s="398" t="s">
        <v>1039</v>
      </c>
      <c r="F1349" s="398" t="s">
        <v>27</v>
      </c>
      <c r="G1349" s="398" t="s">
        <v>28</v>
      </c>
    </row>
    <row r="1350" spans="1:7">
      <c r="B1350" s="395"/>
      <c r="C1350" s="395"/>
      <c r="D1350" s="397" t="s">
        <v>1079</v>
      </c>
      <c r="E1350" s="393">
        <f>F1350-4</f>
        <v>44647</v>
      </c>
      <c r="F1350" s="393">
        <v>44651</v>
      </c>
      <c r="G1350" s="393">
        <f>F1350+36</f>
        <v>44687</v>
      </c>
    </row>
    <row r="1351" spans="1:7">
      <c r="A1351" s="410"/>
      <c r="B1351" s="395"/>
      <c r="C1351" s="395"/>
      <c r="D1351" s="396"/>
      <c r="E1351" s="393">
        <f>F1351-4</f>
        <v>44654</v>
      </c>
      <c r="F1351" s="393">
        <v>44658</v>
      </c>
      <c r="G1351" s="393">
        <f>F1351+36</f>
        <v>44694</v>
      </c>
    </row>
    <row r="1352" spans="1:7">
      <c r="A1352" s="410"/>
      <c r="B1352" s="395" t="s">
        <v>1078</v>
      </c>
      <c r="C1352" s="395" t="s">
        <v>1077</v>
      </c>
      <c r="D1352" s="396"/>
      <c r="E1352" s="393">
        <f>F1352-4</f>
        <v>44661</v>
      </c>
      <c r="F1352" s="393">
        <v>44665</v>
      </c>
      <c r="G1352" s="393">
        <f>F1352+36</f>
        <v>44701</v>
      </c>
    </row>
    <row r="1353" spans="1:7">
      <c r="A1353" s="410"/>
      <c r="B1353" s="395"/>
      <c r="C1353" s="395"/>
      <c r="D1353" s="396"/>
      <c r="E1353" s="393">
        <f>F1353-4</f>
        <v>44668</v>
      </c>
      <c r="F1353" s="393">
        <v>44672</v>
      </c>
      <c r="G1353" s="393">
        <f>F1353+36</f>
        <v>44708</v>
      </c>
    </row>
    <row r="1354" spans="1:7">
      <c r="A1354" s="410"/>
      <c r="B1354" s="395" t="s">
        <v>1076</v>
      </c>
      <c r="C1354" s="395" t="s">
        <v>1075</v>
      </c>
      <c r="D1354" s="394"/>
      <c r="E1354" s="393">
        <f>F1354-4</f>
        <v>44675</v>
      </c>
      <c r="F1354" s="393">
        <v>44679</v>
      </c>
      <c r="G1354" s="393">
        <f>F1354+36</f>
        <v>44715</v>
      </c>
    </row>
    <row r="1355" spans="1:7">
      <c r="A1355" s="410" t="s">
        <v>1074</v>
      </c>
      <c r="B1355" s="406"/>
      <c r="C1355" s="406"/>
      <c r="D1355" s="405"/>
      <c r="E1355" s="404"/>
      <c r="F1355" s="404"/>
      <c r="G1355" s="404"/>
    </row>
    <row r="1356" spans="1:7">
      <c r="A1356" s="410"/>
      <c r="B1356" s="402" t="s">
        <v>23</v>
      </c>
      <c r="C1356" s="402" t="s">
        <v>24</v>
      </c>
      <c r="D1356" s="401" t="s">
        <v>25</v>
      </c>
      <c r="E1356" s="398" t="s">
        <v>152</v>
      </c>
      <c r="F1356" s="398" t="s">
        <v>152</v>
      </c>
      <c r="G1356" s="398" t="s">
        <v>1074</v>
      </c>
    </row>
    <row r="1357" spans="1:7">
      <c r="A1357" s="410"/>
      <c r="B1357" s="400"/>
      <c r="C1357" s="400"/>
      <c r="D1357" s="399"/>
      <c r="E1357" s="398" t="s">
        <v>1039</v>
      </c>
      <c r="F1357" s="398" t="s">
        <v>27</v>
      </c>
      <c r="G1357" s="398" t="s">
        <v>28</v>
      </c>
    </row>
    <row r="1358" spans="1:7">
      <c r="A1358" s="410"/>
      <c r="B1358" s="395" t="s">
        <v>1073</v>
      </c>
      <c r="C1358" s="395" t="s">
        <v>1072</v>
      </c>
      <c r="D1358" s="397" t="s">
        <v>1071</v>
      </c>
      <c r="E1358" s="393">
        <f>F1358-3</f>
        <v>44645</v>
      </c>
      <c r="F1358" s="393">
        <v>44648</v>
      </c>
      <c r="G1358" s="393">
        <f>F1358+30</f>
        <v>44678</v>
      </c>
    </row>
    <row r="1359" spans="1:7">
      <c r="A1359" s="410"/>
      <c r="B1359" s="395" t="s">
        <v>1070</v>
      </c>
      <c r="C1359" s="395" t="s">
        <v>223</v>
      </c>
      <c r="D1359" s="396"/>
      <c r="E1359" s="393">
        <f>F1359-3</f>
        <v>44652</v>
      </c>
      <c r="F1359" s="393">
        <v>44655</v>
      </c>
      <c r="G1359" s="393">
        <f>F1359+30</f>
        <v>44685</v>
      </c>
    </row>
    <row r="1360" spans="1:7">
      <c r="A1360" s="410"/>
      <c r="B1360" s="395" t="s">
        <v>1069</v>
      </c>
      <c r="C1360" s="395" t="s">
        <v>1068</v>
      </c>
      <c r="D1360" s="396"/>
      <c r="E1360" s="393">
        <f>F1360-3</f>
        <v>44659</v>
      </c>
      <c r="F1360" s="393">
        <v>44662</v>
      </c>
      <c r="G1360" s="393">
        <f>F1360+30</f>
        <v>44692</v>
      </c>
    </row>
    <row r="1361" spans="1:7">
      <c r="A1361" s="410"/>
      <c r="B1361" s="395" t="s">
        <v>1067</v>
      </c>
      <c r="C1361" s="395" t="s">
        <v>223</v>
      </c>
      <c r="D1361" s="396"/>
      <c r="E1361" s="393">
        <f>F1361-3</f>
        <v>44666</v>
      </c>
      <c r="F1361" s="393">
        <v>44669</v>
      </c>
      <c r="G1361" s="393">
        <f>F1361+30</f>
        <v>44699</v>
      </c>
    </row>
    <row r="1362" spans="1:7">
      <c r="A1362" s="410"/>
      <c r="B1362" s="395" t="s">
        <v>1066</v>
      </c>
      <c r="C1362" s="395" t="s">
        <v>1065</v>
      </c>
      <c r="D1362" s="394"/>
      <c r="E1362" s="393">
        <f>F1362-3</f>
        <v>44673</v>
      </c>
      <c r="F1362" s="393">
        <v>44676</v>
      </c>
      <c r="G1362" s="393">
        <f>F1362+30</f>
        <v>44706</v>
      </c>
    </row>
    <row r="1363" spans="1:7">
      <c r="B1363" s="406"/>
      <c r="C1363" s="406"/>
      <c r="D1363" s="405"/>
      <c r="E1363" s="404"/>
      <c r="F1363" s="404"/>
      <c r="G1363" s="404"/>
    </row>
    <row r="1364" spans="1:7">
      <c r="A1364" s="403" t="s">
        <v>1064</v>
      </c>
      <c r="B1364" s="406"/>
      <c r="C1364" s="406"/>
      <c r="D1364" s="405"/>
      <c r="E1364" s="404"/>
      <c r="F1364" s="404"/>
      <c r="G1364" s="404"/>
    </row>
    <row r="1365" spans="1:7">
      <c r="B1365" s="402" t="s">
        <v>23</v>
      </c>
      <c r="C1365" s="402" t="s">
        <v>24</v>
      </c>
      <c r="D1365" s="401" t="s">
        <v>25</v>
      </c>
      <c r="E1365" s="398" t="s">
        <v>152</v>
      </c>
      <c r="F1365" s="398" t="s">
        <v>152</v>
      </c>
      <c r="G1365" s="398" t="s">
        <v>1064</v>
      </c>
    </row>
    <row r="1366" spans="1:7">
      <c r="B1366" s="400"/>
      <c r="C1366" s="400"/>
      <c r="D1366" s="399"/>
      <c r="E1366" s="398" t="s">
        <v>1039</v>
      </c>
      <c r="F1366" s="398" t="s">
        <v>27</v>
      </c>
      <c r="G1366" s="398" t="s">
        <v>28</v>
      </c>
    </row>
    <row r="1367" spans="1:7">
      <c r="B1367" s="395" t="s">
        <v>1063</v>
      </c>
      <c r="C1367" s="395" t="s">
        <v>1062</v>
      </c>
      <c r="D1367" s="397" t="s">
        <v>1061</v>
      </c>
      <c r="E1367" s="393">
        <f>F1367-3</f>
        <v>44655</v>
      </c>
      <c r="F1367" s="393">
        <v>44658</v>
      </c>
      <c r="G1367" s="393">
        <f>F1367+39</f>
        <v>44697</v>
      </c>
    </row>
    <row r="1368" spans="1:7">
      <c r="B1368" s="395" t="s">
        <v>1060</v>
      </c>
      <c r="C1368" s="395" t="s">
        <v>1059</v>
      </c>
      <c r="D1368" s="396"/>
      <c r="E1368" s="393">
        <f>F1368-3</f>
        <v>44662</v>
      </c>
      <c r="F1368" s="393">
        <v>44665</v>
      </c>
      <c r="G1368" s="393">
        <f>F1368+39</f>
        <v>44704</v>
      </c>
    </row>
    <row r="1369" spans="1:7">
      <c r="B1369" s="395" t="s">
        <v>1058</v>
      </c>
      <c r="C1369" s="395" t="s">
        <v>1057</v>
      </c>
      <c r="D1369" s="396"/>
      <c r="E1369" s="393">
        <f>F1369-3</f>
        <v>44669</v>
      </c>
      <c r="F1369" s="393">
        <v>44672</v>
      </c>
      <c r="G1369" s="393">
        <f>F1369+39</f>
        <v>44711</v>
      </c>
    </row>
    <row r="1370" spans="1:7">
      <c r="B1370" s="395" t="s">
        <v>1056</v>
      </c>
      <c r="C1370" s="395" t="s">
        <v>1055</v>
      </c>
      <c r="D1370" s="396"/>
      <c r="E1370" s="393">
        <f>F1370-3</f>
        <v>44676</v>
      </c>
      <c r="F1370" s="393">
        <v>44679</v>
      </c>
      <c r="G1370" s="393">
        <f>F1370+39</f>
        <v>44718</v>
      </c>
    </row>
    <row r="1371" spans="1:7">
      <c r="B1371" s="395" t="s">
        <v>1043</v>
      </c>
      <c r="C1371" s="395" t="s">
        <v>1043</v>
      </c>
      <c r="D1371" s="394"/>
      <c r="E1371" s="393" t="s">
        <v>1043</v>
      </c>
      <c r="F1371" s="393" t="s">
        <v>1043</v>
      </c>
      <c r="G1371" s="393" t="s">
        <v>1043</v>
      </c>
    </row>
    <row r="1372" spans="1:7">
      <c r="B1372" s="406"/>
      <c r="C1372" s="406"/>
      <c r="D1372" s="405"/>
      <c r="E1372" s="404"/>
      <c r="F1372" s="404"/>
      <c r="G1372" s="404"/>
    </row>
    <row r="1373" spans="1:7">
      <c r="B1373" s="406"/>
      <c r="C1373" s="406"/>
      <c r="D1373" s="405"/>
      <c r="E1373" s="404"/>
      <c r="F1373" s="404"/>
      <c r="G1373" s="404"/>
    </row>
    <row r="1374" spans="1:7">
      <c r="A1374" s="409" t="s">
        <v>1054</v>
      </c>
      <c r="B1374" s="409"/>
      <c r="C1374" s="409"/>
      <c r="D1374" s="408"/>
      <c r="E1374" s="408"/>
      <c r="F1374" s="408"/>
      <c r="G1374" s="408"/>
    </row>
    <row r="1375" spans="1:7">
      <c r="A1375" s="403" t="s">
        <v>1053</v>
      </c>
    </row>
    <row r="1376" spans="1:7">
      <c r="B1376" s="402" t="s">
        <v>23</v>
      </c>
      <c r="C1376" s="402" t="s">
        <v>24</v>
      </c>
      <c r="D1376" s="401" t="s">
        <v>25</v>
      </c>
      <c r="E1376" s="398" t="s">
        <v>152</v>
      </c>
      <c r="F1376" s="398" t="s">
        <v>152</v>
      </c>
      <c r="G1376" s="398" t="s">
        <v>1052</v>
      </c>
    </row>
    <row r="1377" spans="1:8">
      <c r="B1377" s="400"/>
      <c r="C1377" s="400"/>
      <c r="D1377" s="399"/>
      <c r="E1377" s="398" t="s">
        <v>1039</v>
      </c>
      <c r="F1377" s="393" t="s">
        <v>27</v>
      </c>
      <c r="G1377" s="398" t="s">
        <v>28</v>
      </c>
    </row>
    <row r="1378" spans="1:8">
      <c r="B1378" s="407" t="s">
        <v>1051</v>
      </c>
      <c r="C1378" s="407" t="s">
        <v>992</v>
      </c>
      <c r="D1378" s="397" t="s">
        <v>1050</v>
      </c>
      <c r="E1378" s="393">
        <f>F1378-3</f>
        <v>44646</v>
      </c>
      <c r="F1378" s="393">
        <v>44649</v>
      </c>
      <c r="G1378" s="393">
        <f>F1378+14</f>
        <v>44663</v>
      </c>
    </row>
    <row r="1379" spans="1:8">
      <c r="B1379" s="395" t="s">
        <v>989</v>
      </c>
      <c r="C1379" s="407" t="s">
        <v>992</v>
      </c>
      <c r="D1379" s="396"/>
      <c r="E1379" s="393">
        <f>F1379-3</f>
        <v>44667</v>
      </c>
      <c r="F1379" s="393">
        <v>44670</v>
      </c>
      <c r="G1379" s="393">
        <f>F1379+14</f>
        <v>44684</v>
      </c>
    </row>
    <row r="1380" spans="1:8">
      <c r="B1380" s="395" t="s">
        <v>990</v>
      </c>
      <c r="C1380" s="407" t="s">
        <v>993</v>
      </c>
      <c r="D1380" s="396"/>
      <c r="E1380" s="393">
        <f>F1380-3</f>
        <v>44674</v>
      </c>
      <c r="F1380" s="393">
        <f>F1379+7</f>
        <v>44677</v>
      </c>
      <c r="G1380" s="393">
        <f>F1380+14</f>
        <v>44691</v>
      </c>
    </row>
    <row r="1381" spans="1:8">
      <c r="B1381" s="407" t="s">
        <v>991</v>
      </c>
      <c r="C1381" s="407" t="s">
        <v>993</v>
      </c>
      <c r="D1381" s="396"/>
      <c r="E1381" s="393">
        <f>F1381-3</f>
        <v>44688</v>
      </c>
      <c r="F1381" s="393">
        <v>44691</v>
      </c>
      <c r="G1381" s="393">
        <f>F1381+14</f>
        <v>44705</v>
      </c>
    </row>
    <row r="1382" spans="1:8">
      <c r="B1382" s="407"/>
      <c r="C1382" s="407"/>
      <c r="D1382" s="394"/>
      <c r="E1382" s="393"/>
      <c r="F1382" s="393"/>
      <c r="G1382" s="393"/>
    </row>
    <row r="1383" spans="1:8">
      <c r="B1383" s="406"/>
      <c r="C1383" s="406"/>
      <c r="D1383" s="405"/>
      <c r="E1383" s="404"/>
      <c r="F1383" s="404" t="s">
        <v>1043</v>
      </c>
      <c r="G1383" s="404"/>
    </row>
    <row r="1384" spans="1:8">
      <c r="B1384" s="402" t="s">
        <v>23</v>
      </c>
      <c r="C1384" s="402" t="s">
        <v>24</v>
      </c>
      <c r="D1384" s="401" t="s">
        <v>25</v>
      </c>
      <c r="E1384" s="398" t="s">
        <v>152</v>
      </c>
      <c r="F1384" s="398" t="s">
        <v>152</v>
      </c>
      <c r="G1384" s="398" t="s">
        <v>565</v>
      </c>
    </row>
    <row r="1385" spans="1:8">
      <c r="B1385" s="400"/>
      <c r="C1385" s="400"/>
      <c r="D1385" s="399"/>
      <c r="E1385" s="398" t="s">
        <v>1039</v>
      </c>
      <c r="F1385" s="398" t="s">
        <v>27</v>
      </c>
      <c r="G1385" s="398" t="s">
        <v>28</v>
      </c>
    </row>
    <row r="1386" spans="1:8">
      <c r="B1386" s="395" t="s">
        <v>4</v>
      </c>
      <c r="C1386" s="395" t="s">
        <v>1049</v>
      </c>
      <c r="D1386" s="397" t="s">
        <v>1048</v>
      </c>
      <c r="E1386" s="393">
        <f>F1386-4</f>
        <v>44648</v>
      </c>
      <c r="F1386" s="393">
        <v>44652</v>
      </c>
      <c r="G1386" s="393">
        <f>F1386+14</f>
        <v>44666</v>
      </c>
    </row>
    <row r="1387" spans="1:8" ht="16.5" customHeight="1">
      <c r="B1387" s="395" t="s">
        <v>1047</v>
      </c>
      <c r="C1387" s="395" t="s">
        <v>1046</v>
      </c>
      <c r="D1387" s="396"/>
      <c r="E1387" s="393">
        <f>F1387-4</f>
        <v>44655</v>
      </c>
      <c r="F1387" s="393">
        <v>44659</v>
      </c>
      <c r="G1387" s="393">
        <f>F1387+14</f>
        <v>44673</v>
      </c>
    </row>
    <row r="1388" spans="1:8">
      <c r="B1388" s="395" t="s">
        <v>1045</v>
      </c>
      <c r="C1388" s="395" t="s">
        <v>9</v>
      </c>
      <c r="D1388" s="396"/>
      <c r="E1388" s="393">
        <f>F1388-4</f>
        <v>44662</v>
      </c>
      <c r="F1388" s="393">
        <v>44666</v>
      </c>
      <c r="G1388" s="393">
        <f>F1388+14</f>
        <v>44680</v>
      </c>
    </row>
    <row r="1389" spans="1:8">
      <c r="B1389" s="395" t="s">
        <v>1044</v>
      </c>
      <c r="C1389" s="395" t="s">
        <v>1044</v>
      </c>
      <c r="D1389" s="394"/>
      <c r="E1389" s="393" t="s">
        <v>1043</v>
      </c>
      <c r="F1389" s="393" t="s">
        <v>13</v>
      </c>
      <c r="G1389" s="393" t="s">
        <v>1043</v>
      </c>
    </row>
    <row r="1390" spans="1:8">
      <c r="A1390" s="403" t="s">
        <v>246</v>
      </c>
      <c r="B1390" s="390"/>
      <c r="C1390" s="390"/>
    </row>
    <row r="1391" spans="1:8">
      <c r="B1391" s="406"/>
      <c r="C1391" s="406"/>
      <c r="D1391" s="405"/>
      <c r="E1391" s="404"/>
      <c r="F1391" s="404"/>
      <c r="G1391" s="404"/>
      <c r="H1391" s="404"/>
    </row>
    <row r="1392" spans="1:8">
      <c r="B1392" s="402" t="s">
        <v>23</v>
      </c>
      <c r="C1392" s="402" t="s">
        <v>24</v>
      </c>
      <c r="D1392" s="401" t="s">
        <v>25</v>
      </c>
      <c r="E1392" s="398" t="s">
        <v>152</v>
      </c>
      <c r="F1392" s="398" t="s">
        <v>152</v>
      </c>
      <c r="G1392" s="398" t="s">
        <v>1041</v>
      </c>
      <c r="H1392" s="398" t="s">
        <v>246</v>
      </c>
    </row>
    <row r="1393" spans="1:8">
      <c r="B1393" s="400"/>
      <c r="C1393" s="400"/>
      <c r="D1393" s="399"/>
      <c r="E1393" s="398" t="s">
        <v>1039</v>
      </c>
      <c r="F1393" s="398" t="s">
        <v>27</v>
      </c>
      <c r="G1393" s="398" t="s">
        <v>28</v>
      </c>
      <c r="H1393" s="398" t="s">
        <v>28</v>
      </c>
    </row>
    <row r="1394" spans="1:8" ht="16.5" customHeight="1">
      <c r="B1394" s="395" t="s">
        <v>1038</v>
      </c>
      <c r="C1394" s="395" t="s">
        <v>224</v>
      </c>
      <c r="D1394" s="397" t="s">
        <v>1037</v>
      </c>
      <c r="E1394" s="393">
        <f>F1394-3</f>
        <v>44650</v>
      </c>
      <c r="F1394" s="393">
        <v>44653</v>
      </c>
      <c r="G1394" s="393">
        <f>F1394+12</f>
        <v>44665</v>
      </c>
      <c r="H1394" s="393" t="s">
        <v>1029</v>
      </c>
    </row>
    <row r="1395" spans="1:8">
      <c r="B1395" s="395" t="s">
        <v>1036</v>
      </c>
      <c r="C1395" s="395" t="s">
        <v>704</v>
      </c>
      <c r="D1395" s="396"/>
      <c r="E1395" s="393">
        <f>F1395-3</f>
        <v>44657</v>
      </c>
      <c r="F1395" s="393">
        <v>44660</v>
      </c>
      <c r="G1395" s="393">
        <f>F1395+12</f>
        <v>44672</v>
      </c>
      <c r="H1395" s="393" t="s">
        <v>1029</v>
      </c>
    </row>
    <row r="1396" spans="1:8" ht="16.5" customHeight="1">
      <c r="B1396" s="395" t="s">
        <v>1035</v>
      </c>
      <c r="C1396" s="395" t="s">
        <v>1034</v>
      </c>
      <c r="D1396" s="396"/>
      <c r="E1396" s="393">
        <f>F1396-3</f>
        <v>44664</v>
      </c>
      <c r="F1396" s="393">
        <v>44667</v>
      </c>
      <c r="G1396" s="393">
        <f>F1396+12</f>
        <v>44679</v>
      </c>
      <c r="H1396" s="393" t="s">
        <v>1029</v>
      </c>
    </row>
    <row r="1397" spans="1:8" ht="16.5" customHeight="1">
      <c r="B1397" s="395" t="s">
        <v>1033</v>
      </c>
      <c r="C1397" s="395" t="s">
        <v>704</v>
      </c>
      <c r="D1397" s="396"/>
      <c r="E1397" s="393">
        <f>F1397-3</f>
        <v>44671</v>
      </c>
      <c r="F1397" s="393">
        <v>44674</v>
      </c>
      <c r="G1397" s="393">
        <f>F1397+12</f>
        <v>44686</v>
      </c>
      <c r="H1397" s="393" t="s">
        <v>1029</v>
      </c>
    </row>
    <row r="1398" spans="1:8" ht="16.5" customHeight="1">
      <c r="B1398" s="395" t="s">
        <v>1032</v>
      </c>
      <c r="C1398" s="395" t="s">
        <v>211</v>
      </c>
      <c r="D1398" s="396"/>
      <c r="E1398" s="393">
        <f>F1398-3</f>
        <v>44678</v>
      </c>
      <c r="F1398" s="393">
        <v>44681</v>
      </c>
      <c r="G1398" s="393">
        <f>F1398+12</f>
        <v>44693</v>
      </c>
      <c r="H1398" s="393" t="s">
        <v>1029</v>
      </c>
    </row>
    <row r="1399" spans="1:8">
      <c r="B1399" s="395" t="s">
        <v>1031</v>
      </c>
      <c r="C1399" s="395" t="s">
        <v>1030</v>
      </c>
      <c r="D1399" s="394"/>
      <c r="E1399" s="393">
        <f>F1399-3</f>
        <v>44685</v>
      </c>
      <c r="F1399" s="393">
        <v>44688</v>
      </c>
      <c r="G1399" s="393">
        <f>F1399+12</f>
        <v>44700</v>
      </c>
      <c r="H1399" s="393" t="s">
        <v>1029</v>
      </c>
    </row>
    <row r="1400" spans="1:8">
      <c r="B1400" s="406"/>
      <c r="C1400" s="406"/>
      <c r="D1400" s="405"/>
      <c r="E1400" s="404"/>
      <c r="F1400" s="404"/>
      <c r="G1400" s="404"/>
      <c r="H1400" s="404"/>
    </row>
    <row r="1401" spans="1:8">
      <c r="A1401" s="403" t="s">
        <v>1042</v>
      </c>
    </row>
    <row r="1403" spans="1:8">
      <c r="B1403" s="402" t="s">
        <v>23</v>
      </c>
      <c r="C1403" s="402" t="s">
        <v>24</v>
      </c>
      <c r="D1403" s="401" t="s">
        <v>25</v>
      </c>
      <c r="E1403" s="398" t="s">
        <v>152</v>
      </c>
      <c r="F1403" s="398" t="s">
        <v>152</v>
      </c>
      <c r="G1403" s="398" t="s">
        <v>1041</v>
      </c>
      <c r="H1403" s="398" t="s">
        <v>1040</v>
      </c>
    </row>
    <row r="1404" spans="1:8">
      <c r="B1404" s="400"/>
      <c r="C1404" s="400"/>
      <c r="D1404" s="399"/>
      <c r="E1404" s="398" t="s">
        <v>1039</v>
      </c>
      <c r="F1404" s="398" t="s">
        <v>27</v>
      </c>
      <c r="G1404" s="398" t="s">
        <v>28</v>
      </c>
      <c r="H1404" s="398" t="s">
        <v>28</v>
      </c>
    </row>
    <row r="1405" spans="1:8" ht="16.5" customHeight="1">
      <c r="B1405" s="395" t="s">
        <v>1038</v>
      </c>
      <c r="C1405" s="395" t="s">
        <v>224</v>
      </c>
      <c r="D1405" s="397" t="s">
        <v>1037</v>
      </c>
      <c r="E1405" s="393">
        <f>F1405-3</f>
        <v>44650</v>
      </c>
      <c r="F1405" s="393">
        <v>44653</v>
      </c>
      <c r="G1405" s="393">
        <f>F1405+12</f>
        <v>44665</v>
      </c>
      <c r="H1405" s="393" t="s">
        <v>1029</v>
      </c>
    </row>
    <row r="1406" spans="1:8" ht="16.5" customHeight="1">
      <c r="B1406" s="395" t="s">
        <v>1036</v>
      </c>
      <c r="C1406" s="395" t="s">
        <v>704</v>
      </c>
      <c r="D1406" s="396"/>
      <c r="E1406" s="393">
        <f>F1406-3</f>
        <v>44657</v>
      </c>
      <c r="F1406" s="393">
        <v>44660</v>
      </c>
      <c r="G1406" s="393">
        <f>F1406+12</f>
        <v>44672</v>
      </c>
      <c r="H1406" s="393" t="s">
        <v>1029</v>
      </c>
    </row>
    <row r="1407" spans="1:8" ht="16.5" customHeight="1">
      <c r="B1407" s="395" t="s">
        <v>1035</v>
      </c>
      <c r="C1407" s="395" t="s">
        <v>1034</v>
      </c>
      <c r="D1407" s="396"/>
      <c r="E1407" s="393">
        <f>F1407-3</f>
        <v>44664</v>
      </c>
      <c r="F1407" s="393">
        <v>44667</v>
      </c>
      <c r="G1407" s="393">
        <f>F1407+12</f>
        <v>44679</v>
      </c>
      <c r="H1407" s="393" t="s">
        <v>1029</v>
      </c>
    </row>
    <row r="1408" spans="1:8">
      <c r="B1408" s="395" t="s">
        <v>1033</v>
      </c>
      <c r="C1408" s="395" t="s">
        <v>704</v>
      </c>
      <c r="D1408" s="396"/>
      <c r="E1408" s="393">
        <f>F1408-3</f>
        <v>44671</v>
      </c>
      <c r="F1408" s="393">
        <v>44674</v>
      </c>
      <c r="G1408" s="393">
        <f>F1408+12</f>
        <v>44686</v>
      </c>
      <c r="H1408" s="393" t="s">
        <v>1029</v>
      </c>
    </row>
    <row r="1409" spans="2:8">
      <c r="B1409" s="395" t="s">
        <v>1032</v>
      </c>
      <c r="C1409" s="395" t="s">
        <v>211</v>
      </c>
      <c r="D1409" s="396"/>
      <c r="E1409" s="393">
        <f>F1409-3</f>
        <v>44678</v>
      </c>
      <c r="F1409" s="393">
        <v>44681</v>
      </c>
      <c r="G1409" s="393">
        <f>F1409+12</f>
        <v>44693</v>
      </c>
      <c r="H1409" s="393" t="s">
        <v>1029</v>
      </c>
    </row>
    <row r="1410" spans="2:8">
      <c r="B1410" s="395" t="s">
        <v>1031</v>
      </c>
      <c r="C1410" s="395" t="s">
        <v>1030</v>
      </c>
      <c r="D1410" s="394"/>
      <c r="E1410" s="393">
        <f>F1410-3</f>
        <v>44685</v>
      </c>
      <c r="F1410" s="393">
        <v>44688</v>
      </c>
      <c r="G1410" s="393">
        <f>F1410+12</f>
        <v>44700</v>
      </c>
      <c r="H1410" s="393" t="s">
        <v>1029</v>
      </c>
    </row>
  </sheetData>
  <mergeCells count="639">
    <mergeCell ref="B1376:B1377"/>
    <mergeCell ref="C1376:C1377"/>
    <mergeCell ref="D1376:D1377"/>
    <mergeCell ref="D1378:D1382"/>
    <mergeCell ref="B1384:B1385"/>
    <mergeCell ref="C1384:C1385"/>
    <mergeCell ref="D1384:D1385"/>
    <mergeCell ref="B1403:B1404"/>
    <mergeCell ref="C1403:C1404"/>
    <mergeCell ref="D1403:D1404"/>
    <mergeCell ref="D552:D557"/>
    <mergeCell ref="D1145:D1149"/>
    <mergeCell ref="D1174:D1178"/>
    <mergeCell ref="D1135:D1140"/>
    <mergeCell ref="D647:D652"/>
    <mergeCell ref="D1114:D1118"/>
    <mergeCell ref="D1003:D1008"/>
    <mergeCell ref="D1365:D1366"/>
    <mergeCell ref="D1367:D1371"/>
    <mergeCell ref="D184:D189"/>
    <mergeCell ref="D1164:D1169"/>
    <mergeCell ref="D1182:D1187"/>
    <mergeCell ref="D1394:D1399"/>
    <mergeCell ref="D919:D923"/>
    <mergeCell ref="D903:D907"/>
    <mergeCell ref="D861:D865"/>
    <mergeCell ref="D1386:D1389"/>
    <mergeCell ref="B1392:B1393"/>
    <mergeCell ref="C1392:C1393"/>
    <mergeCell ref="D1392:D1393"/>
    <mergeCell ref="D1358:D1362"/>
    <mergeCell ref="B1348:B1349"/>
    <mergeCell ref="C1348:C1349"/>
    <mergeCell ref="D1348:D1349"/>
    <mergeCell ref="B1365:B1366"/>
    <mergeCell ref="C1365:C1366"/>
    <mergeCell ref="D1333:D1337"/>
    <mergeCell ref="B1339:B1340"/>
    <mergeCell ref="C1339:C1340"/>
    <mergeCell ref="D1339:D1340"/>
    <mergeCell ref="D1341:D1345"/>
    <mergeCell ref="B1356:B1357"/>
    <mergeCell ref="C1356:C1357"/>
    <mergeCell ref="D1356:D1357"/>
    <mergeCell ref="D1200:D1204"/>
    <mergeCell ref="A1208:G1208"/>
    <mergeCell ref="C1211:C1212"/>
    <mergeCell ref="B1331:B1332"/>
    <mergeCell ref="C1331:C1332"/>
    <mergeCell ref="D1331:D1332"/>
    <mergeCell ref="B1172:B1173"/>
    <mergeCell ref="C1172:C1173"/>
    <mergeCell ref="D1172:D1173"/>
    <mergeCell ref="B1152:B1153"/>
    <mergeCell ref="C1152:C1153"/>
    <mergeCell ref="D1152:D1153"/>
    <mergeCell ref="D1154:D1159"/>
    <mergeCell ref="B1162:B1163"/>
    <mergeCell ref="C1162:C1163"/>
    <mergeCell ref="D1162:D1163"/>
    <mergeCell ref="D1300:D1304"/>
    <mergeCell ref="B1315:B1316"/>
    <mergeCell ref="C1315:C1316"/>
    <mergeCell ref="D1315:D1316"/>
    <mergeCell ref="B1323:B1324"/>
    <mergeCell ref="C1323:C1324"/>
    <mergeCell ref="D1323:D1324"/>
    <mergeCell ref="D933:D934"/>
    <mergeCell ref="B942:B943"/>
    <mergeCell ref="C942:C943"/>
    <mergeCell ref="D942:D943"/>
    <mergeCell ref="D892:D893"/>
    <mergeCell ref="D894:D898"/>
    <mergeCell ref="B901:B902"/>
    <mergeCell ref="C901:C902"/>
    <mergeCell ref="B876:B877"/>
    <mergeCell ref="C876:C877"/>
    <mergeCell ref="D876:D877"/>
    <mergeCell ref="D878:D882"/>
    <mergeCell ref="D944:D948"/>
    <mergeCell ref="B950:B951"/>
    <mergeCell ref="C950:C951"/>
    <mergeCell ref="D950:D951"/>
    <mergeCell ref="B925:B926"/>
    <mergeCell ref="C925:C926"/>
    <mergeCell ref="B867:B868"/>
    <mergeCell ref="C867:C868"/>
    <mergeCell ref="D867:D868"/>
    <mergeCell ref="D853:D857"/>
    <mergeCell ref="D869:D873"/>
    <mergeCell ref="A875:B875"/>
    <mergeCell ref="D844:D848"/>
    <mergeCell ref="B851:B852"/>
    <mergeCell ref="C851:C852"/>
    <mergeCell ref="D851:D852"/>
    <mergeCell ref="B859:B860"/>
    <mergeCell ref="C859:C860"/>
    <mergeCell ref="D859:D860"/>
    <mergeCell ref="D1012:D1016"/>
    <mergeCell ref="D961:D965"/>
    <mergeCell ref="B967:B968"/>
    <mergeCell ref="C967:C968"/>
    <mergeCell ref="D967:D968"/>
    <mergeCell ref="D969:D973"/>
    <mergeCell ref="D977:D980"/>
    <mergeCell ref="D886:D890"/>
    <mergeCell ref="D911:D915"/>
    <mergeCell ref="B917:B918"/>
    <mergeCell ref="C917:C918"/>
    <mergeCell ref="D917:D918"/>
    <mergeCell ref="B1010:B1011"/>
    <mergeCell ref="C1010:C1011"/>
    <mergeCell ref="D1010:D1011"/>
    <mergeCell ref="D925:D926"/>
    <mergeCell ref="D927:D931"/>
    <mergeCell ref="D1036:D1039"/>
    <mergeCell ref="B1041:B1042"/>
    <mergeCell ref="B1093:B1094"/>
    <mergeCell ref="C1093:C1094"/>
    <mergeCell ref="B1112:B1113"/>
    <mergeCell ref="C1112:C1113"/>
    <mergeCell ref="C1041:C1042"/>
    <mergeCell ref="D1041:D1042"/>
    <mergeCell ref="D1043:D1047"/>
    <mergeCell ref="B1050:B1051"/>
    <mergeCell ref="D1020:D1025"/>
    <mergeCell ref="B1027:B1028"/>
    <mergeCell ref="C1027:C1028"/>
    <mergeCell ref="D1027:D1028"/>
    <mergeCell ref="D1029:D1032"/>
    <mergeCell ref="B1034:B1035"/>
    <mergeCell ref="C1034:C1035"/>
    <mergeCell ref="D1034:D1035"/>
    <mergeCell ref="D842:D843"/>
    <mergeCell ref="D825:D829"/>
    <mergeCell ref="D832:D833"/>
    <mergeCell ref="D834:D838"/>
    <mergeCell ref="B1018:B1019"/>
    <mergeCell ref="C1018:C1019"/>
    <mergeCell ref="D1018:D1019"/>
    <mergeCell ref="B884:B885"/>
    <mergeCell ref="C884:C885"/>
    <mergeCell ref="D884:D885"/>
    <mergeCell ref="A822:B822"/>
    <mergeCell ref="B823:B824"/>
    <mergeCell ref="C823:C824"/>
    <mergeCell ref="D823:D824"/>
    <mergeCell ref="A840:G840"/>
    <mergeCell ref="B842:B843"/>
    <mergeCell ref="A831:B831"/>
    <mergeCell ref="B832:B833"/>
    <mergeCell ref="C832:C833"/>
    <mergeCell ref="C842:C843"/>
    <mergeCell ref="D491:D495"/>
    <mergeCell ref="B514:B515"/>
    <mergeCell ref="C505:C506"/>
    <mergeCell ref="B455:B456"/>
    <mergeCell ref="B472:B473"/>
    <mergeCell ref="B480:B481"/>
    <mergeCell ref="B489:B490"/>
    <mergeCell ref="D466:D470"/>
    <mergeCell ref="D474:D478"/>
    <mergeCell ref="D472:D473"/>
    <mergeCell ref="D480:D481"/>
    <mergeCell ref="D489:D490"/>
    <mergeCell ref="B464:B465"/>
    <mergeCell ref="D482:D486"/>
    <mergeCell ref="C480:C481"/>
    <mergeCell ref="B589:B590"/>
    <mergeCell ref="B505:B506"/>
    <mergeCell ref="C489:C490"/>
    <mergeCell ref="D455:D456"/>
    <mergeCell ref="C464:C465"/>
    <mergeCell ref="C514:C515"/>
    <mergeCell ref="C497:C498"/>
    <mergeCell ref="D505:D506"/>
    <mergeCell ref="D497:D498"/>
    <mergeCell ref="D499:D503"/>
    <mergeCell ref="D569:D570"/>
    <mergeCell ref="D591:D596"/>
    <mergeCell ref="D541:D542"/>
    <mergeCell ref="D562:D566"/>
    <mergeCell ref="D543:D547"/>
    <mergeCell ref="C579:C580"/>
    <mergeCell ref="D525:D529"/>
    <mergeCell ref="C541:C542"/>
    <mergeCell ref="D532:D533"/>
    <mergeCell ref="D534:D538"/>
    <mergeCell ref="D550:D551"/>
    <mergeCell ref="D560:D561"/>
    <mergeCell ref="A607:G607"/>
    <mergeCell ref="D514:D515"/>
    <mergeCell ref="D507:D511"/>
    <mergeCell ref="B541:B542"/>
    <mergeCell ref="B560:B561"/>
    <mergeCell ref="C550:C551"/>
    <mergeCell ref="C560:C561"/>
    <mergeCell ref="D589:D590"/>
    <mergeCell ref="D516:D520"/>
    <mergeCell ref="D523:D524"/>
    <mergeCell ref="B684:B685"/>
    <mergeCell ref="C684:C685"/>
    <mergeCell ref="C746:C747"/>
    <mergeCell ref="C719:C720"/>
    <mergeCell ref="D787:D791"/>
    <mergeCell ref="D746:D747"/>
    <mergeCell ref="D748:D752"/>
    <mergeCell ref="B785:B786"/>
    <mergeCell ref="D785:D786"/>
    <mergeCell ref="B719:B720"/>
    <mergeCell ref="A664:G664"/>
    <mergeCell ref="B666:B667"/>
    <mergeCell ref="C666:C667"/>
    <mergeCell ref="B635:B636"/>
    <mergeCell ref="D757:D762"/>
    <mergeCell ref="D767:D772"/>
    <mergeCell ref="B645:B646"/>
    <mergeCell ref="C645:C646"/>
    <mergeCell ref="D637:D642"/>
    <mergeCell ref="D710:D711"/>
    <mergeCell ref="D301:D305"/>
    <mergeCell ref="D430:D431"/>
    <mergeCell ref="D421:D422"/>
    <mergeCell ref="C272:C273"/>
    <mergeCell ref="C281:C282"/>
    <mergeCell ref="C242:C243"/>
    <mergeCell ref="D272:D273"/>
    <mergeCell ref="D244:D249"/>
    <mergeCell ref="D254:D259"/>
    <mergeCell ref="D264:D269"/>
    <mergeCell ref="D194:D199"/>
    <mergeCell ref="D214:D219"/>
    <mergeCell ref="D234:D239"/>
    <mergeCell ref="D309:D313"/>
    <mergeCell ref="D353:D357"/>
    <mergeCell ref="D359:D360"/>
    <mergeCell ref="D438:D439"/>
    <mergeCell ref="C455:C456"/>
    <mergeCell ref="D96:D101"/>
    <mergeCell ref="D114:D115"/>
    <mergeCell ref="D175:D179"/>
    <mergeCell ref="D173:D174"/>
    <mergeCell ref="D126:D131"/>
    <mergeCell ref="D440:D444"/>
    <mergeCell ref="C446:C447"/>
    <mergeCell ref="D446:D447"/>
    <mergeCell ref="D342:D343"/>
    <mergeCell ref="D361:D365"/>
    <mergeCell ref="D326:D330"/>
    <mergeCell ref="D368:D369"/>
    <mergeCell ref="D336:D340"/>
    <mergeCell ref="B291:B292"/>
    <mergeCell ref="D318:D322"/>
    <mergeCell ref="D293:D297"/>
    <mergeCell ref="D316:D317"/>
    <mergeCell ref="D334:D335"/>
    <mergeCell ref="C438:C439"/>
    <mergeCell ref="D291:D292"/>
    <mergeCell ref="D299:D300"/>
    <mergeCell ref="C291:C292"/>
    <mergeCell ref="C299:C300"/>
    <mergeCell ref="B307:B308"/>
    <mergeCell ref="D394:D395"/>
    <mergeCell ref="D403:D404"/>
    <mergeCell ref="D379:D383"/>
    <mergeCell ref="C421:C422"/>
    <mergeCell ref="C394:C395"/>
    <mergeCell ref="D370:D374"/>
    <mergeCell ref="B316:B317"/>
    <mergeCell ref="D307:D308"/>
    <mergeCell ref="C307:C308"/>
    <mergeCell ref="B299:B300"/>
    <mergeCell ref="B430:B431"/>
    <mergeCell ref="B385:B386"/>
    <mergeCell ref="D377:D378"/>
    <mergeCell ref="D387:D391"/>
    <mergeCell ref="C403:C404"/>
    <mergeCell ref="C377:C378"/>
    <mergeCell ref="C430:C431"/>
    <mergeCell ref="B421:B422"/>
    <mergeCell ref="B394:B395"/>
    <mergeCell ref="D164:D165"/>
    <mergeCell ref="D154:D155"/>
    <mergeCell ref="D94:D95"/>
    <mergeCell ref="D212:D213"/>
    <mergeCell ref="D124:D125"/>
    <mergeCell ref="D182:D183"/>
    <mergeCell ref="D166:D170"/>
    <mergeCell ref="D146:D151"/>
    <mergeCell ref="D136:D141"/>
    <mergeCell ref="D65:D70"/>
    <mergeCell ref="B124:B125"/>
    <mergeCell ref="D104:D105"/>
    <mergeCell ref="D83:D84"/>
    <mergeCell ref="D106:D111"/>
    <mergeCell ref="D116:D121"/>
    <mergeCell ref="B73:B74"/>
    <mergeCell ref="D54:D55"/>
    <mergeCell ref="D134:D135"/>
    <mergeCell ref="D85:D90"/>
    <mergeCell ref="D274:D278"/>
    <mergeCell ref="B173:B174"/>
    <mergeCell ref="A181:B181"/>
    <mergeCell ref="B154:B155"/>
    <mergeCell ref="B144:B145"/>
    <mergeCell ref="B134:B135"/>
    <mergeCell ref="B222:B223"/>
    <mergeCell ref="B202:B203"/>
    <mergeCell ref="B192:B193"/>
    <mergeCell ref="A123:B123"/>
    <mergeCell ref="C222:C223"/>
    <mergeCell ref="B164:B165"/>
    <mergeCell ref="B182:B183"/>
    <mergeCell ref="C232:C233"/>
    <mergeCell ref="C262:C263"/>
    <mergeCell ref="C252:C253"/>
    <mergeCell ref="D192:D193"/>
    <mergeCell ref="D204:D209"/>
    <mergeCell ref="D224:D229"/>
    <mergeCell ref="D202:D203"/>
    <mergeCell ref="D222:D223"/>
    <mergeCell ref="C144:C145"/>
    <mergeCell ref="C154:C155"/>
    <mergeCell ref="C173:C174"/>
    <mergeCell ref="C83:C84"/>
    <mergeCell ref="D156:D160"/>
    <mergeCell ref="B83:B84"/>
    <mergeCell ref="B104:B105"/>
    <mergeCell ref="B114:B115"/>
    <mergeCell ref="B94:B95"/>
    <mergeCell ref="D144:D145"/>
    <mergeCell ref="C94:C95"/>
    <mergeCell ref="C73:C74"/>
    <mergeCell ref="C182:C183"/>
    <mergeCell ref="C192:C193"/>
    <mergeCell ref="C34:C35"/>
    <mergeCell ref="C104:C105"/>
    <mergeCell ref="C114:C115"/>
    <mergeCell ref="C134:C135"/>
    <mergeCell ref="C164:C165"/>
    <mergeCell ref="C124:C12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:B55"/>
    <mergeCell ref="B63:B64"/>
    <mergeCell ref="C6:C7"/>
    <mergeCell ref="B6:B7"/>
    <mergeCell ref="B15:B16"/>
    <mergeCell ref="B24:B25"/>
    <mergeCell ref="B34:B35"/>
    <mergeCell ref="C54:C55"/>
    <mergeCell ref="C15:C16"/>
    <mergeCell ref="C24:C25"/>
    <mergeCell ref="J1:K1"/>
    <mergeCell ref="A1:G1"/>
    <mergeCell ref="A2:B2"/>
    <mergeCell ref="A3:G3"/>
    <mergeCell ref="D6:D7"/>
    <mergeCell ref="B44:B45"/>
    <mergeCell ref="D15:D16"/>
    <mergeCell ref="C44:C45"/>
    <mergeCell ref="B377:B378"/>
    <mergeCell ref="C212:C213"/>
    <mergeCell ref="C351:C352"/>
    <mergeCell ref="D344:D348"/>
    <mergeCell ref="D283:D287"/>
    <mergeCell ref="A289:G289"/>
    <mergeCell ref="D262:D263"/>
    <mergeCell ref="D232:D233"/>
    <mergeCell ref="D242:D243"/>
    <mergeCell ref="D252:D253"/>
    <mergeCell ref="B242:B243"/>
    <mergeCell ref="B212:B213"/>
    <mergeCell ref="D405:D409"/>
    <mergeCell ref="B403:B404"/>
    <mergeCell ref="C385:C386"/>
    <mergeCell ref="D385:D386"/>
    <mergeCell ref="C368:C369"/>
    <mergeCell ref="B368:B369"/>
    <mergeCell ref="B359:B360"/>
    <mergeCell ref="C359:C360"/>
    <mergeCell ref="A332:G332"/>
    <mergeCell ref="B272:B273"/>
    <mergeCell ref="D281:D282"/>
    <mergeCell ref="D24:D25"/>
    <mergeCell ref="B550:B551"/>
    <mergeCell ref="B281:B282"/>
    <mergeCell ref="C202:C203"/>
    <mergeCell ref="B262:B263"/>
    <mergeCell ref="B252:B253"/>
    <mergeCell ref="B232:B233"/>
    <mergeCell ref="B351:B352"/>
    <mergeCell ref="C316:C317"/>
    <mergeCell ref="B324:B325"/>
    <mergeCell ref="D351:D352"/>
    <mergeCell ref="C324:C325"/>
    <mergeCell ref="B334:B335"/>
    <mergeCell ref="C334:C335"/>
    <mergeCell ref="D324:D325"/>
    <mergeCell ref="C342:C343"/>
    <mergeCell ref="B342:B343"/>
    <mergeCell ref="D396:D400"/>
    <mergeCell ref="D423:D427"/>
    <mergeCell ref="D432:D436"/>
    <mergeCell ref="D73:D74"/>
    <mergeCell ref="D75:D80"/>
    <mergeCell ref="B412:B413"/>
    <mergeCell ref="C412:C413"/>
    <mergeCell ref="D412:D413"/>
    <mergeCell ref="D414:D418"/>
    <mergeCell ref="A315:C315"/>
    <mergeCell ref="B599:B600"/>
    <mergeCell ref="D599:D600"/>
    <mergeCell ref="D571:D576"/>
    <mergeCell ref="D579:D580"/>
    <mergeCell ref="B609:B610"/>
    <mergeCell ref="B438:B439"/>
    <mergeCell ref="B532:B533"/>
    <mergeCell ref="D464:D465"/>
    <mergeCell ref="D448:D452"/>
    <mergeCell ref="D457:D461"/>
    <mergeCell ref="D611:D615"/>
    <mergeCell ref="D629:D633"/>
    <mergeCell ref="D617:D618"/>
    <mergeCell ref="D619:D624"/>
    <mergeCell ref="C599:C600"/>
    <mergeCell ref="B569:B570"/>
    <mergeCell ref="C569:C570"/>
    <mergeCell ref="B579:B580"/>
    <mergeCell ref="C589:C590"/>
    <mergeCell ref="D581:D586"/>
    <mergeCell ref="D657:D662"/>
    <mergeCell ref="C803:C804"/>
    <mergeCell ref="D803:D804"/>
    <mergeCell ref="B446:B447"/>
    <mergeCell ref="C472:C473"/>
    <mergeCell ref="C532:C533"/>
    <mergeCell ref="C523:C524"/>
    <mergeCell ref="B523:B524"/>
    <mergeCell ref="B497:B498"/>
    <mergeCell ref="D645:D646"/>
    <mergeCell ref="B627:B628"/>
    <mergeCell ref="C627:C628"/>
    <mergeCell ref="D627:D628"/>
    <mergeCell ref="C617:C618"/>
    <mergeCell ref="D635:D636"/>
    <mergeCell ref="B655:B656"/>
    <mergeCell ref="B755:B756"/>
    <mergeCell ref="D684:D685"/>
    <mergeCell ref="C609:C610"/>
    <mergeCell ref="D609:D610"/>
    <mergeCell ref="B617:B618"/>
    <mergeCell ref="D666:D667"/>
    <mergeCell ref="B675:B676"/>
    <mergeCell ref="C675:C676"/>
    <mergeCell ref="D675:D676"/>
    <mergeCell ref="D677:D682"/>
    <mergeCell ref="C635:C636"/>
    <mergeCell ref="C655:C656"/>
    <mergeCell ref="D655:D656"/>
    <mergeCell ref="D668:D672"/>
    <mergeCell ref="D795:D800"/>
    <mergeCell ref="B765:B766"/>
    <mergeCell ref="C765:C766"/>
    <mergeCell ref="B775:B776"/>
    <mergeCell ref="C775:C776"/>
    <mergeCell ref="B793:B794"/>
    <mergeCell ref="B693:B694"/>
    <mergeCell ref="C693:C694"/>
    <mergeCell ref="D693:D694"/>
    <mergeCell ref="B813:B814"/>
    <mergeCell ref="C813:C814"/>
    <mergeCell ref="D813:D814"/>
    <mergeCell ref="A736:B736"/>
    <mergeCell ref="B737:B738"/>
    <mergeCell ref="C737:C738"/>
    <mergeCell ref="D737:D738"/>
    <mergeCell ref="B728:B729"/>
    <mergeCell ref="C728:C729"/>
    <mergeCell ref="D701:D702"/>
    <mergeCell ref="D695:D699"/>
    <mergeCell ref="B701:B702"/>
    <mergeCell ref="C701:C702"/>
    <mergeCell ref="D728:D729"/>
    <mergeCell ref="B710:B711"/>
    <mergeCell ref="C710:C711"/>
    <mergeCell ref="A745:B745"/>
    <mergeCell ref="B746:B747"/>
    <mergeCell ref="C755:C756"/>
    <mergeCell ref="D755:D756"/>
    <mergeCell ref="C785:C786"/>
    <mergeCell ref="D805:D810"/>
    <mergeCell ref="C793:C794"/>
    <mergeCell ref="D765:D766"/>
    <mergeCell ref="D775:D776"/>
    <mergeCell ref="B803:B804"/>
    <mergeCell ref="D815:D820"/>
    <mergeCell ref="D686:D690"/>
    <mergeCell ref="D712:D716"/>
    <mergeCell ref="D730:D734"/>
    <mergeCell ref="D721:D725"/>
    <mergeCell ref="D703:D707"/>
    <mergeCell ref="D739:D743"/>
    <mergeCell ref="D719:D720"/>
    <mergeCell ref="D793:D794"/>
    <mergeCell ref="D777:D782"/>
    <mergeCell ref="C975:C976"/>
    <mergeCell ref="D975:D976"/>
    <mergeCell ref="B892:B893"/>
    <mergeCell ref="C892:C893"/>
    <mergeCell ref="D952:D956"/>
    <mergeCell ref="B959:B960"/>
    <mergeCell ref="C959:C960"/>
    <mergeCell ref="D959:D960"/>
    <mergeCell ref="B933:B934"/>
    <mergeCell ref="C933:C934"/>
    <mergeCell ref="D993:D994"/>
    <mergeCell ref="D995:D999"/>
    <mergeCell ref="B1001:B1002"/>
    <mergeCell ref="C1001:C1002"/>
    <mergeCell ref="D1001:D1002"/>
    <mergeCell ref="D901:D902"/>
    <mergeCell ref="B909:B910"/>
    <mergeCell ref="C909:C910"/>
    <mergeCell ref="D909:D910"/>
    <mergeCell ref="B975:B976"/>
    <mergeCell ref="D1061:D1065"/>
    <mergeCell ref="B1067:B1068"/>
    <mergeCell ref="C1067:C1068"/>
    <mergeCell ref="D1067:D1068"/>
    <mergeCell ref="B982:B983"/>
    <mergeCell ref="C982:C983"/>
    <mergeCell ref="D982:D983"/>
    <mergeCell ref="D984:D988"/>
    <mergeCell ref="B993:B994"/>
    <mergeCell ref="C993:C994"/>
    <mergeCell ref="C1050:C1051"/>
    <mergeCell ref="D1050:D1051"/>
    <mergeCell ref="D1052:D1056"/>
    <mergeCell ref="B1059:B1060"/>
    <mergeCell ref="C1059:C1060"/>
    <mergeCell ref="D1059:D1060"/>
    <mergeCell ref="D1211:D1212"/>
    <mergeCell ref="D1069:D1073"/>
    <mergeCell ref="B1076:B1077"/>
    <mergeCell ref="C1076:C1077"/>
    <mergeCell ref="D1076:D1077"/>
    <mergeCell ref="D1078:D1083"/>
    <mergeCell ref="B1085:B1086"/>
    <mergeCell ref="C1085:C1086"/>
    <mergeCell ref="D1085:D1086"/>
    <mergeCell ref="D1087:D1091"/>
    <mergeCell ref="B1121:B1122"/>
    <mergeCell ref="C1121:C1122"/>
    <mergeCell ref="D1121:D1122"/>
    <mergeCell ref="D1123:D1128"/>
    <mergeCell ref="B1133:B1134"/>
    <mergeCell ref="C1133:C1134"/>
    <mergeCell ref="D1133:D1134"/>
    <mergeCell ref="D1093:D1094"/>
    <mergeCell ref="D1095:D1099"/>
    <mergeCell ref="D1143:D1144"/>
    <mergeCell ref="C1220:C1221"/>
    <mergeCell ref="D1220:D1221"/>
    <mergeCell ref="B1180:B1181"/>
    <mergeCell ref="C1180:C1181"/>
    <mergeCell ref="D1180:D1181"/>
    <mergeCell ref="B1143:B1144"/>
    <mergeCell ref="C1143:C1144"/>
    <mergeCell ref="B1211:B1212"/>
    <mergeCell ref="D1213:D1218"/>
    <mergeCell ref="B1220:B1221"/>
    <mergeCell ref="D1222:D1226"/>
    <mergeCell ref="B1102:B1103"/>
    <mergeCell ref="C1102:C1103"/>
    <mergeCell ref="D1102:D1103"/>
    <mergeCell ref="D1104:D1109"/>
    <mergeCell ref="A1111:B1111"/>
    <mergeCell ref="D1112:D1113"/>
    <mergeCell ref="B1189:B1190"/>
    <mergeCell ref="C1189:C1190"/>
    <mergeCell ref="D1189:D1190"/>
    <mergeCell ref="D1191:D1195"/>
    <mergeCell ref="B1198:B1199"/>
    <mergeCell ref="C1198:C1199"/>
    <mergeCell ref="D1198:D1199"/>
    <mergeCell ref="D1247:D1251"/>
    <mergeCell ref="B1229:B1230"/>
    <mergeCell ref="C1229:C1230"/>
    <mergeCell ref="D1229:D1230"/>
    <mergeCell ref="D1231:D1235"/>
    <mergeCell ref="B1237:B1238"/>
    <mergeCell ref="C1237:C1238"/>
    <mergeCell ref="D1237:D1238"/>
    <mergeCell ref="B1298:B1299"/>
    <mergeCell ref="C1298:C1299"/>
    <mergeCell ref="D1298:D1299"/>
    <mergeCell ref="D1239:D1243"/>
    <mergeCell ref="B1245:B1246"/>
    <mergeCell ref="C1245:C1246"/>
    <mergeCell ref="D1245:D1246"/>
    <mergeCell ref="B1253:B1254"/>
    <mergeCell ref="C1253:C1254"/>
    <mergeCell ref="D1253:D1254"/>
    <mergeCell ref="B1280:B1281"/>
    <mergeCell ref="C1280:C1281"/>
    <mergeCell ref="D1280:D1281"/>
    <mergeCell ref="D1282:D1285"/>
    <mergeCell ref="B1288:B1289"/>
    <mergeCell ref="C1288:C1289"/>
    <mergeCell ref="D1288:D1289"/>
    <mergeCell ref="B1262:B1263"/>
    <mergeCell ref="C1262:C1263"/>
    <mergeCell ref="D1262:D1263"/>
    <mergeCell ref="D1264:D1268"/>
    <mergeCell ref="D1290:D1294"/>
    <mergeCell ref="B1306:B1307"/>
    <mergeCell ref="C1306:C1307"/>
    <mergeCell ref="D1306:D1307"/>
    <mergeCell ref="B1271:B1272"/>
    <mergeCell ref="C1271:C1272"/>
    <mergeCell ref="D1325:D1329"/>
    <mergeCell ref="D1317:D1321"/>
    <mergeCell ref="D601:D605"/>
    <mergeCell ref="D1350:D1354"/>
    <mergeCell ref="D935:D940"/>
    <mergeCell ref="D1405:D1410"/>
    <mergeCell ref="D1308:D1312"/>
    <mergeCell ref="D1271:D1272"/>
    <mergeCell ref="D1273:D1277"/>
    <mergeCell ref="D1255:D125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0"/>
  <sheetViews>
    <sheetView workbookViewId="0">
      <selection activeCell="I17" sqref="I17"/>
    </sheetView>
  </sheetViews>
  <sheetFormatPr defaultRowHeight="12.75"/>
  <cols>
    <col min="1" max="1" width="18.125" style="514" customWidth="1"/>
    <col min="2" max="2" width="29" style="514" customWidth="1"/>
    <col min="3" max="3" width="15.125" style="514" customWidth="1"/>
    <col min="4" max="4" width="18.375" style="514" customWidth="1"/>
    <col min="5" max="5" width="16" style="514" customWidth="1"/>
    <col min="6" max="6" width="23.625" style="514" customWidth="1"/>
    <col min="7" max="7" width="22.75" style="514" customWidth="1"/>
    <col min="8" max="16384" width="9" style="514"/>
  </cols>
  <sheetData>
    <row r="1" spans="1:7" ht="51" customHeight="1">
      <c r="A1" s="646" t="s">
        <v>2014</v>
      </c>
      <c r="B1" s="646"/>
      <c r="C1" s="646"/>
      <c r="D1" s="646"/>
      <c r="E1" s="646"/>
      <c r="F1" s="646"/>
      <c r="G1" s="646"/>
    </row>
    <row r="2" spans="1:7" ht="18.75">
      <c r="A2" s="645" t="s">
        <v>20</v>
      </c>
      <c r="B2" s="644"/>
      <c r="C2" s="640"/>
      <c r="D2" s="640"/>
      <c r="E2" s="643"/>
      <c r="F2" s="640"/>
      <c r="G2" s="642" t="s">
        <v>2013</v>
      </c>
    </row>
    <row r="3" spans="1:7">
      <c r="A3" s="641"/>
      <c r="B3" s="640"/>
      <c r="C3" s="640"/>
      <c r="D3" s="640"/>
      <c r="E3" s="640"/>
      <c r="F3" s="640"/>
      <c r="G3" s="640"/>
    </row>
    <row r="4" spans="1:7" ht="15.75">
      <c r="A4" s="639" t="s">
        <v>21</v>
      </c>
      <c r="B4" s="639"/>
      <c r="C4" s="639"/>
      <c r="D4" s="639"/>
      <c r="E4" s="639"/>
      <c r="F4" s="639"/>
      <c r="G4" s="639"/>
    </row>
    <row r="5" spans="1:7">
      <c r="A5" s="527"/>
      <c r="B5" s="529" t="s">
        <v>2012</v>
      </c>
      <c r="C5" s="574"/>
      <c r="D5" s="638"/>
      <c r="E5" s="573"/>
      <c r="F5" s="638"/>
      <c r="G5" s="637"/>
    </row>
    <row r="6" spans="1:7">
      <c r="B6" s="529"/>
      <c r="C6" s="574"/>
      <c r="D6" s="638"/>
      <c r="E6" s="573"/>
      <c r="F6" s="638"/>
      <c r="G6" s="637"/>
    </row>
    <row r="7" spans="1:7">
      <c r="A7" s="527" t="s">
        <v>2011</v>
      </c>
      <c r="B7" s="591" t="s">
        <v>1961</v>
      </c>
      <c r="C7" s="591" t="s">
        <v>1960</v>
      </c>
      <c r="D7" s="591" t="s">
        <v>1959</v>
      </c>
      <c r="E7" s="591" t="s">
        <v>1767</v>
      </c>
      <c r="F7" s="568" t="s">
        <v>1957</v>
      </c>
      <c r="G7" s="568" t="s">
        <v>2004</v>
      </c>
    </row>
    <row r="8" spans="1:7" ht="15.75" customHeight="1">
      <c r="A8" s="527" t="s">
        <v>1833</v>
      </c>
      <c r="B8" s="589"/>
      <c r="C8" s="589"/>
      <c r="D8" s="589"/>
      <c r="E8" s="589"/>
      <c r="F8" s="568" t="s">
        <v>1976</v>
      </c>
      <c r="G8" s="568" t="s">
        <v>1975</v>
      </c>
    </row>
    <row r="9" spans="1:7" ht="15.75" customHeight="1">
      <c r="A9" s="527"/>
      <c r="B9" s="620" t="s">
        <v>2010</v>
      </c>
      <c r="C9" s="620" t="s">
        <v>2009</v>
      </c>
      <c r="D9" s="635" t="s">
        <v>1708</v>
      </c>
      <c r="E9" s="620">
        <v>44650</v>
      </c>
      <c r="F9" s="620">
        <v>44657</v>
      </c>
      <c r="G9" s="620">
        <v>44686</v>
      </c>
    </row>
    <row r="10" spans="1:7" ht="15.75" customHeight="1">
      <c r="A10" s="527"/>
      <c r="B10" s="620" t="s">
        <v>2008</v>
      </c>
      <c r="C10" s="620" t="s">
        <v>2007</v>
      </c>
      <c r="D10" s="635" t="s">
        <v>1708</v>
      </c>
      <c r="E10" s="620">
        <v>44657</v>
      </c>
      <c r="F10" s="620">
        <v>44664</v>
      </c>
      <c r="G10" s="620">
        <v>44693</v>
      </c>
    </row>
    <row r="11" spans="1:7" ht="15.75" customHeight="1">
      <c r="A11" s="527"/>
      <c r="B11" s="620" t="s">
        <v>1979</v>
      </c>
      <c r="C11" s="620" t="s">
        <v>1978</v>
      </c>
      <c r="D11" s="635" t="s">
        <v>1708</v>
      </c>
      <c r="E11" s="620">
        <v>44664</v>
      </c>
      <c r="F11" s="620">
        <v>44671</v>
      </c>
      <c r="G11" s="620">
        <v>44700</v>
      </c>
    </row>
    <row r="12" spans="1:7" ht="13.5" customHeight="1">
      <c r="A12" s="636"/>
      <c r="B12" s="620" t="s">
        <v>2006</v>
      </c>
      <c r="C12" s="620" t="s">
        <v>2005</v>
      </c>
      <c r="D12" s="635" t="s">
        <v>1708</v>
      </c>
      <c r="E12" s="620">
        <v>44671</v>
      </c>
      <c r="F12" s="620">
        <v>44678</v>
      </c>
      <c r="G12" s="620">
        <v>44707</v>
      </c>
    </row>
    <row r="13" spans="1:7" ht="13.5" customHeight="1">
      <c r="A13" s="636"/>
      <c r="B13" s="620"/>
      <c r="C13" s="620"/>
      <c r="D13" s="635" t="s">
        <v>1708</v>
      </c>
      <c r="E13" s="620">
        <v>44678</v>
      </c>
      <c r="F13" s="620">
        <v>44685</v>
      </c>
      <c r="G13" s="620">
        <v>44714</v>
      </c>
    </row>
    <row r="14" spans="1:7" s="622" customFormat="1" ht="13.5"/>
    <row r="15" spans="1:7" ht="13.5" customHeight="1">
      <c r="A15" s="527" t="s">
        <v>1940</v>
      </c>
      <c r="B15" s="591" t="s">
        <v>1961</v>
      </c>
      <c r="C15" s="591" t="s">
        <v>1960</v>
      </c>
      <c r="D15" s="591" t="s">
        <v>1959</v>
      </c>
      <c r="E15" s="591" t="s">
        <v>1767</v>
      </c>
      <c r="F15" s="568" t="s">
        <v>1957</v>
      </c>
      <c r="G15" s="568" t="s">
        <v>2004</v>
      </c>
    </row>
    <row r="16" spans="1:7" ht="13.5" customHeight="1">
      <c r="A16" s="634"/>
      <c r="B16" s="589"/>
      <c r="C16" s="589"/>
      <c r="D16" s="589"/>
      <c r="E16" s="589"/>
      <c r="F16" s="568" t="s">
        <v>1976</v>
      </c>
      <c r="G16" s="568" t="s">
        <v>1975</v>
      </c>
    </row>
    <row r="17" spans="1:7" ht="13.5" customHeight="1">
      <c r="A17" s="633" t="s">
        <v>1719</v>
      </c>
      <c r="B17" s="620" t="s">
        <v>1947</v>
      </c>
      <c r="C17" s="620" t="s">
        <v>65</v>
      </c>
      <c r="D17" s="568" t="s">
        <v>1774</v>
      </c>
      <c r="E17" s="620">
        <v>44645</v>
      </c>
      <c r="F17" s="620">
        <v>44654</v>
      </c>
      <c r="G17" s="620">
        <v>44683</v>
      </c>
    </row>
    <row r="18" spans="1:7" ht="13.5" customHeight="1">
      <c r="A18" s="633" t="s">
        <v>1719</v>
      </c>
      <c r="B18" s="620" t="s">
        <v>658</v>
      </c>
      <c r="C18" s="620" t="s">
        <v>1946</v>
      </c>
      <c r="D18" s="568" t="s">
        <v>1774</v>
      </c>
      <c r="E18" s="620">
        <v>44652</v>
      </c>
      <c r="F18" s="620">
        <v>44661</v>
      </c>
      <c r="G18" s="620">
        <v>44690</v>
      </c>
    </row>
    <row r="19" spans="1:7" ht="13.5" customHeight="1">
      <c r="A19" s="633" t="s">
        <v>1719</v>
      </c>
      <c r="B19" s="620" t="s">
        <v>1945</v>
      </c>
      <c r="C19" s="620" t="s">
        <v>1944</v>
      </c>
      <c r="D19" s="568" t="s">
        <v>1774</v>
      </c>
      <c r="E19" s="620">
        <v>44659</v>
      </c>
      <c r="F19" s="620">
        <v>44668</v>
      </c>
      <c r="G19" s="620">
        <v>44697</v>
      </c>
    </row>
    <row r="20" spans="1:7" ht="13.5" customHeight="1">
      <c r="A20" s="633" t="s">
        <v>1719</v>
      </c>
      <c r="B20" s="620" t="s">
        <v>1943</v>
      </c>
      <c r="C20" s="620" t="s">
        <v>218</v>
      </c>
      <c r="D20" s="568" t="s">
        <v>1774</v>
      </c>
      <c r="E20" s="620">
        <v>44666</v>
      </c>
      <c r="F20" s="620">
        <v>44675</v>
      </c>
      <c r="G20" s="620">
        <v>44704</v>
      </c>
    </row>
    <row r="21" spans="1:7" ht="13.5" customHeight="1">
      <c r="A21" s="633"/>
      <c r="B21" s="620" t="s">
        <v>1942</v>
      </c>
      <c r="C21" s="620" t="s">
        <v>89</v>
      </c>
      <c r="D21" s="568" t="s">
        <v>1774</v>
      </c>
      <c r="E21" s="620">
        <v>44673</v>
      </c>
      <c r="F21" s="620">
        <v>44682</v>
      </c>
      <c r="G21" s="620">
        <v>44711</v>
      </c>
    </row>
    <row r="22" spans="1:7" ht="13.5" customHeight="1">
      <c r="A22" s="587"/>
      <c r="B22" s="587"/>
      <c r="C22" s="587"/>
      <c r="D22" s="587"/>
      <c r="E22" s="587"/>
      <c r="F22" s="587"/>
      <c r="G22" s="587"/>
    </row>
    <row r="23" spans="1:7" ht="13.5" customHeight="1">
      <c r="A23" s="633" t="s">
        <v>2003</v>
      </c>
      <c r="B23" s="591" t="s">
        <v>1961</v>
      </c>
      <c r="C23" s="591" t="s">
        <v>1960</v>
      </c>
      <c r="D23" s="591" t="s">
        <v>1959</v>
      </c>
      <c r="E23" s="591" t="s">
        <v>1767</v>
      </c>
      <c r="F23" s="568" t="s">
        <v>1957</v>
      </c>
      <c r="G23" s="568" t="s">
        <v>2002</v>
      </c>
    </row>
    <row r="24" spans="1:7" ht="13.5" customHeight="1">
      <c r="A24" s="633" t="s">
        <v>2001</v>
      </c>
      <c r="B24" s="589"/>
      <c r="C24" s="589"/>
      <c r="D24" s="589"/>
      <c r="E24" s="589"/>
      <c r="F24" s="568" t="s">
        <v>1976</v>
      </c>
      <c r="G24" s="568" t="s">
        <v>1975</v>
      </c>
    </row>
    <row r="25" spans="1:7" ht="13.5" customHeight="1">
      <c r="A25" s="633"/>
      <c r="B25" s="620" t="s">
        <v>2000</v>
      </c>
      <c r="C25" s="620" t="s">
        <v>1999</v>
      </c>
      <c r="D25" s="568" t="s">
        <v>1708</v>
      </c>
      <c r="E25" s="620">
        <v>44648</v>
      </c>
      <c r="F25" s="620">
        <v>44656</v>
      </c>
      <c r="G25" s="620">
        <v>44684</v>
      </c>
    </row>
    <row r="26" spans="1:7" ht="13.5" customHeight="1">
      <c r="A26" s="633"/>
      <c r="B26" s="620" t="s">
        <v>1998</v>
      </c>
      <c r="C26" s="620" t="s">
        <v>1997</v>
      </c>
      <c r="D26" s="568" t="s">
        <v>1708</v>
      </c>
      <c r="E26" s="620">
        <v>44655</v>
      </c>
      <c r="F26" s="620">
        <v>44663</v>
      </c>
      <c r="G26" s="620">
        <v>44691</v>
      </c>
    </row>
    <row r="27" spans="1:7" ht="13.5" customHeight="1">
      <c r="A27" s="633"/>
      <c r="B27" s="620" t="s">
        <v>1996</v>
      </c>
      <c r="C27" s="620" t="s">
        <v>1995</v>
      </c>
      <c r="D27" s="568" t="s">
        <v>1708</v>
      </c>
      <c r="E27" s="620">
        <v>44662</v>
      </c>
      <c r="F27" s="620">
        <v>44670</v>
      </c>
      <c r="G27" s="620">
        <v>44698</v>
      </c>
    </row>
    <row r="28" spans="1:7" ht="13.5" customHeight="1">
      <c r="A28" s="633"/>
      <c r="B28" s="620" t="s">
        <v>1994</v>
      </c>
      <c r="C28" s="620" t="s">
        <v>1993</v>
      </c>
      <c r="D28" s="568" t="s">
        <v>1708</v>
      </c>
      <c r="E28" s="620">
        <v>44669</v>
      </c>
      <c r="F28" s="620">
        <v>44677</v>
      </c>
      <c r="G28" s="620">
        <v>44705</v>
      </c>
    </row>
    <row r="29" spans="1:7" ht="13.5" customHeight="1">
      <c r="A29" s="633"/>
      <c r="B29" s="620"/>
      <c r="C29" s="620"/>
      <c r="D29" s="568" t="s">
        <v>1708</v>
      </c>
      <c r="E29" s="620">
        <v>44676</v>
      </c>
      <c r="F29" s="620">
        <v>44684</v>
      </c>
      <c r="G29" s="620">
        <v>44712</v>
      </c>
    </row>
    <row r="31" spans="1:7" ht="12.75" customHeight="1">
      <c r="A31" s="631" t="s">
        <v>161</v>
      </c>
      <c r="B31" s="594" t="s">
        <v>23</v>
      </c>
      <c r="C31" s="594" t="s">
        <v>24</v>
      </c>
      <c r="D31" s="594" t="s">
        <v>25</v>
      </c>
      <c r="E31" s="594" t="s">
        <v>1767</v>
      </c>
      <c r="F31" s="632" t="s">
        <v>241</v>
      </c>
      <c r="G31" s="632" t="s">
        <v>37</v>
      </c>
    </row>
    <row r="32" spans="1:7" ht="14.25" customHeight="1">
      <c r="A32" s="631" t="s">
        <v>1915</v>
      </c>
      <c r="B32" s="594"/>
      <c r="C32" s="594"/>
      <c r="D32" s="594"/>
      <c r="E32" s="594"/>
      <c r="F32" s="620" t="s">
        <v>27</v>
      </c>
      <c r="G32" s="620" t="s">
        <v>28</v>
      </c>
    </row>
    <row r="33" spans="1:7" ht="13.5" customHeight="1">
      <c r="A33" s="631"/>
      <c r="B33" s="620"/>
      <c r="C33" s="620"/>
      <c r="D33" s="568" t="s">
        <v>1764</v>
      </c>
      <c r="E33" s="620">
        <v>44649</v>
      </c>
      <c r="F33" s="620">
        <v>44655</v>
      </c>
      <c r="G33" s="620">
        <v>44678</v>
      </c>
    </row>
    <row r="34" spans="1:7" ht="13.5" customHeight="1">
      <c r="A34" s="631"/>
      <c r="B34" s="620" t="s">
        <v>1992</v>
      </c>
      <c r="C34" s="620" t="s">
        <v>1649</v>
      </c>
      <c r="D34" s="568" t="s">
        <v>1764</v>
      </c>
      <c r="E34" s="620">
        <v>44656</v>
      </c>
      <c r="F34" s="620">
        <v>44662</v>
      </c>
      <c r="G34" s="620">
        <v>44685</v>
      </c>
    </row>
    <row r="35" spans="1:7" ht="13.5" customHeight="1">
      <c r="A35" s="631"/>
      <c r="B35" s="620" t="s">
        <v>1991</v>
      </c>
      <c r="C35" s="620" t="s">
        <v>201</v>
      </c>
      <c r="D35" s="568" t="s">
        <v>1764</v>
      </c>
      <c r="E35" s="620">
        <v>44663</v>
      </c>
      <c r="F35" s="620">
        <v>44669</v>
      </c>
      <c r="G35" s="620">
        <v>44692</v>
      </c>
    </row>
    <row r="36" spans="1:7" ht="13.5" customHeight="1">
      <c r="A36" s="631"/>
      <c r="B36" s="620" t="s">
        <v>1990</v>
      </c>
      <c r="C36" s="620" t="s">
        <v>576</v>
      </c>
      <c r="D36" s="568" t="s">
        <v>1764</v>
      </c>
      <c r="E36" s="620">
        <v>44670</v>
      </c>
      <c r="F36" s="620">
        <v>44676</v>
      </c>
      <c r="G36" s="620">
        <v>44699</v>
      </c>
    </row>
    <row r="37" spans="1:7" ht="13.5" customHeight="1">
      <c r="A37" s="631"/>
      <c r="B37" s="620"/>
      <c r="C37" s="620"/>
      <c r="D37" s="568" t="s">
        <v>1764</v>
      </c>
      <c r="E37" s="620">
        <v>44677</v>
      </c>
      <c r="F37" s="620">
        <v>44683</v>
      </c>
      <c r="G37" s="620">
        <v>44706</v>
      </c>
    </row>
    <row r="38" spans="1:7" s="622" customFormat="1" ht="13.5">
      <c r="A38" s="514"/>
      <c r="B38" s="514"/>
      <c r="C38" s="514"/>
      <c r="D38" s="514"/>
      <c r="E38" s="514"/>
      <c r="F38" s="514"/>
      <c r="G38" s="514"/>
    </row>
    <row r="39" spans="1:7">
      <c r="A39" s="527" t="s">
        <v>1989</v>
      </c>
      <c r="B39" s="591" t="s">
        <v>1961</v>
      </c>
      <c r="C39" s="591" t="s">
        <v>1960</v>
      </c>
      <c r="D39" s="591" t="s">
        <v>1959</v>
      </c>
      <c r="E39" s="630" t="s">
        <v>1767</v>
      </c>
      <c r="F39" s="568" t="s">
        <v>1957</v>
      </c>
      <c r="G39" s="568" t="s">
        <v>1988</v>
      </c>
    </row>
    <row r="40" spans="1:7" ht="12.75" customHeight="1">
      <c r="A40" s="527" t="s">
        <v>1987</v>
      </c>
      <c r="B40" s="589"/>
      <c r="C40" s="589"/>
      <c r="D40" s="589"/>
      <c r="E40" s="629"/>
      <c r="F40" s="568" t="s">
        <v>1976</v>
      </c>
      <c r="G40" s="568" t="s">
        <v>1975</v>
      </c>
    </row>
    <row r="41" spans="1:7" ht="12.75" customHeight="1">
      <c r="A41" s="561" t="s">
        <v>1719</v>
      </c>
      <c r="B41" s="620" t="s">
        <v>1986</v>
      </c>
      <c r="C41" s="620" t="s">
        <v>1985</v>
      </c>
      <c r="D41" s="591" t="s">
        <v>1984</v>
      </c>
      <c r="E41" s="620">
        <v>44650</v>
      </c>
      <c r="F41" s="620">
        <v>44656</v>
      </c>
      <c r="G41" s="620">
        <v>44684</v>
      </c>
    </row>
    <row r="42" spans="1:7" ht="12.75" customHeight="1">
      <c r="A42" s="561" t="s">
        <v>1719</v>
      </c>
      <c r="B42" s="620" t="s">
        <v>1983</v>
      </c>
      <c r="C42" s="620" t="s">
        <v>1982</v>
      </c>
      <c r="D42" s="590"/>
      <c r="E42" s="620">
        <v>44657</v>
      </c>
      <c r="F42" s="620">
        <v>44663</v>
      </c>
      <c r="G42" s="620">
        <v>44691</v>
      </c>
    </row>
    <row r="43" spans="1:7" ht="12.75" customHeight="1">
      <c r="A43" s="561"/>
      <c r="B43" s="620" t="s">
        <v>1981</v>
      </c>
      <c r="C43" s="620" t="s">
        <v>1980</v>
      </c>
      <c r="D43" s="590"/>
      <c r="E43" s="620">
        <v>44664</v>
      </c>
      <c r="F43" s="620">
        <v>44670</v>
      </c>
      <c r="G43" s="620">
        <v>44698</v>
      </c>
    </row>
    <row r="44" spans="1:7" ht="12.75" customHeight="1">
      <c r="A44" s="561"/>
      <c r="B44" s="620" t="s">
        <v>1979</v>
      </c>
      <c r="C44" s="620" t="s">
        <v>1978</v>
      </c>
      <c r="D44" s="590"/>
      <c r="E44" s="620">
        <v>44671</v>
      </c>
      <c r="F44" s="620">
        <v>44677</v>
      </c>
      <c r="G44" s="620">
        <v>44705</v>
      </c>
    </row>
    <row r="45" spans="1:7" ht="12.75" customHeight="1">
      <c r="A45" s="561" t="s">
        <v>1719</v>
      </c>
      <c r="B45" s="620"/>
      <c r="C45" s="620"/>
      <c r="D45" s="589"/>
      <c r="E45" s="620">
        <v>44678</v>
      </c>
      <c r="F45" s="620">
        <v>44684</v>
      </c>
      <c r="G45" s="620">
        <v>44712</v>
      </c>
    </row>
    <row r="46" spans="1:7" ht="12.75" customHeight="1"/>
    <row r="47" spans="1:7">
      <c r="A47" s="527" t="s">
        <v>1977</v>
      </c>
      <c r="B47" s="591" t="s">
        <v>1961</v>
      </c>
      <c r="C47" s="591" t="s">
        <v>1960</v>
      </c>
      <c r="D47" s="591" t="s">
        <v>1959</v>
      </c>
      <c r="E47" s="630" t="s">
        <v>1767</v>
      </c>
      <c r="F47" s="568" t="s">
        <v>1957</v>
      </c>
      <c r="G47" s="568" t="s">
        <v>1977</v>
      </c>
    </row>
    <row r="48" spans="1:7" ht="12.75" customHeight="1">
      <c r="A48" s="527" t="s">
        <v>1923</v>
      </c>
      <c r="B48" s="589"/>
      <c r="C48" s="589"/>
      <c r="D48" s="589"/>
      <c r="E48" s="629"/>
      <c r="F48" s="568" t="s">
        <v>1976</v>
      </c>
      <c r="G48" s="568" t="s">
        <v>1975</v>
      </c>
    </row>
    <row r="49" spans="1:7" ht="12.75" customHeight="1">
      <c r="A49" s="561"/>
      <c r="B49" s="620"/>
      <c r="C49" s="620"/>
      <c r="D49" s="591" t="s">
        <v>1974</v>
      </c>
      <c r="E49" s="620">
        <v>44645</v>
      </c>
      <c r="F49" s="620">
        <v>44655</v>
      </c>
      <c r="G49" s="620">
        <v>44680</v>
      </c>
    </row>
    <row r="50" spans="1:7" ht="12.75" customHeight="1">
      <c r="A50" s="561" t="s">
        <v>1719</v>
      </c>
      <c r="B50" s="620" t="s">
        <v>1965</v>
      </c>
      <c r="C50" s="620" t="s">
        <v>559</v>
      </c>
      <c r="D50" s="590"/>
      <c r="E50" s="628">
        <v>44652</v>
      </c>
      <c r="F50" s="620">
        <v>44662</v>
      </c>
      <c r="G50" s="620">
        <v>44687</v>
      </c>
    </row>
    <row r="51" spans="1:7" ht="12.75" customHeight="1">
      <c r="B51" s="620" t="s">
        <v>1973</v>
      </c>
      <c r="C51" s="620" t="s">
        <v>1964</v>
      </c>
      <c r="D51" s="590"/>
      <c r="E51" s="628">
        <v>44659</v>
      </c>
      <c r="F51" s="620">
        <v>44669</v>
      </c>
      <c r="G51" s="620">
        <v>44694</v>
      </c>
    </row>
    <row r="52" spans="1:7" ht="12.75" customHeight="1">
      <c r="B52" s="620" t="s">
        <v>1972</v>
      </c>
      <c r="C52" s="620" t="s">
        <v>593</v>
      </c>
      <c r="D52" s="590"/>
      <c r="E52" s="628">
        <v>44666</v>
      </c>
      <c r="F52" s="620">
        <v>44676</v>
      </c>
      <c r="G52" s="620">
        <v>44701</v>
      </c>
    </row>
    <row r="53" spans="1:7" ht="12.75" customHeight="1">
      <c r="A53" s="561"/>
      <c r="B53" s="620"/>
      <c r="C53" s="620"/>
      <c r="D53" s="589"/>
      <c r="E53" s="628">
        <v>44673</v>
      </c>
      <c r="F53" s="620">
        <v>44683</v>
      </c>
      <c r="G53" s="620">
        <v>44708</v>
      </c>
    </row>
    <row r="54" spans="1:7">
      <c r="B54" s="627"/>
      <c r="C54" s="627"/>
      <c r="D54" s="627"/>
      <c r="E54" s="627"/>
      <c r="F54" s="627"/>
      <c r="G54" s="627"/>
    </row>
    <row r="55" spans="1:7">
      <c r="A55" s="527" t="s">
        <v>1971</v>
      </c>
      <c r="B55" s="594" t="s">
        <v>23</v>
      </c>
      <c r="C55" s="594" t="s">
        <v>24</v>
      </c>
      <c r="D55" s="594" t="s">
        <v>25</v>
      </c>
      <c r="E55" s="594" t="s">
        <v>1767</v>
      </c>
      <c r="F55" s="568" t="s">
        <v>241</v>
      </c>
      <c r="G55" s="568" t="s">
        <v>41</v>
      </c>
    </row>
    <row r="56" spans="1:7">
      <c r="A56" s="527" t="s">
        <v>1833</v>
      </c>
      <c r="B56" s="594"/>
      <c r="C56" s="594"/>
      <c r="D56" s="594"/>
      <c r="E56" s="594"/>
      <c r="F56" s="568" t="s">
        <v>27</v>
      </c>
      <c r="G56" s="568" t="s">
        <v>28</v>
      </c>
    </row>
    <row r="57" spans="1:7" ht="13.5" customHeight="1">
      <c r="B57" s="624"/>
      <c r="C57" s="624"/>
      <c r="D57" s="624" t="s">
        <v>1970</v>
      </c>
      <c r="E57" s="624">
        <v>44650</v>
      </c>
      <c r="F57" s="624">
        <v>44657</v>
      </c>
      <c r="G57" s="624">
        <v>44683</v>
      </c>
    </row>
    <row r="58" spans="1:7" ht="13.5" customHeight="1">
      <c r="B58" s="624" t="s">
        <v>1969</v>
      </c>
      <c r="C58" s="624" t="s">
        <v>217</v>
      </c>
      <c r="D58" s="624" t="s">
        <v>1970</v>
      </c>
      <c r="E58" s="624">
        <v>44657</v>
      </c>
      <c r="F58" s="624">
        <v>44664</v>
      </c>
      <c r="G58" s="624">
        <v>44690</v>
      </c>
    </row>
    <row r="59" spans="1:7" ht="13.5" customHeight="1">
      <c r="B59" s="624"/>
      <c r="C59" s="624"/>
      <c r="D59" s="624" t="s">
        <v>1970</v>
      </c>
      <c r="E59" s="624">
        <v>44664</v>
      </c>
      <c r="F59" s="624">
        <v>44671</v>
      </c>
      <c r="G59" s="624">
        <v>44697</v>
      </c>
    </row>
    <row r="60" spans="1:7" ht="13.5" customHeight="1">
      <c r="B60" s="624" t="s">
        <v>1968</v>
      </c>
      <c r="C60" s="624" t="s">
        <v>1967</v>
      </c>
      <c r="D60" s="624" t="s">
        <v>1970</v>
      </c>
      <c r="E60" s="624">
        <v>44671</v>
      </c>
      <c r="F60" s="624">
        <v>44678</v>
      </c>
      <c r="G60" s="624">
        <v>44704</v>
      </c>
    </row>
    <row r="61" spans="1:7" ht="13.5" customHeight="1">
      <c r="B61" s="624"/>
      <c r="C61" s="624"/>
      <c r="D61" s="624" t="s">
        <v>1970</v>
      </c>
      <c r="E61" s="624">
        <v>44678</v>
      </c>
      <c r="F61" s="624">
        <v>44685</v>
      </c>
      <c r="G61" s="624">
        <v>44711</v>
      </c>
    </row>
    <row r="62" spans="1:7" ht="13.5" customHeight="1">
      <c r="A62" s="527"/>
      <c r="B62" s="626"/>
      <c r="C62" s="626"/>
    </row>
    <row r="63" spans="1:7">
      <c r="A63" s="514" t="s">
        <v>43</v>
      </c>
      <c r="B63" s="570" t="s">
        <v>23</v>
      </c>
      <c r="C63" s="570" t="s">
        <v>24</v>
      </c>
      <c r="D63" s="570" t="s">
        <v>25</v>
      </c>
      <c r="E63" s="570" t="s">
        <v>1767</v>
      </c>
      <c r="F63" s="621" t="s">
        <v>241</v>
      </c>
      <c r="G63" s="621" t="s">
        <v>43</v>
      </c>
    </row>
    <row r="64" spans="1:7" ht="16.5" customHeight="1">
      <c r="A64" s="625" t="s">
        <v>1962</v>
      </c>
      <c r="B64" s="569"/>
      <c r="C64" s="569"/>
      <c r="D64" s="569"/>
      <c r="E64" s="569"/>
      <c r="F64" s="621" t="s">
        <v>27</v>
      </c>
      <c r="G64" s="621" t="s">
        <v>28</v>
      </c>
    </row>
    <row r="65" spans="1:7" ht="14.1" customHeight="1">
      <c r="A65" s="561" t="s">
        <v>1719</v>
      </c>
      <c r="B65" s="621"/>
      <c r="C65" s="621"/>
      <c r="D65" s="624" t="s">
        <v>1966</v>
      </c>
      <c r="E65" s="621">
        <v>44644</v>
      </c>
      <c r="F65" s="621">
        <v>44652</v>
      </c>
      <c r="G65" s="621">
        <v>44675</v>
      </c>
    </row>
    <row r="66" spans="1:7" ht="14.1" customHeight="1">
      <c r="A66" s="561" t="s">
        <v>1719</v>
      </c>
      <c r="B66" s="621"/>
      <c r="C66" s="621"/>
      <c r="D66" s="624" t="s">
        <v>1966</v>
      </c>
      <c r="E66" s="621">
        <v>44651</v>
      </c>
      <c r="F66" s="621">
        <v>44659</v>
      </c>
      <c r="G66" s="621">
        <v>44682</v>
      </c>
    </row>
    <row r="67" spans="1:7" ht="14.1" customHeight="1">
      <c r="A67" s="561" t="s">
        <v>1719</v>
      </c>
      <c r="B67" s="621" t="s">
        <v>1969</v>
      </c>
      <c r="C67" s="621" t="s">
        <v>217</v>
      </c>
      <c r="D67" s="624" t="s">
        <v>1966</v>
      </c>
      <c r="E67" s="621">
        <v>44658</v>
      </c>
      <c r="F67" s="621">
        <v>44666</v>
      </c>
      <c r="G67" s="621">
        <v>44689</v>
      </c>
    </row>
    <row r="68" spans="1:7" ht="13.5" customHeight="1">
      <c r="A68" s="561"/>
      <c r="B68" s="621" t="s">
        <v>1968</v>
      </c>
      <c r="C68" s="621" t="s">
        <v>1967</v>
      </c>
      <c r="D68" s="624" t="s">
        <v>1966</v>
      </c>
      <c r="E68" s="621">
        <v>44665</v>
      </c>
      <c r="F68" s="621">
        <v>44673</v>
      </c>
      <c r="G68" s="621">
        <v>44696</v>
      </c>
    </row>
    <row r="69" spans="1:7" ht="13.5" customHeight="1">
      <c r="A69" s="561"/>
      <c r="B69" s="621"/>
      <c r="C69" s="621"/>
      <c r="D69" s="624" t="s">
        <v>1966</v>
      </c>
      <c r="E69" s="621">
        <v>44672</v>
      </c>
      <c r="F69" s="621">
        <v>44680</v>
      </c>
      <c r="G69" s="621">
        <v>44703</v>
      </c>
    </row>
    <row r="70" spans="1:7" ht="14.1" customHeight="1">
      <c r="A70" s="561" t="s">
        <v>1719</v>
      </c>
      <c r="B70" s="621"/>
      <c r="C70" s="621"/>
      <c r="D70" s="624" t="s">
        <v>1966</v>
      </c>
      <c r="E70" s="621">
        <v>44679</v>
      </c>
      <c r="F70" s="621">
        <v>44687</v>
      </c>
      <c r="G70" s="621">
        <v>44710</v>
      </c>
    </row>
    <row r="71" spans="1:7" ht="12.75" customHeight="1">
      <c r="A71" s="527"/>
      <c r="B71" s="587"/>
      <c r="C71" s="587"/>
      <c r="D71" s="593"/>
      <c r="E71" s="587"/>
      <c r="F71" s="587"/>
      <c r="G71" s="587"/>
    </row>
    <row r="72" spans="1:7" ht="12.75" customHeight="1">
      <c r="A72" s="527" t="s">
        <v>1956</v>
      </c>
      <c r="B72" s="570" t="s">
        <v>1961</v>
      </c>
      <c r="C72" s="570" t="s">
        <v>1960</v>
      </c>
      <c r="D72" s="594" t="s">
        <v>1959</v>
      </c>
      <c r="E72" s="594" t="s">
        <v>1958</v>
      </c>
      <c r="F72" s="620" t="s">
        <v>1957</v>
      </c>
      <c r="G72" s="620" t="s">
        <v>1956</v>
      </c>
    </row>
    <row r="73" spans="1:7" ht="13.5" customHeight="1">
      <c r="A73" s="527" t="s">
        <v>1728</v>
      </c>
      <c r="B73" s="569"/>
      <c r="C73" s="569"/>
      <c r="D73" s="594"/>
      <c r="E73" s="594"/>
      <c r="F73" s="568" t="s">
        <v>27</v>
      </c>
      <c r="G73" s="568" t="s">
        <v>28</v>
      </c>
    </row>
    <row r="74" spans="1:7" ht="12.75" customHeight="1">
      <c r="A74" s="527"/>
      <c r="B74" s="620"/>
      <c r="C74" s="620"/>
      <c r="D74" s="620" t="s">
        <v>1963</v>
      </c>
      <c r="E74" s="620">
        <v>44651</v>
      </c>
      <c r="F74" s="620">
        <v>44658</v>
      </c>
      <c r="G74" s="620">
        <v>44680</v>
      </c>
    </row>
    <row r="75" spans="1:7" ht="12.75" customHeight="1">
      <c r="A75" s="527"/>
      <c r="B75" s="620" t="s">
        <v>1965</v>
      </c>
      <c r="C75" s="620" t="s">
        <v>559</v>
      </c>
      <c r="D75" s="620" t="s">
        <v>1963</v>
      </c>
      <c r="E75" s="620">
        <v>44658</v>
      </c>
      <c r="F75" s="620">
        <v>44665</v>
      </c>
      <c r="G75" s="620">
        <v>44687</v>
      </c>
    </row>
    <row r="76" spans="1:7" ht="12.75" customHeight="1">
      <c r="A76" s="527"/>
      <c r="B76" s="620" t="s">
        <v>757</v>
      </c>
      <c r="C76" s="620" t="s">
        <v>1964</v>
      </c>
      <c r="D76" s="620" t="s">
        <v>1963</v>
      </c>
      <c r="E76" s="620">
        <v>44665</v>
      </c>
      <c r="F76" s="620">
        <v>44672</v>
      </c>
      <c r="G76" s="620">
        <v>44694</v>
      </c>
    </row>
    <row r="77" spans="1:7" ht="12.75" customHeight="1">
      <c r="A77" s="527"/>
      <c r="B77" s="620" t="s">
        <v>592</v>
      </c>
      <c r="C77" s="620" t="s">
        <v>593</v>
      </c>
      <c r="D77" s="620" t="s">
        <v>1963</v>
      </c>
      <c r="E77" s="620">
        <v>44672</v>
      </c>
      <c r="F77" s="620">
        <v>44679</v>
      </c>
      <c r="G77" s="620">
        <v>44701</v>
      </c>
    </row>
    <row r="78" spans="1:7" ht="12.75" customHeight="1">
      <c r="A78" s="527"/>
      <c r="B78" s="620"/>
      <c r="C78" s="620"/>
      <c r="D78" s="620" t="s">
        <v>1963</v>
      </c>
      <c r="E78" s="620">
        <v>44679</v>
      </c>
      <c r="F78" s="620">
        <v>44686</v>
      </c>
      <c r="G78" s="620">
        <v>44708</v>
      </c>
    </row>
    <row r="79" spans="1:7" ht="12.75" customHeight="1">
      <c r="A79" s="527"/>
      <c r="B79" s="587"/>
      <c r="C79" s="587"/>
      <c r="D79" s="587"/>
      <c r="E79" s="587"/>
      <c r="F79" s="587"/>
      <c r="G79" s="587"/>
    </row>
    <row r="80" spans="1:7" ht="12.75" customHeight="1">
      <c r="A80" s="527" t="s">
        <v>1962</v>
      </c>
      <c r="B80" s="570" t="s">
        <v>1961</v>
      </c>
      <c r="C80" s="594" t="s">
        <v>1960</v>
      </c>
      <c r="D80" s="594" t="s">
        <v>1959</v>
      </c>
      <c r="E80" s="594" t="s">
        <v>1958</v>
      </c>
      <c r="F80" s="620" t="s">
        <v>1957</v>
      </c>
      <c r="G80" s="620" t="s">
        <v>1956</v>
      </c>
    </row>
    <row r="81" spans="1:7" ht="12.75" customHeight="1">
      <c r="A81" s="527"/>
      <c r="B81" s="569"/>
      <c r="C81" s="594"/>
      <c r="D81" s="594"/>
      <c r="E81" s="594"/>
      <c r="F81" s="568" t="s">
        <v>27</v>
      </c>
      <c r="G81" s="568" t="s">
        <v>28</v>
      </c>
    </row>
    <row r="82" spans="1:7" ht="12.75" customHeight="1">
      <c r="A82" s="527"/>
      <c r="B82" s="620" t="s">
        <v>1955</v>
      </c>
      <c r="C82" s="620" t="s">
        <v>244</v>
      </c>
      <c r="D82" s="620" t="s">
        <v>1737</v>
      </c>
      <c r="E82" s="620">
        <v>44644</v>
      </c>
      <c r="F82" s="620">
        <v>44652</v>
      </c>
      <c r="G82" s="620">
        <v>44673</v>
      </c>
    </row>
    <row r="83" spans="1:7" ht="12.75" customHeight="1">
      <c r="A83" s="527"/>
      <c r="B83" s="620" t="s">
        <v>1954</v>
      </c>
      <c r="C83" s="620" t="s">
        <v>62</v>
      </c>
      <c r="D83" s="620" t="s">
        <v>1737</v>
      </c>
      <c r="E83" s="620">
        <v>44651</v>
      </c>
      <c r="F83" s="620">
        <v>44659</v>
      </c>
      <c r="G83" s="620">
        <v>44680</v>
      </c>
    </row>
    <row r="84" spans="1:7" ht="12.75" customHeight="1">
      <c r="A84" s="527"/>
      <c r="B84" s="620"/>
      <c r="C84" s="620"/>
      <c r="D84" s="620" t="s">
        <v>1737</v>
      </c>
      <c r="E84" s="620">
        <v>44658</v>
      </c>
      <c r="F84" s="620">
        <v>44666</v>
      </c>
      <c r="G84" s="620">
        <v>44687</v>
      </c>
    </row>
    <row r="85" spans="1:7" ht="12.75" customHeight="1">
      <c r="A85" s="527"/>
      <c r="B85" s="620" t="s">
        <v>1953</v>
      </c>
      <c r="C85" s="620" t="s">
        <v>576</v>
      </c>
      <c r="D85" s="620" t="s">
        <v>1737</v>
      </c>
      <c r="E85" s="620">
        <v>44665</v>
      </c>
      <c r="F85" s="620">
        <v>44673</v>
      </c>
      <c r="G85" s="620">
        <v>44694</v>
      </c>
    </row>
    <row r="86" spans="1:7" ht="12.75" customHeight="1">
      <c r="A86" s="527"/>
      <c r="B86" s="620" t="s">
        <v>1952</v>
      </c>
      <c r="C86" s="620" t="s">
        <v>576</v>
      </c>
      <c r="D86" s="620" t="s">
        <v>1737</v>
      </c>
      <c r="E86" s="620">
        <v>44672</v>
      </c>
      <c r="F86" s="620">
        <v>44680</v>
      </c>
      <c r="G86" s="620">
        <v>44701</v>
      </c>
    </row>
    <row r="87" spans="1:7" ht="12.75" customHeight="1">
      <c r="A87" s="527"/>
      <c r="B87" s="620"/>
      <c r="C87" s="620"/>
      <c r="D87" s="620" t="s">
        <v>1737</v>
      </c>
      <c r="E87" s="620">
        <v>44679</v>
      </c>
      <c r="F87" s="620">
        <v>44687</v>
      </c>
      <c r="G87" s="620">
        <v>44708</v>
      </c>
    </row>
    <row r="88" spans="1:7" ht="12.75" customHeight="1"/>
    <row r="89" spans="1:7">
      <c r="A89" s="623" t="s">
        <v>1951</v>
      </c>
      <c r="B89" s="594" t="s">
        <v>23</v>
      </c>
      <c r="C89" s="570" t="s">
        <v>24</v>
      </c>
      <c r="D89" s="570" t="s">
        <v>25</v>
      </c>
      <c r="E89" s="570" t="s">
        <v>1950</v>
      </c>
      <c r="F89" s="568" t="s">
        <v>241</v>
      </c>
      <c r="G89" s="568" t="s">
        <v>1949</v>
      </c>
    </row>
    <row r="90" spans="1:7">
      <c r="A90" s="527" t="s">
        <v>1948</v>
      </c>
      <c r="B90" s="594"/>
      <c r="C90" s="569"/>
      <c r="D90" s="569"/>
      <c r="E90" s="569"/>
      <c r="F90" s="621" t="s">
        <v>27</v>
      </c>
      <c r="G90" s="621" t="s">
        <v>28</v>
      </c>
    </row>
    <row r="91" spans="1:7" ht="13.5" customHeight="1">
      <c r="A91" s="514" t="s">
        <v>1719</v>
      </c>
      <c r="B91" s="620" t="s">
        <v>1947</v>
      </c>
      <c r="C91" s="620" t="s">
        <v>65</v>
      </c>
      <c r="D91" s="568" t="s">
        <v>1774</v>
      </c>
      <c r="E91" s="621">
        <v>44648</v>
      </c>
      <c r="F91" s="621">
        <v>44654</v>
      </c>
      <c r="G91" s="621">
        <v>44677</v>
      </c>
    </row>
    <row r="92" spans="1:7" ht="13.5" customHeight="1">
      <c r="A92" s="514" t="s">
        <v>1719</v>
      </c>
      <c r="B92" s="620" t="s">
        <v>658</v>
      </c>
      <c r="C92" s="620" t="s">
        <v>1946</v>
      </c>
      <c r="D92" s="568" t="s">
        <v>1774</v>
      </c>
      <c r="E92" s="621">
        <v>44655</v>
      </c>
      <c r="F92" s="621">
        <v>44661</v>
      </c>
      <c r="G92" s="621">
        <v>44684</v>
      </c>
    </row>
    <row r="93" spans="1:7" ht="13.5" customHeight="1">
      <c r="B93" s="620" t="s">
        <v>1945</v>
      </c>
      <c r="C93" s="620" t="s">
        <v>1944</v>
      </c>
      <c r="D93" s="568" t="s">
        <v>1774</v>
      </c>
      <c r="E93" s="621">
        <v>44662</v>
      </c>
      <c r="F93" s="621">
        <v>44668</v>
      </c>
      <c r="G93" s="621">
        <v>44691</v>
      </c>
    </row>
    <row r="94" spans="1:7" ht="13.5" customHeight="1">
      <c r="B94" s="620" t="s">
        <v>1943</v>
      </c>
      <c r="C94" s="620" t="s">
        <v>218</v>
      </c>
      <c r="D94" s="568" t="s">
        <v>1774</v>
      </c>
      <c r="E94" s="621">
        <v>44669</v>
      </c>
      <c r="F94" s="621">
        <v>44675</v>
      </c>
      <c r="G94" s="621">
        <v>44698</v>
      </c>
    </row>
    <row r="95" spans="1:7" ht="13.5" customHeight="1">
      <c r="B95" s="620" t="s">
        <v>1942</v>
      </c>
      <c r="C95" s="620" t="s">
        <v>89</v>
      </c>
      <c r="D95" s="568" t="s">
        <v>1774</v>
      </c>
      <c r="E95" s="621">
        <v>44676</v>
      </c>
      <c r="F95" s="621">
        <v>44682</v>
      </c>
      <c r="G95" s="621">
        <v>44705</v>
      </c>
    </row>
    <row r="96" spans="1:7" s="622" customFormat="1" ht="13.5"/>
    <row r="97" spans="1:7">
      <c r="A97" s="527" t="s">
        <v>1941</v>
      </c>
      <c r="B97" s="594" t="s">
        <v>23</v>
      </c>
      <c r="C97" s="594" t="s">
        <v>24</v>
      </c>
      <c r="D97" s="594" t="s">
        <v>25</v>
      </c>
      <c r="E97" s="594" t="s">
        <v>1767</v>
      </c>
      <c r="F97" s="568" t="s">
        <v>241</v>
      </c>
      <c r="G97" s="568" t="s">
        <v>57</v>
      </c>
    </row>
    <row r="98" spans="1:7">
      <c r="A98" s="527" t="s">
        <v>1933</v>
      </c>
      <c r="B98" s="594"/>
      <c r="C98" s="594"/>
      <c r="D98" s="594"/>
      <c r="E98" s="594"/>
      <c r="F98" s="621" t="s">
        <v>27</v>
      </c>
      <c r="G98" s="621" t="s">
        <v>28</v>
      </c>
    </row>
    <row r="99" spans="1:7" ht="13.5" customHeight="1">
      <c r="A99" s="527"/>
      <c r="B99" s="620" t="s">
        <v>1628</v>
      </c>
      <c r="C99" s="620" t="s">
        <v>1932</v>
      </c>
      <c r="D99" s="568" t="s">
        <v>1925</v>
      </c>
      <c r="E99" s="620">
        <v>44650</v>
      </c>
      <c r="F99" s="620">
        <v>44658</v>
      </c>
      <c r="G99" s="620">
        <v>44684</v>
      </c>
    </row>
    <row r="100" spans="1:7" ht="13.5" customHeight="1">
      <c r="A100" s="527"/>
      <c r="B100" s="620" t="s">
        <v>1931</v>
      </c>
      <c r="C100" s="620" t="s">
        <v>1930</v>
      </c>
      <c r="D100" s="568" t="s">
        <v>1925</v>
      </c>
      <c r="E100" s="620">
        <v>44657</v>
      </c>
      <c r="F100" s="620">
        <v>44665</v>
      </c>
      <c r="G100" s="620">
        <v>44691</v>
      </c>
    </row>
    <row r="101" spans="1:7" ht="13.5" customHeight="1">
      <c r="A101" s="527"/>
      <c r="B101" s="620" t="s">
        <v>1929</v>
      </c>
      <c r="C101" s="620" t="s">
        <v>1928</v>
      </c>
      <c r="D101" s="568" t="s">
        <v>1925</v>
      </c>
      <c r="E101" s="620">
        <v>44664</v>
      </c>
      <c r="F101" s="620">
        <v>44672</v>
      </c>
      <c r="G101" s="620">
        <v>44698</v>
      </c>
    </row>
    <row r="102" spans="1:7" ht="16.5" customHeight="1">
      <c r="A102" s="527"/>
      <c r="B102" s="620" t="s">
        <v>1927</v>
      </c>
      <c r="C102" s="620" t="s">
        <v>1926</v>
      </c>
      <c r="D102" s="568" t="s">
        <v>1925</v>
      </c>
      <c r="E102" s="620">
        <v>44671</v>
      </c>
      <c r="F102" s="620">
        <v>44679</v>
      </c>
      <c r="G102" s="620">
        <v>44705</v>
      </c>
    </row>
    <row r="103" spans="1:7" ht="16.5" customHeight="1">
      <c r="A103" s="527"/>
      <c r="B103" s="620"/>
      <c r="C103" s="620"/>
      <c r="D103" s="568" t="s">
        <v>1925</v>
      </c>
      <c r="E103" s="620">
        <v>44678</v>
      </c>
      <c r="F103" s="620">
        <v>44686</v>
      </c>
      <c r="G103" s="620">
        <v>44712</v>
      </c>
    </row>
    <row r="104" spans="1:7" ht="13.5" customHeight="1">
      <c r="A104" s="527"/>
      <c r="B104" s="587"/>
      <c r="C104" s="587"/>
      <c r="D104" s="593"/>
      <c r="E104" s="587"/>
      <c r="F104" s="587"/>
      <c r="G104" s="587"/>
    </row>
    <row r="105" spans="1:7" ht="13.5" customHeight="1">
      <c r="A105" s="527" t="s">
        <v>1940</v>
      </c>
      <c r="B105" s="594" t="s">
        <v>23</v>
      </c>
      <c r="C105" s="594" t="s">
        <v>24</v>
      </c>
      <c r="D105" s="594" t="s">
        <v>25</v>
      </c>
      <c r="E105" s="594" t="s">
        <v>1767</v>
      </c>
      <c r="F105" s="568" t="s">
        <v>241</v>
      </c>
      <c r="G105" s="568" t="s">
        <v>57</v>
      </c>
    </row>
    <row r="106" spans="1:7" ht="13.5" customHeight="1">
      <c r="A106" s="527"/>
      <c r="B106" s="594"/>
      <c r="C106" s="594"/>
      <c r="D106" s="594"/>
      <c r="E106" s="594"/>
      <c r="F106" s="621" t="s">
        <v>27</v>
      </c>
      <c r="G106" s="621" t="s">
        <v>28</v>
      </c>
    </row>
    <row r="107" spans="1:7" ht="13.5" customHeight="1">
      <c r="A107" s="527"/>
      <c r="B107" s="620" t="s">
        <v>1939</v>
      </c>
      <c r="C107" s="620" t="s">
        <v>200</v>
      </c>
      <c r="D107" s="568" t="s">
        <v>1737</v>
      </c>
      <c r="E107" s="620">
        <v>44645</v>
      </c>
      <c r="F107" s="620">
        <v>44654</v>
      </c>
      <c r="G107" s="620">
        <v>44678</v>
      </c>
    </row>
    <row r="108" spans="1:7" ht="13.5" customHeight="1">
      <c r="A108" s="527"/>
      <c r="B108" s="620" t="s">
        <v>1938</v>
      </c>
      <c r="C108" s="620" t="s">
        <v>30</v>
      </c>
      <c r="D108" s="568" t="s">
        <v>1737</v>
      </c>
      <c r="E108" s="620">
        <v>44652</v>
      </c>
      <c r="F108" s="620">
        <v>44661</v>
      </c>
      <c r="G108" s="620">
        <v>44685</v>
      </c>
    </row>
    <row r="109" spans="1:7" ht="13.5" customHeight="1">
      <c r="A109" s="527"/>
      <c r="B109" s="620" t="s">
        <v>1936</v>
      </c>
      <c r="C109" s="620" t="s">
        <v>1937</v>
      </c>
      <c r="D109" s="568" t="s">
        <v>1737</v>
      </c>
      <c r="E109" s="620">
        <v>44659</v>
      </c>
      <c r="F109" s="620">
        <v>44668</v>
      </c>
      <c r="G109" s="620">
        <v>44692</v>
      </c>
    </row>
    <row r="110" spans="1:7" ht="13.5" customHeight="1">
      <c r="A110" s="527"/>
      <c r="B110" s="620" t="s">
        <v>1585</v>
      </c>
      <c r="C110" s="620" t="s">
        <v>109</v>
      </c>
      <c r="D110" s="568" t="s">
        <v>1737</v>
      </c>
      <c r="E110" s="620">
        <v>44666</v>
      </c>
      <c r="F110" s="620">
        <v>44675</v>
      </c>
      <c r="G110" s="620">
        <v>44699</v>
      </c>
    </row>
    <row r="111" spans="1:7" ht="13.5" customHeight="1">
      <c r="A111" s="527"/>
      <c r="B111" s="620" t="s">
        <v>1936</v>
      </c>
      <c r="C111" s="620" t="s">
        <v>30</v>
      </c>
      <c r="D111" s="568" t="s">
        <v>1737</v>
      </c>
      <c r="E111" s="620">
        <v>44673</v>
      </c>
      <c r="F111" s="620">
        <v>44682</v>
      </c>
      <c r="G111" s="620">
        <v>44706</v>
      </c>
    </row>
    <row r="112" spans="1:7" ht="13.5" customHeight="1">
      <c r="E112" s="587"/>
      <c r="F112" s="587"/>
      <c r="G112" s="587"/>
    </row>
    <row r="113" spans="1:7" ht="13.5" customHeight="1">
      <c r="A113" s="527" t="s">
        <v>1935</v>
      </c>
      <c r="B113" s="594" t="s">
        <v>23</v>
      </c>
      <c r="C113" s="594" t="s">
        <v>24</v>
      </c>
      <c r="D113" s="594" t="s">
        <v>25</v>
      </c>
      <c r="E113" s="594" t="s">
        <v>1767</v>
      </c>
      <c r="F113" s="568" t="s">
        <v>241</v>
      </c>
      <c r="G113" s="568" t="s">
        <v>1934</v>
      </c>
    </row>
    <row r="114" spans="1:7" ht="13.5" customHeight="1">
      <c r="A114" s="527" t="s">
        <v>1933</v>
      </c>
      <c r="B114" s="594"/>
      <c r="C114" s="594"/>
      <c r="D114" s="594"/>
      <c r="E114" s="594"/>
      <c r="F114" s="621" t="s">
        <v>27</v>
      </c>
      <c r="G114" s="621" t="s">
        <v>28</v>
      </c>
    </row>
    <row r="115" spans="1:7" ht="13.5" customHeight="1">
      <c r="A115" s="527"/>
      <c r="B115" s="620" t="s">
        <v>1628</v>
      </c>
      <c r="C115" s="620" t="s">
        <v>1932</v>
      </c>
      <c r="D115" s="568" t="s">
        <v>1925</v>
      </c>
      <c r="E115" s="620">
        <v>44650</v>
      </c>
      <c r="F115" s="620">
        <v>44658</v>
      </c>
      <c r="G115" s="620">
        <v>44681</v>
      </c>
    </row>
    <row r="116" spans="1:7" ht="13.5" customHeight="1">
      <c r="A116" s="527"/>
      <c r="B116" s="620" t="s">
        <v>1931</v>
      </c>
      <c r="C116" s="620" t="s">
        <v>1930</v>
      </c>
      <c r="D116" s="568" t="s">
        <v>1925</v>
      </c>
      <c r="E116" s="620">
        <v>44657</v>
      </c>
      <c r="F116" s="620">
        <v>44665</v>
      </c>
      <c r="G116" s="620">
        <v>44688</v>
      </c>
    </row>
    <row r="117" spans="1:7" ht="13.5" customHeight="1">
      <c r="A117" s="527"/>
      <c r="B117" s="620" t="s">
        <v>1929</v>
      </c>
      <c r="C117" s="620" t="s">
        <v>1928</v>
      </c>
      <c r="D117" s="568" t="s">
        <v>1925</v>
      </c>
      <c r="E117" s="620">
        <v>44664</v>
      </c>
      <c r="F117" s="620">
        <v>44672</v>
      </c>
      <c r="G117" s="620">
        <v>44695</v>
      </c>
    </row>
    <row r="118" spans="1:7">
      <c r="A118" s="527"/>
      <c r="B118" s="620" t="s">
        <v>1927</v>
      </c>
      <c r="C118" s="620" t="s">
        <v>1926</v>
      </c>
      <c r="D118" s="568" t="s">
        <v>1925</v>
      </c>
      <c r="E118" s="620">
        <v>44671</v>
      </c>
      <c r="F118" s="620">
        <v>44679</v>
      </c>
      <c r="G118" s="620">
        <v>44702</v>
      </c>
    </row>
    <row r="119" spans="1:7">
      <c r="A119" s="527"/>
      <c r="B119" s="620"/>
      <c r="C119" s="620"/>
      <c r="D119" s="568" t="s">
        <v>1925</v>
      </c>
      <c r="E119" s="620">
        <v>44678</v>
      </c>
      <c r="F119" s="620">
        <v>44686</v>
      </c>
      <c r="G119" s="620">
        <v>44709</v>
      </c>
    </row>
    <row r="120" spans="1:7" ht="13.5" customHeight="1">
      <c r="B120" s="587"/>
      <c r="C120" s="587"/>
      <c r="D120" s="587"/>
      <c r="E120" s="587"/>
      <c r="F120" s="587"/>
      <c r="G120" s="587"/>
    </row>
    <row r="121" spans="1:7" ht="13.5" customHeight="1">
      <c r="A121" s="527" t="s">
        <v>1924</v>
      </c>
      <c r="B121" s="594" t="s">
        <v>23</v>
      </c>
      <c r="C121" s="594" t="s">
        <v>24</v>
      </c>
      <c r="D121" s="594" t="s">
        <v>25</v>
      </c>
      <c r="E121" s="594" t="s">
        <v>1767</v>
      </c>
      <c r="F121" s="568" t="s">
        <v>241</v>
      </c>
      <c r="G121" s="568" t="s">
        <v>165</v>
      </c>
    </row>
    <row r="122" spans="1:7" ht="13.5" customHeight="1">
      <c r="A122" s="527" t="s">
        <v>1923</v>
      </c>
      <c r="B122" s="594"/>
      <c r="C122" s="594"/>
      <c r="D122" s="594"/>
      <c r="E122" s="594"/>
      <c r="F122" s="568" t="s">
        <v>27</v>
      </c>
      <c r="G122" s="568" t="s">
        <v>28</v>
      </c>
    </row>
    <row r="123" spans="1:7" ht="13.5" customHeight="1">
      <c r="A123" s="527"/>
      <c r="B123" s="620" t="s">
        <v>1922</v>
      </c>
      <c r="C123" s="620" t="s">
        <v>1921</v>
      </c>
      <c r="D123" s="620" t="s">
        <v>1737</v>
      </c>
      <c r="E123" s="620">
        <v>44645</v>
      </c>
      <c r="F123" s="620">
        <v>44653</v>
      </c>
      <c r="G123" s="620">
        <v>44678</v>
      </c>
    </row>
    <row r="124" spans="1:7" ht="13.5" customHeight="1">
      <c r="A124" s="527"/>
      <c r="B124" s="620" t="s">
        <v>1920</v>
      </c>
      <c r="C124" s="620" t="s">
        <v>244</v>
      </c>
      <c r="D124" s="620" t="s">
        <v>1737</v>
      </c>
      <c r="E124" s="620">
        <v>44652</v>
      </c>
      <c r="F124" s="620">
        <v>44660</v>
      </c>
      <c r="G124" s="620">
        <v>44685</v>
      </c>
    </row>
    <row r="125" spans="1:7" ht="13.5" customHeight="1">
      <c r="A125" s="527"/>
      <c r="B125" s="620" t="s">
        <v>1919</v>
      </c>
      <c r="C125" s="620" t="s">
        <v>90</v>
      </c>
      <c r="D125" s="620" t="s">
        <v>1737</v>
      </c>
      <c r="E125" s="620">
        <v>44659</v>
      </c>
      <c r="F125" s="620">
        <v>44667</v>
      </c>
      <c r="G125" s="620">
        <v>44692</v>
      </c>
    </row>
    <row r="126" spans="1:7" ht="13.5" customHeight="1">
      <c r="A126" s="527"/>
      <c r="B126" s="620" t="s">
        <v>15</v>
      </c>
      <c r="C126" s="620" t="s">
        <v>116</v>
      </c>
      <c r="D126" s="620" t="s">
        <v>1737</v>
      </c>
      <c r="E126" s="620">
        <v>44666</v>
      </c>
      <c r="F126" s="620">
        <v>44674</v>
      </c>
      <c r="G126" s="620">
        <v>44699</v>
      </c>
    </row>
    <row r="127" spans="1:7" ht="13.5" customHeight="1">
      <c r="A127" s="527"/>
      <c r="B127" s="620" t="s">
        <v>1918</v>
      </c>
      <c r="C127" s="620" t="s">
        <v>1917</v>
      </c>
      <c r="D127" s="620" t="s">
        <v>1737</v>
      </c>
      <c r="E127" s="620">
        <v>44673</v>
      </c>
      <c r="F127" s="620">
        <v>44681</v>
      </c>
      <c r="G127" s="620">
        <v>44706</v>
      </c>
    </row>
    <row r="128" spans="1:7" ht="13.5" customHeight="1">
      <c r="A128" s="527"/>
      <c r="B128" s="620"/>
      <c r="C128" s="620"/>
      <c r="D128" s="620" t="s">
        <v>1737</v>
      </c>
      <c r="E128" s="620">
        <v>44680</v>
      </c>
      <c r="F128" s="620">
        <v>44688</v>
      </c>
      <c r="G128" s="620">
        <v>44713</v>
      </c>
    </row>
    <row r="129" spans="1:7">
      <c r="A129" s="527"/>
      <c r="B129" s="587"/>
      <c r="C129" s="587"/>
      <c r="D129" s="593"/>
      <c r="E129" s="587"/>
      <c r="F129" s="587"/>
      <c r="G129" s="587"/>
    </row>
    <row r="130" spans="1:7" ht="15.75">
      <c r="A130" s="595" t="s">
        <v>1916</v>
      </c>
      <c r="B130" s="595"/>
      <c r="C130" s="595"/>
      <c r="D130" s="595"/>
      <c r="E130" s="595"/>
      <c r="F130" s="595"/>
      <c r="G130" s="595"/>
    </row>
    <row r="131" spans="1:7">
      <c r="A131" s="613" t="s">
        <v>1911</v>
      </c>
      <c r="B131" s="584" t="s">
        <v>23</v>
      </c>
      <c r="C131" s="584" t="s">
        <v>24</v>
      </c>
      <c r="D131" s="581" t="s">
        <v>1861</v>
      </c>
      <c r="E131" s="581" t="s">
        <v>1767</v>
      </c>
      <c r="F131" s="581" t="s">
        <v>241</v>
      </c>
      <c r="G131" s="581" t="s">
        <v>243</v>
      </c>
    </row>
    <row r="132" spans="1:7">
      <c r="A132" s="612" t="s">
        <v>1915</v>
      </c>
      <c r="B132" s="582"/>
      <c r="C132" s="582"/>
      <c r="D132" s="581"/>
      <c r="E132" s="581"/>
      <c r="F132" s="581" t="s">
        <v>1914</v>
      </c>
      <c r="G132" s="581" t="s">
        <v>1913</v>
      </c>
    </row>
    <row r="133" spans="1:7">
      <c r="A133" s="613"/>
      <c r="D133" s="581" t="s">
        <v>1912</v>
      </c>
      <c r="E133" s="581">
        <v>43887</v>
      </c>
      <c r="F133" s="581">
        <v>43892</v>
      </c>
      <c r="G133" s="581">
        <v>43896</v>
      </c>
    </row>
    <row r="134" spans="1:7">
      <c r="A134" s="613"/>
      <c r="D134" s="581" t="s">
        <v>1912</v>
      </c>
      <c r="E134" s="581">
        <v>43894</v>
      </c>
      <c r="F134" s="581">
        <v>43899</v>
      </c>
      <c r="G134" s="581">
        <v>43903</v>
      </c>
    </row>
    <row r="135" spans="1:7">
      <c r="A135" s="613"/>
      <c r="B135" s="581"/>
      <c r="C135" s="581"/>
      <c r="D135" s="581" t="s">
        <v>1912</v>
      </c>
      <c r="E135" s="581">
        <v>43901</v>
      </c>
      <c r="F135" s="581">
        <v>43906</v>
      </c>
      <c r="G135" s="581">
        <v>43910</v>
      </c>
    </row>
    <row r="136" spans="1:7">
      <c r="A136" s="613"/>
      <c r="B136" s="581"/>
      <c r="C136" s="581"/>
      <c r="D136" s="581" t="s">
        <v>1912</v>
      </c>
      <c r="E136" s="581">
        <v>43908</v>
      </c>
      <c r="F136" s="581">
        <v>43913</v>
      </c>
      <c r="G136" s="581">
        <v>43917</v>
      </c>
    </row>
    <row r="137" spans="1:7">
      <c r="A137" s="613"/>
      <c r="B137" s="581"/>
      <c r="C137" s="581"/>
      <c r="D137" s="581" t="s">
        <v>1912</v>
      </c>
      <c r="E137" s="581">
        <v>43915</v>
      </c>
      <c r="F137" s="581">
        <v>43920</v>
      </c>
      <c r="G137" s="581">
        <v>43924</v>
      </c>
    </row>
    <row r="138" spans="1:7">
      <c r="A138" s="613"/>
      <c r="B138" s="619"/>
      <c r="C138" s="619"/>
      <c r="D138" s="618"/>
      <c r="E138" s="581">
        <v>43922</v>
      </c>
      <c r="F138" s="581">
        <v>43927</v>
      </c>
      <c r="G138" s="581">
        <v>43931</v>
      </c>
    </row>
    <row r="139" spans="1:7">
      <c r="A139" s="524"/>
      <c r="B139" s="617"/>
      <c r="C139" s="616"/>
      <c r="D139" s="615"/>
      <c r="E139" s="614"/>
      <c r="F139" s="614"/>
      <c r="G139" s="614"/>
    </row>
    <row r="140" spans="1:7">
      <c r="A140" s="613" t="s">
        <v>1911</v>
      </c>
      <c r="B140" s="557" t="s">
        <v>23</v>
      </c>
      <c r="C140" s="557" t="s">
        <v>24</v>
      </c>
      <c r="D140" s="557" t="s">
        <v>25</v>
      </c>
      <c r="E140" s="557" t="s">
        <v>1767</v>
      </c>
      <c r="F140" s="519" t="s">
        <v>241</v>
      </c>
      <c r="G140" s="519" t="s">
        <v>243</v>
      </c>
    </row>
    <row r="141" spans="1:7">
      <c r="A141" s="612" t="s">
        <v>1711</v>
      </c>
      <c r="B141" s="556"/>
      <c r="C141" s="556"/>
      <c r="D141" s="556"/>
      <c r="E141" s="556"/>
      <c r="F141" s="519" t="s">
        <v>27</v>
      </c>
      <c r="G141" s="519" t="s">
        <v>28</v>
      </c>
    </row>
    <row r="142" spans="1:7">
      <c r="A142" s="613"/>
      <c r="B142" s="554" t="s">
        <v>1906</v>
      </c>
      <c r="C142" s="554" t="s">
        <v>1910</v>
      </c>
      <c r="D142" s="611" t="s">
        <v>1904</v>
      </c>
      <c r="E142" s="554">
        <v>44651</v>
      </c>
      <c r="F142" s="554">
        <v>44657</v>
      </c>
      <c r="G142" s="554">
        <v>44662</v>
      </c>
    </row>
    <row r="143" spans="1:7">
      <c r="A143" s="613"/>
      <c r="B143" s="554" t="s">
        <v>1909</v>
      </c>
      <c r="C143" s="554" t="s">
        <v>1908</v>
      </c>
      <c r="D143" s="611" t="s">
        <v>1904</v>
      </c>
      <c r="E143" s="554">
        <v>44658</v>
      </c>
      <c r="F143" s="554">
        <v>44664</v>
      </c>
      <c r="G143" s="554">
        <v>44669</v>
      </c>
    </row>
    <row r="144" spans="1:7">
      <c r="A144" s="613"/>
      <c r="B144" s="554" t="s">
        <v>1811</v>
      </c>
      <c r="C144" s="554" t="s">
        <v>1907</v>
      </c>
      <c r="D144" s="611" t="s">
        <v>1904</v>
      </c>
      <c r="E144" s="554">
        <v>44665</v>
      </c>
      <c r="F144" s="554">
        <v>44671</v>
      </c>
      <c r="G144" s="554">
        <v>44676</v>
      </c>
    </row>
    <row r="145" spans="1:7">
      <c r="A145" s="612" t="s">
        <v>514</v>
      </c>
      <c r="B145" s="554" t="s">
        <v>1906</v>
      </c>
      <c r="C145" s="554" t="s">
        <v>1905</v>
      </c>
      <c r="D145" s="611" t="s">
        <v>1904</v>
      </c>
      <c r="E145" s="554">
        <v>44672</v>
      </c>
      <c r="F145" s="554">
        <v>44678</v>
      </c>
      <c r="G145" s="554">
        <v>44683</v>
      </c>
    </row>
    <row r="146" spans="1:7">
      <c r="A146" s="612" t="s">
        <v>514</v>
      </c>
      <c r="B146" s="564"/>
      <c r="C146" s="564"/>
      <c r="D146" s="611" t="s">
        <v>1904</v>
      </c>
      <c r="E146" s="554">
        <v>44679</v>
      </c>
      <c r="F146" s="554">
        <v>44685</v>
      </c>
      <c r="G146" s="554">
        <v>44690</v>
      </c>
    </row>
    <row r="147" spans="1:7">
      <c r="A147" s="593"/>
      <c r="B147" s="554"/>
      <c r="C147" s="554"/>
      <c r="D147" s="593"/>
      <c r="E147" s="607"/>
      <c r="F147" s="607"/>
      <c r="G147" s="607"/>
    </row>
    <row r="148" spans="1:7">
      <c r="A148" s="527" t="s">
        <v>1903</v>
      </c>
      <c r="B148" s="570" t="s">
        <v>23</v>
      </c>
      <c r="C148" s="570" t="s">
        <v>24</v>
      </c>
      <c r="D148" s="570" t="s">
        <v>25</v>
      </c>
      <c r="E148" s="570" t="s">
        <v>1767</v>
      </c>
      <c r="F148" s="568" t="s">
        <v>241</v>
      </c>
      <c r="G148" s="568" t="s">
        <v>1902</v>
      </c>
    </row>
    <row r="149" spans="1:7" ht="13.5" thickBot="1">
      <c r="A149" s="527" t="s">
        <v>1800</v>
      </c>
      <c r="B149" s="610"/>
      <c r="C149" s="569"/>
      <c r="D149" s="569"/>
      <c r="E149" s="569"/>
      <c r="F149" s="568" t="s">
        <v>27</v>
      </c>
      <c r="G149" s="568" t="s">
        <v>28</v>
      </c>
    </row>
    <row r="150" spans="1:7" ht="13.5" customHeight="1">
      <c r="B150" s="564" t="s">
        <v>1899</v>
      </c>
      <c r="C150" s="564" t="s">
        <v>1901</v>
      </c>
      <c r="D150" s="591" t="s">
        <v>1846</v>
      </c>
      <c r="E150" s="564">
        <v>44648</v>
      </c>
      <c r="F150" s="564">
        <v>44655</v>
      </c>
      <c r="G150" s="564">
        <v>44659</v>
      </c>
    </row>
    <row r="151" spans="1:7" ht="13.5" customHeight="1">
      <c r="B151" s="564" t="s">
        <v>1897</v>
      </c>
      <c r="C151" s="564" t="s">
        <v>1900</v>
      </c>
      <c r="D151" s="590"/>
      <c r="E151" s="564">
        <v>44655</v>
      </c>
      <c r="F151" s="564">
        <v>44662</v>
      </c>
      <c r="G151" s="564">
        <v>44666</v>
      </c>
    </row>
    <row r="152" spans="1:7" ht="13.5" customHeight="1">
      <c r="B152" s="564" t="s">
        <v>1899</v>
      </c>
      <c r="C152" s="564" t="s">
        <v>1898</v>
      </c>
      <c r="D152" s="590"/>
      <c r="E152" s="564">
        <v>44662</v>
      </c>
      <c r="F152" s="564">
        <v>44669</v>
      </c>
      <c r="G152" s="564">
        <v>44673</v>
      </c>
    </row>
    <row r="153" spans="1:7" ht="13.5" customHeight="1">
      <c r="B153" s="564" t="s">
        <v>1897</v>
      </c>
      <c r="C153" s="564" t="s">
        <v>833</v>
      </c>
      <c r="D153" s="590"/>
      <c r="E153" s="564">
        <v>44669</v>
      </c>
      <c r="F153" s="564">
        <v>44676</v>
      </c>
      <c r="G153" s="564">
        <v>44680</v>
      </c>
    </row>
    <row r="154" spans="1:7" ht="13.5" customHeight="1">
      <c r="B154" s="564"/>
      <c r="C154" s="564"/>
      <c r="D154" s="589"/>
      <c r="E154" s="564">
        <v>44676</v>
      </c>
      <c r="F154" s="564">
        <v>44683</v>
      </c>
      <c r="G154" s="564">
        <v>44687</v>
      </c>
    </row>
    <row r="156" spans="1:7">
      <c r="A156" s="527" t="s">
        <v>1896</v>
      </c>
      <c r="B156" s="538" t="s">
        <v>23</v>
      </c>
      <c r="C156" s="521" t="s">
        <v>24</v>
      </c>
      <c r="D156" s="523" t="s">
        <v>25</v>
      </c>
      <c r="E156" s="523" t="s">
        <v>1767</v>
      </c>
      <c r="F156" s="519" t="s">
        <v>241</v>
      </c>
      <c r="G156" s="519" t="s">
        <v>215</v>
      </c>
    </row>
    <row r="157" spans="1:7" ht="13.5" thickBot="1">
      <c r="A157" s="527" t="s">
        <v>1895</v>
      </c>
      <c r="B157" s="609"/>
      <c r="C157" s="521"/>
      <c r="D157" s="523"/>
      <c r="E157" s="523"/>
      <c r="F157" s="519" t="s">
        <v>27</v>
      </c>
      <c r="G157" s="519" t="s">
        <v>28</v>
      </c>
    </row>
    <row r="158" spans="1:7" ht="13.5" customHeight="1">
      <c r="A158" s="514" t="s">
        <v>1894</v>
      </c>
      <c r="B158" s="554" t="s">
        <v>1893</v>
      </c>
      <c r="C158" s="554" t="s">
        <v>1892</v>
      </c>
      <c r="D158" s="563" t="s">
        <v>1846</v>
      </c>
      <c r="E158" s="554">
        <v>44648</v>
      </c>
      <c r="F158" s="554">
        <v>44654</v>
      </c>
      <c r="G158" s="554">
        <v>44660</v>
      </c>
    </row>
    <row r="159" spans="1:7" ht="13.5" customHeight="1">
      <c r="B159" s="554" t="s">
        <v>1880</v>
      </c>
      <c r="C159" s="554" t="s">
        <v>1216</v>
      </c>
      <c r="D159" s="562"/>
      <c r="E159" s="554">
        <v>44655</v>
      </c>
      <c r="F159" s="554">
        <v>44661</v>
      </c>
      <c r="G159" s="554">
        <v>44667</v>
      </c>
    </row>
    <row r="160" spans="1:7" ht="13.5" customHeight="1">
      <c r="B160" s="554" t="s">
        <v>1891</v>
      </c>
      <c r="C160" s="554" t="s">
        <v>177</v>
      </c>
      <c r="D160" s="562"/>
      <c r="E160" s="554">
        <v>44662</v>
      </c>
      <c r="F160" s="554">
        <v>44668</v>
      </c>
      <c r="G160" s="554">
        <v>44674</v>
      </c>
    </row>
    <row r="161" spans="1:7" ht="13.5" customHeight="1">
      <c r="B161" s="554" t="s">
        <v>1890</v>
      </c>
      <c r="C161" s="554" t="s">
        <v>1175</v>
      </c>
      <c r="D161" s="562"/>
      <c r="E161" s="554">
        <v>44669</v>
      </c>
      <c r="F161" s="554">
        <v>44675</v>
      </c>
      <c r="G161" s="554">
        <v>44681</v>
      </c>
    </row>
    <row r="162" spans="1:7" ht="15" customHeight="1">
      <c r="B162" s="554" t="s">
        <v>1889</v>
      </c>
      <c r="C162" s="554" t="s">
        <v>1888</v>
      </c>
      <c r="D162" s="560"/>
      <c r="E162" s="554">
        <v>44676</v>
      </c>
      <c r="F162" s="554">
        <v>44682</v>
      </c>
      <c r="G162" s="554">
        <v>44688</v>
      </c>
    </row>
    <row r="163" spans="1:7" ht="13.5" customHeight="1">
      <c r="B163" s="607"/>
      <c r="C163" s="607"/>
      <c r="D163" s="608"/>
      <c r="E163" s="607"/>
      <c r="F163" s="607"/>
      <c r="G163" s="607"/>
    </row>
    <row r="164" spans="1:7" ht="13.5" customHeight="1">
      <c r="A164" s="527" t="s">
        <v>1887</v>
      </c>
      <c r="B164" s="523" t="s">
        <v>23</v>
      </c>
      <c r="C164" s="523" t="s">
        <v>24</v>
      </c>
      <c r="D164" s="523" t="s">
        <v>25</v>
      </c>
      <c r="E164" s="523" t="s">
        <v>1767</v>
      </c>
      <c r="F164" s="519" t="s">
        <v>241</v>
      </c>
      <c r="G164" s="519" t="s">
        <v>1886</v>
      </c>
    </row>
    <row r="165" spans="1:7" ht="13.5" customHeight="1">
      <c r="A165" s="527" t="s">
        <v>1885</v>
      </c>
      <c r="B165" s="523"/>
      <c r="C165" s="523"/>
      <c r="D165" s="523"/>
      <c r="E165" s="523"/>
      <c r="F165" s="519" t="s">
        <v>27</v>
      </c>
      <c r="G165" s="519" t="s">
        <v>28</v>
      </c>
    </row>
    <row r="166" spans="1:7" ht="13.5" customHeight="1">
      <c r="A166" s="527"/>
      <c r="B166" s="554" t="s">
        <v>1468</v>
      </c>
      <c r="C166" s="554" t="s">
        <v>1474</v>
      </c>
      <c r="D166" s="563" t="s">
        <v>1745</v>
      </c>
      <c r="E166" s="554">
        <v>44285</v>
      </c>
      <c r="F166" s="554">
        <v>44657</v>
      </c>
      <c r="G166" s="554">
        <v>44663</v>
      </c>
    </row>
    <row r="167" spans="1:7" ht="13.5" customHeight="1">
      <c r="A167" s="527"/>
      <c r="B167" s="554" t="s">
        <v>1884</v>
      </c>
      <c r="C167" s="554" t="s">
        <v>1883</v>
      </c>
      <c r="D167" s="562"/>
      <c r="E167" s="554">
        <v>44292</v>
      </c>
      <c r="F167" s="554">
        <v>44664</v>
      </c>
      <c r="G167" s="554">
        <v>44670</v>
      </c>
    </row>
    <row r="168" spans="1:7" ht="13.5" customHeight="1">
      <c r="A168" s="527"/>
      <c r="B168" s="554"/>
      <c r="C168" s="554"/>
      <c r="D168" s="562"/>
      <c r="E168" s="554">
        <v>44299</v>
      </c>
      <c r="F168" s="554">
        <v>44671</v>
      </c>
      <c r="G168" s="554">
        <v>44677</v>
      </c>
    </row>
    <row r="169" spans="1:7" ht="13.5" customHeight="1">
      <c r="A169" s="527"/>
      <c r="B169" s="554"/>
      <c r="C169" s="554"/>
      <c r="D169" s="562"/>
      <c r="E169" s="554">
        <v>44306</v>
      </c>
      <c r="F169" s="554">
        <v>44678</v>
      </c>
      <c r="G169" s="554">
        <v>44684</v>
      </c>
    </row>
    <row r="170" spans="1:7" ht="13.5" customHeight="1">
      <c r="A170" s="527"/>
      <c r="B170" s="554"/>
      <c r="C170" s="554"/>
      <c r="D170" s="560"/>
      <c r="E170" s="554">
        <v>44313</v>
      </c>
      <c r="F170" s="554">
        <v>44685</v>
      </c>
      <c r="G170" s="554">
        <v>44691</v>
      </c>
    </row>
    <row r="171" spans="1:7" ht="13.5" customHeight="1">
      <c r="A171" s="527"/>
      <c r="B171" s="602"/>
      <c r="C171" s="602"/>
      <c r="D171" s="603"/>
      <c r="E171" s="602"/>
      <c r="F171" s="602"/>
      <c r="G171" s="602"/>
    </row>
    <row r="172" spans="1:7" ht="13.5" customHeight="1" thickBot="1">
      <c r="A172" s="606" t="s">
        <v>1882</v>
      </c>
      <c r="B172" s="523" t="s">
        <v>23</v>
      </c>
      <c r="C172" s="523" t="s">
        <v>24</v>
      </c>
      <c r="D172" s="523" t="s">
        <v>25</v>
      </c>
      <c r="E172" s="523" t="s">
        <v>1767</v>
      </c>
      <c r="F172" s="519" t="s">
        <v>241</v>
      </c>
      <c r="G172" s="519" t="s">
        <v>1881</v>
      </c>
    </row>
    <row r="173" spans="1:7" ht="13.5" customHeight="1">
      <c r="A173" s="527" t="s">
        <v>1728</v>
      </c>
      <c r="B173" s="523"/>
      <c r="C173" s="523"/>
      <c r="D173" s="523"/>
      <c r="E173" s="523"/>
      <c r="F173" s="519" t="s">
        <v>27</v>
      </c>
      <c r="G173" s="519" t="s">
        <v>28</v>
      </c>
    </row>
    <row r="174" spans="1:7" ht="13.5" customHeight="1">
      <c r="A174" s="527"/>
      <c r="B174" s="554" t="s">
        <v>1880</v>
      </c>
      <c r="C174" s="554" t="s">
        <v>1216</v>
      </c>
      <c r="D174" s="563" t="s">
        <v>1810</v>
      </c>
      <c r="E174" s="554">
        <v>44651</v>
      </c>
      <c r="F174" s="554">
        <v>44658</v>
      </c>
      <c r="G174" s="554">
        <v>44694</v>
      </c>
    </row>
    <row r="175" spans="1:7" ht="13.5" customHeight="1">
      <c r="A175" s="527"/>
      <c r="B175" s="554" t="s">
        <v>1879</v>
      </c>
      <c r="C175" s="554" t="s">
        <v>1212</v>
      </c>
      <c r="D175" s="562"/>
      <c r="E175" s="554">
        <v>44658</v>
      </c>
      <c r="F175" s="554">
        <v>44665</v>
      </c>
      <c r="G175" s="554">
        <v>44701</v>
      </c>
    </row>
    <row r="176" spans="1:7" ht="13.5" customHeight="1">
      <c r="A176" s="527"/>
      <c r="B176" s="554" t="s">
        <v>1878</v>
      </c>
      <c r="C176" s="554" t="s">
        <v>244</v>
      </c>
      <c r="D176" s="562"/>
      <c r="E176" s="554">
        <v>44665</v>
      </c>
      <c r="F176" s="554">
        <v>44672</v>
      </c>
      <c r="G176" s="554">
        <v>44708</v>
      </c>
    </row>
    <row r="177" spans="1:7" ht="13.5" customHeight="1">
      <c r="A177" s="527"/>
      <c r="B177" s="554" t="s">
        <v>1877</v>
      </c>
      <c r="C177" s="554" t="s">
        <v>1210</v>
      </c>
      <c r="D177" s="562"/>
      <c r="E177" s="554">
        <v>44672</v>
      </c>
      <c r="F177" s="554">
        <v>44679</v>
      </c>
      <c r="G177" s="554">
        <v>44715</v>
      </c>
    </row>
    <row r="178" spans="1:7" ht="13.5" customHeight="1">
      <c r="A178" s="527"/>
      <c r="B178" s="554"/>
      <c r="C178" s="554"/>
      <c r="D178" s="560"/>
      <c r="E178" s="554">
        <v>44679</v>
      </c>
      <c r="F178" s="554">
        <v>44686</v>
      </c>
      <c r="G178" s="554">
        <v>44722</v>
      </c>
    </row>
    <row r="179" spans="1:7">
      <c r="A179" s="527"/>
      <c r="B179" s="527"/>
      <c r="C179" s="527"/>
      <c r="D179" s="527"/>
      <c r="E179" s="604"/>
      <c r="F179" s="604"/>
      <c r="G179" s="604"/>
    </row>
    <row r="180" spans="1:7">
      <c r="A180" s="527" t="s">
        <v>1876</v>
      </c>
      <c r="B180" s="538" t="s">
        <v>23</v>
      </c>
      <c r="C180" s="538" t="s">
        <v>24</v>
      </c>
      <c r="D180" s="557" t="s">
        <v>25</v>
      </c>
      <c r="E180" s="557" t="s">
        <v>1767</v>
      </c>
      <c r="F180" s="519" t="s">
        <v>241</v>
      </c>
      <c r="G180" s="519" t="s">
        <v>115</v>
      </c>
    </row>
    <row r="181" spans="1:7">
      <c r="A181" s="527" t="s">
        <v>1875</v>
      </c>
      <c r="B181" s="537"/>
      <c r="C181" s="537"/>
      <c r="D181" s="556"/>
      <c r="E181" s="556"/>
      <c r="F181" s="519" t="s">
        <v>27</v>
      </c>
      <c r="G181" s="519" t="s">
        <v>28</v>
      </c>
    </row>
    <row r="182" spans="1:7" ht="13.5" customHeight="1">
      <c r="A182" s="527"/>
      <c r="B182" s="554" t="s">
        <v>1874</v>
      </c>
      <c r="C182" s="554" t="s">
        <v>1873</v>
      </c>
      <c r="D182" s="563" t="s">
        <v>1745</v>
      </c>
      <c r="E182" s="554">
        <v>44651</v>
      </c>
      <c r="F182" s="554">
        <v>44657</v>
      </c>
      <c r="G182" s="554">
        <v>44671</v>
      </c>
    </row>
    <row r="183" spans="1:7" ht="13.5" customHeight="1">
      <c r="A183" s="527"/>
      <c r="B183" s="554" t="s">
        <v>1872</v>
      </c>
      <c r="C183" s="554" t="s">
        <v>1871</v>
      </c>
      <c r="D183" s="562"/>
      <c r="E183" s="554">
        <v>44658</v>
      </c>
      <c r="F183" s="554">
        <v>44664</v>
      </c>
      <c r="G183" s="554">
        <v>44678</v>
      </c>
    </row>
    <row r="184" spans="1:7" ht="13.5" customHeight="1">
      <c r="A184" s="527"/>
      <c r="B184" s="554" t="s">
        <v>1870</v>
      </c>
      <c r="C184" s="554" t="s">
        <v>677</v>
      </c>
      <c r="D184" s="562"/>
      <c r="E184" s="554">
        <v>44665</v>
      </c>
      <c r="F184" s="554">
        <v>44671</v>
      </c>
      <c r="G184" s="554">
        <v>44685</v>
      </c>
    </row>
    <row r="185" spans="1:7" ht="12.75" customHeight="1">
      <c r="A185" s="527"/>
      <c r="B185" s="554" t="s">
        <v>1869</v>
      </c>
      <c r="C185" s="554" t="s">
        <v>1868</v>
      </c>
      <c r="D185" s="562"/>
      <c r="E185" s="554">
        <v>44672</v>
      </c>
      <c r="F185" s="554">
        <v>44678</v>
      </c>
      <c r="G185" s="554">
        <v>44692</v>
      </c>
    </row>
    <row r="186" spans="1:7" ht="12.75" customHeight="1">
      <c r="A186" s="527"/>
      <c r="B186" s="554"/>
      <c r="C186" s="554"/>
      <c r="D186" s="560"/>
      <c r="E186" s="554">
        <v>44679</v>
      </c>
      <c r="F186" s="554">
        <v>44685</v>
      </c>
      <c r="G186" s="554">
        <v>44699</v>
      </c>
    </row>
    <row r="187" spans="1:7">
      <c r="A187" s="527"/>
      <c r="B187" s="604"/>
      <c r="C187" s="604"/>
      <c r="D187" s="605"/>
      <c r="E187" s="604"/>
      <c r="F187" s="604"/>
      <c r="G187" s="604"/>
    </row>
    <row r="188" spans="1:7">
      <c r="A188" s="527" t="s">
        <v>1848</v>
      </c>
      <c r="B188" s="538" t="s">
        <v>23</v>
      </c>
      <c r="C188" s="538" t="s">
        <v>24</v>
      </c>
      <c r="D188" s="557" t="s">
        <v>1861</v>
      </c>
      <c r="E188" s="557" t="s">
        <v>1767</v>
      </c>
      <c r="F188" s="519" t="s">
        <v>241</v>
      </c>
      <c r="G188" s="519" t="s">
        <v>115</v>
      </c>
    </row>
    <row r="189" spans="1:7">
      <c r="A189" s="527"/>
      <c r="B189" s="537"/>
      <c r="C189" s="537"/>
      <c r="D189" s="556"/>
      <c r="E189" s="556"/>
      <c r="F189" s="519" t="s">
        <v>27</v>
      </c>
      <c r="G189" s="519" t="s">
        <v>28</v>
      </c>
    </row>
    <row r="190" spans="1:7" ht="13.5" customHeight="1">
      <c r="B190" s="554" t="s">
        <v>1867</v>
      </c>
      <c r="C190" s="554" t="s">
        <v>1866</v>
      </c>
      <c r="D190" s="563" t="s">
        <v>141</v>
      </c>
      <c r="E190" s="554">
        <v>44648</v>
      </c>
      <c r="F190" s="554">
        <v>44654</v>
      </c>
      <c r="G190" s="554">
        <v>44671</v>
      </c>
    </row>
    <row r="191" spans="1:7" ht="13.5" customHeight="1">
      <c r="B191" s="554" t="s">
        <v>1865</v>
      </c>
      <c r="C191" s="554" t="s">
        <v>1864</v>
      </c>
      <c r="D191" s="562"/>
      <c r="E191" s="554">
        <v>44655</v>
      </c>
      <c r="F191" s="554">
        <v>44661</v>
      </c>
      <c r="G191" s="554">
        <v>44678</v>
      </c>
    </row>
    <row r="192" spans="1:7" ht="13.5" customHeight="1">
      <c r="A192" s="527"/>
      <c r="B192" s="554"/>
      <c r="C192" s="554"/>
      <c r="D192" s="562"/>
      <c r="E192" s="554">
        <v>44662</v>
      </c>
      <c r="F192" s="554">
        <v>44668</v>
      </c>
      <c r="G192" s="554">
        <v>44685</v>
      </c>
    </row>
    <row r="193" spans="1:7" ht="13.5" customHeight="1">
      <c r="A193" s="527"/>
      <c r="B193" s="554" t="s">
        <v>1863</v>
      </c>
      <c r="C193" s="554" t="s">
        <v>678</v>
      </c>
      <c r="D193" s="562"/>
      <c r="E193" s="554">
        <v>44669</v>
      </c>
      <c r="F193" s="554">
        <v>44675</v>
      </c>
      <c r="G193" s="554">
        <v>44692</v>
      </c>
    </row>
    <row r="194" spans="1:7" ht="13.5" customHeight="1">
      <c r="A194" s="527"/>
      <c r="B194" s="554"/>
      <c r="C194" s="554"/>
      <c r="D194" s="560"/>
      <c r="E194" s="554">
        <v>44676</v>
      </c>
      <c r="F194" s="554">
        <v>44682</v>
      </c>
      <c r="G194" s="554">
        <v>44699</v>
      </c>
    </row>
    <row r="195" spans="1:7" ht="13.5" customHeight="1">
      <c r="A195" s="527"/>
      <c r="B195" s="602"/>
      <c r="C195" s="602"/>
      <c r="D195" s="603"/>
      <c r="E195" s="602"/>
      <c r="F195" s="602"/>
      <c r="G195" s="602"/>
    </row>
    <row r="196" spans="1:7" ht="13.5" customHeight="1">
      <c r="A196" s="527" t="s">
        <v>1862</v>
      </c>
      <c r="B196" s="538" t="s">
        <v>23</v>
      </c>
      <c r="C196" s="538" t="s">
        <v>24</v>
      </c>
      <c r="D196" s="557" t="s">
        <v>1861</v>
      </c>
      <c r="E196" s="557" t="s">
        <v>1767</v>
      </c>
      <c r="F196" s="519" t="s">
        <v>241</v>
      </c>
      <c r="G196" s="519" t="s">
        <v>1860</v>
      </c>
    </row>
    <row r="197" spans="1:7" ht="13.5" customHeight="1">
      <c r="A197" s="527" t="s">
        <v>1859</v>
      </c>
      <c r="B197" s="537"/>
      <c r="C197" s="537"/>
      <c r="D197" s="556"/>
      <c r="E197" s="556"/>
      <c r="F197" s="519" t="s">
        <v>27</v>
      </c>
      <c r="G197" s="519" t="s">
        <v>28</v>
      </c>
    </row>
    <row r="198" spans="1:7" ht="13.5" customHeight="1">
      <c r="A198" s="527"/>
      <c r="B198" s="554" t="s">
        <v>1858</v>
      </c>
      <c r="C198" s="554" t="s">
        <v>1179</v>
      </c>
      <c r="D198" s="563" t="s">
        <v>1708</v>
      </c>
      <c r="E198" s="554">
        <v>44648</v>
      </c>
      <c r="F198" s="554">
        <v>44655</v>
      </c>
      <c r="G198" s="554">
        <v>44666</v>
      </c>
    </row>
    <row r="199" spans="1:7" ht="13.5" customHeight="1">
      <c r="A199" s="527"/>
      <c r="B199" s="554" t="s">
        <v>1857</v>
      </c>
      <c r="C199" s="554" t="s">
        <v>68</v>
      </c>
      <c r="D199" s="562"/>
      <c r="E199" s="554">
        <v>44655</v>
      </c>
      <c r="F199" s="554">
        <v>44662</v>
      </c>
      <c r="G199" s="554">
        <v>44673</v>
      </c>
    </row>
    <row r="200" spans="1:7" ht="13.5" customHeight="1">
      <c r="A200" s="527"/>
      <c r="B200" s="554" t="s">
        <v>1857</v>
      </c>
      <c r="C200" s="554" t="s">
        <v>244</v>
      </c>
      <c r="D200" s="562"/>
      <c r="E200" s="554">
        <v>44662</v>
      </c>
      <c r="F200" s="554">
        <v>44669</v>
      </c>
      <c r="G200" s="554">
        <v>44680</v>
      </c>
    </row>
    <row r="201" spans="1:7" ht="13.5" customHeight="1">
      <c r="A201" s="527"/>
      <c r="B201" s="554" t="s">
        <v>565</v>
      </c>
      <c r="C201" s="554" t="s">
        <v>190</v>
      </c>
      <c r="D201" s="562"/>
      <c r="E201" s="554">
        <v>44669</v>
      </c>
      <c r="F201" s="554">
        <v>44676</v>
      </c>
      <c r="G201" s="554">
        <v>44687</v>
      </c>
    </row>
    <row r="202" spans="1:7" ht="13.5" customHeight="1">
      <c r="A202" s="527"/>
      <c r="B202" s="554"/>
      <c r="C202" s="554"/>
      <c r="D202" s="560"/>
      <c r="E202" s="554">
        <v>44676</v>
      </c>
      <c r="F202" s="554">
        <v>44683</v>
      </c>
      <c r="G202" s="554">
        <v>44694</v>
      </c>
    </row>
    <row r="203" spans="1:7">
      <c r="F203" s="558"/>
      <c r="G203" s="558"/>
    </row>
    <row r="204" spans="1:7">
      <c r="A204" s="533" t="s">
        <v>1856</v>
      </c>
      <c r="B204" s="570" t="s">
        <v>23</v>
      </c>
      <c r="C204" s="570" t="s">
        <v>24</v>
      </c>
      <c r="D204" s="570" t="s">
        <v>25</v>
      </c>
      <c r="E204" s="570" t="s">
        <v>1767</v>
      </c>
      <c r="F204" s="568" t="s">
        <v>241</v>
      </c>
      <c r="G204" s="568" t="s">
        <v>202</v>
      </c>
    </row>
    <row r="205" spans="1:7">
      <c r="A205" s="527" t="s">
        <v>1855</v>
      </c>
      <c r="B205" s="569"/>
      <c r="C205" s="569"/>
      <c r="D205" s="569"/>
      <c r="E205" s="569"/>
      <c r="F205" s="568" t="s">
        <v>27</v>
      </c>
      <c r="G205" s="568" t="s">
        <v>28</v>
      </c>
    </row>
    <row r="206" spans="1:7" ht="12.75" customHeight="1">
      <c r="A206" s="527"/>
      <c r="B206" s="596" t="s">
        <v>1854</v>
      </c>
      <c r="C206" s="596" t="s">
        <v>89</v>
      </c>
      <c r="D206" s="599" t="s">
        <v>1853</v>
      </c>
      <c r="E206" s="596">
        <v>44650</v>
      </c>
      <c r="F206" s="596">
        <v>44655</v>
      </c>
      <c r="G206" s="596">
        <v>44665</v>
      </c>
    </row>
    <row r="207" spans="1:7" ht="12.75" customHeight="1">
      <c r="A207" s="527"/>
      <c r="B207" s="596" t="s">
        <v>1852</v>
      </c>
      <c r="C207" s="596" t="s">
        <v>1144</v>
      </c>
      <c r="D207" s="598"/>
      <c r="E207" s="596">
        <v>44657</v>
      </c>
      <c r="F207" s="596">
        <v>44662</v>
      </c>
      <c r="G207" s="596">
        <v>44672</v>
      </c>
    </row>
    <row r="208" spans="1:7" ht="13.5" customHeight="1">
      <c r="A208" s="527"/>
      <c r="B208" s="596" t="s">
        <v>1851</v>
      </c>
      <c r="C208" s="596" t="s">
        <v>838</v>
      </c>
      <c r="D208" s="598"/>
      <c r="E208" s="596">
        <v>44664</v>
      </c>
      <c r="F208" s="596">
        <v>44669</v>
      </c>
      <c r="G208" s="596">
        <v>44679</v>
      </c>
    </row>
    <row r="209" spans="1:7" ht="13.5" customHeight="1">
      <c r="A209" s="527"/>
      <c r="B209" s="596" t="s">
        <v>1850</v>
      </c>
      <c r="C209" s="596" t="s">
        <v>839</v>
      </c>
      <c r="D209" s="598"/>
      <c r="E209" s="596">
        <v>44671</v>
      </c>
      <c r="F209" s="596">
        <v>44676</v>
      </c>
      <c r="G209" s="596">
        <v>44686</v>
      </c>
    </row>
    <row r="210" spans="1:7" ht="12.75" customHeight="1">
      <c r="A210" s="527"/>
      <c r="B210" s="596"/>
      <c r="C210" s="596"/>
      <c r="D210" s="598"/>
      <c r="E210" s="596">
        <v>44678</v>
      </c>
      <c r="F210" s="596">
        <v>44683</v>
      </c>
      <c r="G210" s="596">
        <v>44693</v>
      </c>
    </row>
    <row r="211" spans="1:7">
      <c r="A211" s="601"/>
      <c r="B211" s="601"/>
      <c r="C211" s="601"/>
      <c r="D211" s="601"/>
      <c r="E211" s="601"/>
      <c r="F211" s="601"/>
      <c r="G211" s="587"/>
    </row>
    <row r="212" spans="1:7" ht="15.75">
      <c r="A212" s="595" t="s">
        <v>107</v>
      </c>
      <c r="B212" s="595"/>
      <c r="C212" s="595"/>
      <c r="D212" s="595"/>
      <c r="E212" s="595"/>
      <c r="F212" s="595"/>
      <c r="G212" s="595"/>
    </row>
    <row r="213" spans="1:7" ht="14.1" customHeight="1">
      <c r="A213" s="527" t="s">
        <v>1849</v>
      </c>
      <c r="B213" s="570" t="s">
        <v>23</v>
      </c>
      <c r="C213" s="570" t="s">
        <v>24</v>
      </c>
      <c r="D213" s="570" t="s">
        <v>25</v>
      </c>
      <c r="E213" s="570" t="s">
        <v>1767</v>
      </c>
      <c r="F213" s="568" t="s">
        <v>241</v>
      </c>
      <c r="G213" s="568" t="s">
        <v>1849</v>
      </c>
    </row>
    <row r="214" spans="1:7" ht="14.1" customHeight="1">
      <c r="A214" s="527" t="s">
        <v>1848</v>
      </c>
      <c r="B214" s="600"/>
      <c r="C214" s="569"/>
      <c r="D214" s="569"/>
      <c r="E214" s="569"/>
      <c r="F214" s="568" t="s">
        <v>27</v>
      </c>
      <c r="G214" s="568" t="s">
        <v>28</v>
      </c>
    </row>
    <row r="215" spans="1:7" ht="13.5" customHeight="1">
      <c r="A215" s="527"/>
      <c r="B215" s="596" t="s">
        <v>1847</v>
      </c>
      <c r="C215" s="596" t="s">
        <v>1842</v>
      </c>
      <c r="D215" s="599" t="s">
        <v>1846</v>
      </c>
      <c r="E215" s="596">
        <v>44648</v>
      </c>
      <c r="F215" s="596">
        <v>44653</v>
      </c>
      <c r="G215" s="596">
        <v>44668</v>
      </c>
    </row>
    <row r="216" spans="1:7" ht="13.5" customHeight="1">
      <c r="A216" s="527"/>
      <c r="B216" s="596" t="s">
        <v>1845</v>
      </c>
      <c r="C216" s="596" t="s">
        <v>1844</v>
      </c>
      <c r="D216" s="598"/>
      <c r="E216" s="596">
        <f>E215+7</f>
        <v>44655</v>
      </c>
      <c r="F216" s="596">
        <f>F215+7</f>
        <v>44660</v>
      </c>
      <c r="G216" s="596">
        <f>G215+7</f>
        <v>44675</v>
      </c>
    </row>
    <row r="217" spans="1:7" ht="13.5" customHeight="1">
      <c r="A217" s="527"/>
      <c r="B217" s="596" t="s">
        <v>1843</v>
      </c>
      <c r="C217" s="596" t="s">
        <v>1842</v>
      </c>
      <c r="D217" s="598"/>
      <c r="E217" s="596">
        <f>E216+7</f>
        <v>44662</v>
      </c>
      <c r="F217" s="596">
        <f>F216+7</f>
        <v>44667</v>
      </c>
      <c r="G217" s="596">
        <f>G216+7</f>
        <v>44682</v>
      </c>
    </row>
    <row r="218" spans="1:7" ht="13.5" customHeight="1">
      <c r="A218" s="527"/>
      <c r="B218" s="596" t="s">
        <v>1841</v>
      </c>
      <c r="C218" s="596" t="s">
        <v>1840</v>
      </c>
      <c r="D218" s="598"/>
      <c r="E218" s="596">
        <f>E217+7</f>
        <v>44669</v>
      </c>
      <c r="F218" s="596">
        <f>F217+7</f>
        <v>44674</v>
      </c>
      <c r="G218" s="596">
        <f>G217+7</f>
        <v>44689</v>
      </c>
    </row>
    <row r="219" spans="1:7" ht="13.5" customHeight="1">
      <c r="A219" s="527"/>
      <c r="B219" s="596" t="s">
        <v>1839</v>
      </c>
      <c r="C219" s="596" t="s">
        <v>1838</v>
      </c>
      <c r="D219" s="598"/>
      <c r="E219" s="596">
        <f>E218+7</f>
        <v>44676</v>
      </c>
      <c r="F219" s="596">
        <f>F218+7</f>
        <v>44681</v>
      </c>
      <c r="G219" s="596">
        <f>G218+7</f>
        <v>44696</v>
      </c>
    </row>
    <row r="220" spans="1:7" ht="13.5" customHeight="1">
      <c r="A220" s="527"/>
      <c r="B220" s="596"/>
      <c r="C220" s="596"/>
      <c r="D220" s="597"/>
      <c r="E220" s="596">
        <f>E219+7</f>
        <v>44683</v>
      </c>
      <c r="F220" s="596">
        <f>F219+7</f>
        <v>44688</v>
      </c>
      <c r="G220" s="596">
        <f>G219+7</f>
        <v>44703</v>
      </c>
    </row>
    <row r="221" spans="1:7">
      <c r="A221" s="527"/>
      <c r="B221" s="587"/>
      <c r="C221" s="587"/>
    </row>
    <row r="222" spans="1:7" ht="15.75">
      <c r="A222" s="595" t="s">
        <v>120</v>
      </c>
      <c r="B222" s="595"/>
      <c r="C222" s="595"/>
      <c r="D222" s="595"/>
      <c r="E222" s="595"/>
      <c r="F222" s="595"/>
      <c r="G222" s="595"/>
    </row>
    <row r="223" spans="1:7">
      <c r="A223" s="527" t="s">
        <v>1837</v>
      </c>
      <c r="B223" s="570" t="s">
        <v>23</v>
      </c>
      <c r="C223" s="570" t="s">
        <v>24</v>
      </c>
      <c r="D223" s="570" t="s">
        <v>25</v>
      </c>
      <c r="E223" s="570" t="s">
        <v>1767</v>
      </c>
      <c r="F223" s="568" t="s">
        <v>241</v>
      </c>
      <c r="G223" s="568" t="s">
        <v>134</v>
      </c>
    </row>
    <row r="224" spans="1:7">
      <c r="A224" s="526" t="s">
        <v>1836</v>
      </c>
      <c r="B224" s="569"/>
      <c r="C224" s="569"/>
      <c r="D224" s="569"/>
      <c r="E224" s="569"/>
      <c r="F224" s="568" t="s">
        <v>27</v>
      </c>
      <c r="G224" s="568" t="s">
        <v>28</v>
      </c>
    </row>
    <row r="225" spans="1:7" ht="13.5" customHeight="1">
      <c r="A225" s="527"/>
      <c r="B225" s="564" t="s">
        <v>1817</v>
      </c>
      <c r="C225" s="564" t="s">
        <v>1297</v>
      </c>
      <c r="D225" s="568" t="s">
        <v>1764</v>
      </c>
      <c r="E225" s="564">
        <v>44649</v>
      </c>
      <c r="F225" s="564">
        <v>44656</v>
      </c>
      <c r="G225" s="564">
        <v>44679</v>
      </c>
    </row>
    <row r="226" spans="1:7" ht="13.5" customHeight="1">
      <c r="A226" s="527"/>
      <c r="B226" s="564" t="s">
        <v>157</v>
      </c>
      <c r="C226" s="564" t="s">
        <v>1137</v>
      </c>
      <c r="D226" s="568" t="s">
        <v>1764</v>
      </c>
      <c r="E226" s="564">
        <v>44656</v>
      </c>
      <c r="F226" s="564">
        <v>44663</v>
      </c>
      <c r="G226" s="564">
        <v>44686</v>
      </c>
    </row>
    <row r="227" spans="1:7" ht="13.5" customHeight="1">
      <c r="A227" s="527"/>
      <c r="B227" s="564" t="s">
        <v>1344</v>
      </c>
      <c r="C227" s="564" t="s">
        <v>1368</v>
      </c>
      <c r="D227" s="568" t="s">
        <v>1764</v>
      </c>
      <c r="E227" s="564">
        <v>44663</v>
      </c>
      <c r="F227" s="564">
        <v>44670</v>
      </c>
      <c r="G227" s="564">
        <v>44693</v>
      </c>
    </row>
    <row r="228" spans="1:7" ht="13.5" customHeight="1">
      <c r="A228" s="527"/>
      <c r="B228" s="564"/>
      <c r="C228" s="564"/>
      <c r="D228" s="568" t="s">
        <v>1764</v>
      </c>
      <c r="E228" s="564">
        <v>44670</v>
      </c>
      <c r="F228" s="564">
        <v>44677</v>
      </c>
      <c r="G228" s="564">
        <v>44700</v>
      </c>
    </row>
    <row r="229" spans="1:7" ht="13.5" customHeight="1">
      <c r="A229" s="527"/>
      <c r="B229" s="564" t="s">
        <v>1815</v>
      </c>
      <c r="C229" s="564" t="s">
        <v>1814</v>
      </c>
      <c r="D229" s="568" t="s">
        <v>1764</v>
      </c>
      <c r="E229" s="564">
        <v>44677</v>
      </c>
      <c r="F229" s="564">
        <v>44684</v>
      </c>
      <c r="G229" s="564">
        <v>44707</v>
      </c>
    </row>
    <row r="231" spans="1:7">
      <c r="A231" s="527" t="s">
        <v>1835</v>
      </c>
      <c r="B231" s="594" t="s">
        <v>23</v>
      </c>
      <c r="C231" s="570" t="s">
        <v>24</v>
      </c>
      <c r="D231" s="570" t="s">
        <v>25</v>
      </c>
      <c r="E231" s="570" t="s">
        <v>1767</v>
      </c>
      <c r="F231" s="568" t="s">
        <v>241</v>
      </c>
      <c r="G231" s="568" t="s">
        <v>124</v>
      </c>
    </row>
    <row r="232" spans="1:7">
      <c r="A232" s="527" t="s">
        <v>1833</v>
      </c>
      <c r="B232" s="594"/>
      <c r="C232" s="569"/>
      <c r="D232" s="569"/>
      <c r="E232" s="569"/>
      <c r="F232" s="568" t="s">
        <v>27</v>
      </c>
      <c r="G232" s="568" t="s">
        <v>28</v>
      </c>
    </row>
    <row r="233" spans="1:7" ht="13.5" customHeight="1">
      <c r="A233" s="561"/>
      <c r="B233" s="588" t="s">
        <v>981</v>
      </c>
      <c r="C233" s="588" t="s">
        <v>1832</v>
      </c>
      <c r="D233" s="591" t="s">
        <v>1708</v>
      </c>
      <c r="E233" s="588">
        <v>44650</v>
      </c>
      <c r="F233" s="588">
        <v>44657</v>
      </c>
      <c r="G233" s="588">
        <v>44692</v>
      </c>
    </row>
    <row r="234" spans="1:7" ht="13.5" customHeight="1">
      <c r="A234" s="561"/>
      <c r="B234" s="588" t="s">
        <v>982</v>
      </c>
      <c r="C234" s="588" t="s">
        <v>244</v>
      </c>
      <c r="D234" s="590"/>
      <c r="E234" s="588">
        <v>44657</v>
      </c>
      <c r="F234" s="588">
        <v>44664</v>
      </c>
      <c r="G234" s="588">
        <v>44699</v>
      </c>
    </row>
    <row r="235" spans="1:7" ht="13.5" customHeight="1">
      <c r="A235" s="561"/>
      <c r="B235" s="588" t="s">
        <v>1344</v>
      </c>
      <c r="C235" s="588" t="s">
        <v>1831</v>
      </c>
      <c r="D235" s="590"/>
      <c r="E235" s="588">
        <v>44664</v>
      </c>
      <c r="F235" s="588">
        <v>44671</v>
      </c>
      <c r="G235" s="588">
        <v>44706</v>
      </c>
    </row>
    <row r="236" spans="1:7" ht="13.5" customHeight="1">
      <c r="A236" s="527"/>
      <c r="B236" s="588" t="s">
        <v>983</v>
      </c>
      <c r="C236" s="588" t="s">
        <v>90</v>
      </c>
      <c r="D236" s="590"/>
      <c r="E236" s="588">
        <v>44671</v>
      </c>
      <c r="F236" s="588">
        <v>44678</v>
      </c>
      <c r="G236" s="588">
        <v>44713</v>
      </c>
    </row>
    <row r="237" spans="1:7" ht="13.5" customHeight="1">
      <c r="A237" s="527"/>
      <c r="B237" s="588"/>
      <c r="C237" s="588"/>
      <c r="D237" s="589"/>
      <c r="E237" s="588">
        <v>44678</v>
      </c>
      <c r="F237" s="588">
        <v>44685</v>
      </c>
      <c r="G237" s="588">
        <v>44720</v>
      </c>
    </row>
    <row r="238" spans="1:7" ht="13.5" customHeight="1">
      <c r="A238" s="527"/>
      <c r="B238" s="592"/>
      <c r="C238" s="592"/>
      <c r="D238" s="593"/>
      <c r="E238" s="592"/>
      <c r="F238" s="592"/>
      <c r="G238" s="592"/>
    </row>
    <row r="239" spans="1:7" ht="13.5" customHeight="1">
      <c r="A239" s="527" t="s">
        <v>1830</v>
      </c>
      <c r="B239" s="594" t="s">
        <v>23</v>
      </c>
      <c r="C239" s="570" t="s">
        <v>24</v>
      </c>
      <c r="D239" s="570" t="s">
        <v>25</v>
      </c>
      <c r="E239" s="570" t="s">
        <v>1767</v>
      </c>
      <c r="F239" s="568" t="s">
        <v>241</v>
      </c>
      <c r="G239" s="568" t="s">
        <v>124</v>
      </c>
    </row>
    <row r="240" spans="1:7" ht="13.5" customHeight="1">
      <c r="A240" s="527"/>
      <c r="B240" s="594"/>
      <c r="C240" s="569"/>
      <c r="D240" s="569"/>
      <c r="E240" s="569"/>
      <c r="F240" s="568" t="s">
        <v>27</v>
      </c>
      <c r="G240" s="568" t="s">
        <v>28</v>
      </c>
    </row>
    <row r="241" spans="1:7" ht="13.5" customHeight="1">
      <c r="A241" s="527"/>
      <c r="B241" s="588" t="s">
        <v>587</v>
      </c>
      <c r="C241" s="588" t="s">
        <v>588</v>
      </c>
      <c r="D241" s="591" t="s">
        <v>1726</v>
      </c>
      <c r="E241" s="588">
        <v>44645</v>
      </c>
      <c r="F241" s="588">
        <v>44652</v>
      </c>
      <c r="G241" s="588">
        <v>44692</v>
      </c>
    </row>
    <row r="242" spans="1:7" ht="13.5" customHeight="1">
      <c r="A242" s="527"/>
      <c r="B242" s="588" t="s">
        <v>695</v>
      </c>
      <c r="C242" s="588" t="s">
        <v>696</v>
      </c>
      <c r="D242" s="590"/>
      <c r="E242" s="588">
        <v>44652</v>
      </c>
      <c r="F242" s="588">
        <v>44659</v>
      </c>
      <c r="G242" s="588">
        <v>44699</v>
      </c>
    </row>
    <row r="243" spans="1:7" ht="13.5" customHeight="1">
      <c r="A243" s="527"/>
      <c r="B243" s="588" t="s">
        <v>1829</v>
      </c>
      <c r="C243" s="588" t="s">
        <v>1828</v>
      </c>
      <c r="D243" s="590"/>
      <c r="E243" s="588">
        <v>44659</v>
      </c>
      <c r="F243" s="588">
        <v>44666</v>
      </c>
      <c r="G243" s="588">
        <v>44706</v>
      </c>
    </row>
    <row r="244" spans="1:7" ht="14.25" customHeight="1">
      <c r="A244" s="527"/>
      <c r="B244" s="588" t="s">
        <v>699</v>
      </c>
      <c r="C244" s="588" t="s">
        <v>700</v>
      </c>
      <c r="D244" s="590"/>
      <c r="E244" s="588">
        <v>44666</v>
      </c>
      <c r="F244" s="588">
        <v>44673</v>
      </c>
      <c r="G244" s="588">
        <v>44713</v>
      </c>
    </row>
    <row r="245" spans="1:7" ht="14.25" customHeight="1">
      <c r="A245" s="527"/>
      <c r="B245" s="588" t="s">
        <v>701</v>
      </c>
      <c r="C245" s="588" t="s">
        <v>702</v>
      </c>
      <c r="D245" s="590"/>
      <c r="E245" s="588">
        <v>44673</v>
      </c>
      <c r="F245" s="588">
        <v>44680</v>
      </c>
      <c r="G245" s="588">
        <v>44720</v>
      </c>
    </row>
    <row r="246" spans="1:7" ht="13.5" customHeight="1">
      <c r="A246" s="527"/>
      <c r="B246" s="588"/>
      <c r="C246" s="588"/>
      <c r="D246" s="589"/>
      <c r="E246" s="588">
        <v>44680</v>
      </c>
      <c r="F246" s="588">
        <v>44687</v>
      </c>
      <c r="G246" s="588">
        <v>44727</v>
      </c>
    </row>
    <row r="247" spans="1:7">
      <c r="A247" s="527"/>
      <c r="B247" s="527"/>
      <c r="C247" s="579"/>
      <c r="D247" s="527"/>
      <c r="E247" s="573"/>
      <c r="F247" s="572"/>
      <c r="G247" s="572"/>
    </row>
    <row r="248" spans="1:7">
      <c r="A248" s="527" t="s">
        <v>126</v>
      </c>
      <c r="B248" s="570" t="s">
        <v>23</v>
      </c>
      <c r="C248" s="570" t="s">
        <v>24</v>
      </c>
      <c r="D248" s="570" t="s">
        <v>25</v>
      </c>
      <c r="E248" s="570" t="s">
        <v>1767</v>
      </c>
      <c r="F248" s="568" t="s">
        <v>241</v>
      </c>
      <c r="G248" s="568" t="s">
        <v>127</v>
      </c>
    </row>
    <row r="249" spans="1:7">
      <c r="A249" s="527" t="s">
        <v>1833</v>
      </c>
      <c r="B249" s="569"/>
      <c r="C249" s="569"/>
      <c r="D249" s="569"/>
      <c r="E249" s="569"/>
      <c r="F249" s="568" t="s">
        <v>27</v>
      </c>
      <c r="G249" s="568" t="s">
        <v>28</v>
      </c>
    </row>
    <row r="250" spans="1:7" ht="13.5" customHeight="1">
      <c r="A250" s="561"/>
      <c r="B250" s="588" t="s">
        <v>981</v>
      </c>
      <c r="C250" s="588" t="s">
        <v>1832</v>
      </c>
      <c r="D250" s="591" t="s">
        <v>1708</v>
      </c>
      <c r="E250" s="588">
        <v>44650</v>
      </c>
      <c r="F250" s="588">
        <v>44657</v>
      </c>
      <c r="G250" s="588">
        <v>44686</v>
      </c>
    </row>
    <row r="251" spans="1:7" ht="13.5" customHeight="1">
      <c r="A251" s="561"/>
      <c r="B251" s="588" t="s">
        <v>982</v>
      </c>
      <c r="C251" s="588" t="s">
        <v>244</v>
      </c>
      <c r="D251" s="590"/>
      <c r="E251" s="588">
        <v>44657</v>
      </c>
      <c r="F251" s="588">
        <v>44664</v>
      </c>
      <c r="G251" s="588">
        <v>44693</v>
      </c>
    </row>
    <row r="252" spans="1:7" ht="13.5" customHeight="1">
      <c r="A252" s="561"/>
      <c r="B252" s="588" t="s">
        <v>1344</v>
      </c>
      <c r="C252" s="588" t="s">
        <v>1831</v>
      </c>
      <c r="D252" s="590"/>
      <c r="E252" s="588">
        <v>44664</v>
      </c>
      <c r="F252" s="588">
        <v>44671</v>
      </c>
      <c r="G252" s="588">
        <v>44700</v>
      </c>
    </row>
    <row r="253" spans="1:7" ht="13.5" customHeight="1">
      <c r="A253" s="561"/>
      <c r="B253" s="588" t="s">
        <v>983</v>
      </c>
      <c r="C253" s="588" t="s">
        <v>90</v>
      </c>
      <c r="D253" s="590"/>
      <c r="E253" s="588">
        <v>44671</v>
      </c>
      <c r="F253" s="588">
        <v>44678</v>
      </c>
      <c r="G253" s="588">
        <v>44707</v>
      </c>
    </row>
    <row r="254" spans="1:7" ht="13.5" customHeight="1">
      <c r="A254" s="561"/>
      <c r="B254" s="588"/>
      <c r="C254" s="588"/>
      <c r="D254" s="589"/>
      <c r="E254" s="588">
        <v>44678</v>
      </c>
      <c r="F254" s="588">
        <v>44685</v>
      </c>
      <c r="G254" s="588">
        <v>44714</v>
      </c>
    </row>
    <row r="255" spans="1:7" ht="13.5" customHeight="1">
      <c r="A255" s="527"/>
      <c r="B255" s="592"/>
      <c r="C255" s="592"/>
      <c r="D255" s="593"/>
      <c r="E255" s="592"/>
      <c r="F255" s="592"/>
      <c r="G255" s="592"/>
    </row>
    <row r="256" spans="1:7" ht="13.5" customHeight="1">
      <c r="A256" s="527" t="s">
        <v>1830</v>
      </c>
      <c r="B256" s="570" t="s">
        <v>23</v>
      </c>
      <c r="C256" s="570" t="s">
        <v>24</v>
      </c>
      <c r="D256" s="570" t="s">
        <v>25</v>
      </c>
      <c r="E256" s="570" t="s">
        <v>1767</v>
      </c>
      <c r="F256" s="568" t="s">
        <v>241</v>
      </c>
      <c r="G256" s="568" t="s">
        <v>127</v>
      </c>
    </row>
    <row r="257" spans="1:7" ht="13.5" customHeight="1">
      <c r="A257" s="527"/>
      <c r="B257" s="569"/>
      <c r="C257" s="569"/>
      <c r="D257" s="569"/>
      <c r="E257" s="569"/>
      <c r="F257" s="568" t="s">
        <v>27</v>
      </c>
      <c r="G257" s="568" t="s">
        <v>28</v>
      </c>
    </row>
    <row r="258" spans="1:7" ht="13.5" customHeight="1">
      <c r="A258" s="527"/>
      <c r="B258" s="588" t="s">
        <v>587</v>
      </c>
      <c r="C258" s="588" t="s">
        <v>588</v>
      </c>
      <c r="D258" s="591" t="s">
        <v>1726</v>
      </c>
      <c r="E258" s="588">
        <v>44645</v>
      </c>
      <c r="F258" s="588">
        <v>44652</v>
      </c>
      <c r="G258" s="588">
        <v>44682</v>
      </c>
    </row>
    <row r="259" spans="1:7" ht="13.5" customHeight="1">
      <c r="A259" s="527"/>
      <c r="B259" s="588" t="s">
        <v>695</v>
      </c>
      <c r="C259" s="588" t="s">
        <v>696</v>
      </c>
      <c r="D259" s="590"/>
      <c r="E259" s="588">
        <v>44652</v>
      </c>
      <c r="F259" s="588">
        <v>44659</v>
      </c>
      <c r="G259" s="588">
        <v>44689</v>
      </c>
    </row>
    <row r="260" spans="1:7" ht="13.5" customHeight="1">
      <c r="A260" s="527"/>
      <c r="B260" s="588" t="s">
        <v>1829</v>
      </c>
      <c r="C260" s="588" t="s">
        <v>1828</v>
      </c>
      <c r="D260" s="590"/>
      <c r="E260" s="588">
        <v>44659</v>
      </c>
      <c r="F260" s="588">
        <v>44666</v>
      </c>
      <c r="G260" s="588">
        <v>44696</v>
      </c>
    </row>
    <row r="261" spans="1:7" ht="13.5" customHeight="1">
      <c r="A261" s="527"/>
      <c r="B261" s="588" t="s">
        <v>699</v>
      </c>
      <c r="C261" s="588" t="s">
        <v>700</v>
      </c>
      <c r="D261" s="590"/>
      <c r="E261" s="588">
        <v>44666</v>
      </c>
      <c r="F261" s="588">
        <v>44673</v>
      </c>
      <c r="G261" s="588">
        <v>44703</v>
      </c>
    </row>
    <row r="262" spans="1:7" ht="13.5" customHeight="1">
      <c r="A262" s="527"/>
      <c r="B262" s="588" t="s">
        <v>701</v>
      </c>
      <c r="C262" s="588" t="s">
        <v>702</v>
      </c>
      <c r="D262" s="590"/>
      <c r="E262" s="588">
        <v>44673</v>
      </c>
      <c r="F262" s="588">
        <v>44680</v>
      </c>
      <c r="G262" s="588">
        <v>44710</v>
      </c>
    </row>
    <row r="263" spans="1:7" ht="13.5" customHeight="1">
      <c r="A263" s="527"/>
      <c r="B263" s="588"/>
      <c r="C263" s="588"/>
      <c r="D263" s="589"/>
      <c r="E263" s="588">
        <v>44680</v>
      </c>
      <c r="F263" s="588">
        <v>44687</v>
      </c>
      <c r="G263" s="588">
        <v>44717</v>
      </c>
    </row>
    <row r="264" spans="1:7" ht="13.5" customHeight="1">
      <c r="B264" s="592"/>
      <c r="C264" s="592"/>
      <c r="D264" s="593"/>
      <c r="E264" s="592"/>
      <c r="F264" s="592"/>
      <c r="G264" s="592"/>
    </row>
    <row r="265" spans="1:7" ht="13.5" customHeight="1">
      <c r="A265" s="527" t="s">
        <v>1834</v>
      </c>
      <c r="B265" s="570" t="s">
        <v>23</v>
      </c>
      <c r="C265" s="570" t="s">
        <v>24</v>
      </c>
      <c r="D265" s="570" t="s">
        <v>25</v>
      </c>
      <c r="E265" s="570" t="s">
        <v>1767</v>
      </c>
      <c r="F265" s="568" t="s">
        <v>241</v>
      </c>
      <c r="G265" s="568" t="s">
        <v>123</v>
      </c>
    </row>
    <row r="266" spans="1:7" ht="13.5" customHeight="1">
      <c r="A266" s="527" t="s">
        <v>1833</v>
      </c>
      <c r="B266" s="569"/>
      <c r="C266" s="569"/>
      <c r="D266" s="569"/>
      <c r="E266" s="569"/>
      <c r="F266" s="568" t="s">
        <v>27</v>
      </c>
      <c r="G266" s="568" t="s">
        <v>28</v>
      </c>
    </row>
    <row r="267" spans="1:7" ht="13.5" customHeight="1">
      <c r="A267" s="561"/>
      <c r="B267" s="588" t="s">
        <v>981</v>
      </c>
      <c r="C267" s="588" t="s">
        <v>1832</v>
      </c>
      <c r="D267" s="591" t="s">
        <v>1708</v>
      </c>
      <c r="E267" s="588">
        <v>44650</v>
      </c>
      <c r="F267" s="588">
        <v>44657</v>
      </c>
      <c r="G267" s="588">
        <v>44694</v>
      </c>
    </row>
    <row r="268" spans="1:7" ht="13.5" customHeight="1">
      <c r="A268" s="561"/>
      <c r="B268" s="588" t="s">
        <v>982</v>
      </c>
      <c r="C268" s="588" t="s">
        <v>244</v>
      </c>
      <c r="D268" s="590"/>
      <c r="E268" s="588">
        <v>44657</v>
      </c>
      <c r="F268" s="588">
        <v>44664</v>
      </c>
      <c r="G268" s="588">
        <v>44701</v>
      </c>
    </row>
    <row r="269" spans="1:7" ht="13.5" customHeight="1">
      <c r="A269" s="561"/>
      <c r="B269" s="588" t="s">
        <v>1344</v>
      </c>
      <c r="C269" s="588" t="s">
        <v>1831</v>
      </c>
      <c r="D269" s="590"/>
      <c r="E269" s="588">
        <v>44664</v>
      </c>
      <c r="F269" s="588">
        <v>44671</v>
      </c>
      <c r="G269" s="588">
        <v>44708</v>
      </c>
    </row>
    <row r="270" spans="1:7" ht="13.5" customHeight="1">
      <c r="A270" s="561"/>
      <c r="B270" s="588" t="s">
        <v>983</v>
      </c>
      <c r="C270" s="588" t="s">
        <v>90</v>
      </c>
      <c r="D270" s="590"/>
      <c r="E270" s="588">
        <v>44671</v>
      </c>
      <c r="F270" s="588">
        <v>44678</v>
      </c>
      <c r="G270" s="588">
        <v>44715</v>
      </c>
    </row>
    <row r="271" spans="1:7" ht="13.5" customHeight="1">
      <c r="A271" s="561"/>
      <c r="B271" s="588"/>
      <c r="C271" s="588"/>
      <c r="D271" s="589"/>
      <c r="E271" s="588">
        <v>44678</v>
      </c>
      <c r="F271" s="588">
        <v>44685</v>
      </c>
      <c r="G271" s="588">
        <v>44722</v>
      </c>
    </row>
    <row r="272" spans="1:7" ht="13.5" customHeight="1">
      <c r="A272" s="527"/>
      <c r="B272" s="592"/>
      <c r="C272" s="592"/>
      <c r="D272" s="593"/>
      <c r="E272" s="592"/>
      <c r="F272" s="592"/>
      <c r="G272" s="592"/>
    </row>
    <row r="273" spans="1:7" ht="13.5" customHeight="1">
      <c r="A273" s="527" t="s">
        <v>1830</v>
      </c>
      <c r="B273" s="570" t="s">
        <v>23</v>
      </c>
      <c r="C273" s="570" t="s">
        <v>24</v>
      </c>
      <c r="D273" s="570" t="s">
        <v>25</v>
      </c>
      <c r="E273" s="570" t="s">
        <v>1767</v>
      </c>
      <c r="F273" s="568" t="s">
        <v>241</v>
      </c>
      <c r="G273" s="568" t="s">
        <v>123</v>
      </c>
    </row>
    <row r="274" spans="1:7" ht="13.5" customHeight="1">
      <c r="A274" s="527"/>
      <c r="B274" s="569"/>
      <c r="C274" s="569"/>
      <c r="D274" s="569"/>
      <c r="E274" s="569"/>
      <c r="F274" s="568" t="s">
        <v>27</v>
      </c>
      <c r="G274" s="568" t="s">
        <v>28</v>
      </c>
    </row>
    <row r="275" spans="1:7" ht="13.5" customHeight="1">
      <c r="A275" s="527"/>
      <c r="B275" s="588" t="s">
        <v>587</v>
      </c>
      <c r="C275" s="588" t="s">
        <v>588</v>
      </c>
      <c r="D275" s="591" t="s">
        <v>1726</v>
      </c>
      <c r="E275" s="588">
        <v>44645</v>
      </c>
      <c r="F275" s="588">
        <v>44652</v>
      </c>
      <c r="G275" s="588">
        <v>44689</v>
      </c>
    </row>
    <row r="276" spans="1:7" ht="13.5" customHeight="1">
      <c r="A276" s="527"/>
      <c r="B276" s="588" t="s">
        <v>695</v>
      </c>
      <c r="C276" s="588" t="s">
        <v>696</v>
      </c>
      <c r="D276" s="590"/>
      <c r="E276" s="588">
        <v>44652</v>
      </c>
      <c r="F276" s="588">
        <v>44659</v>
      </c>
      <c r="G276" s="588">
        <v>44696</v>
      </c>
    </row>
    <row r="277" spans="1:7" ht="13.5" customHeight="1">
      <c r="A277" s="527"/>
      <c r="B277" s="588" t="s">
        <v>1829</v>
      </c>
      <c r="C277" s="588" t="s">
        <v>1828</v>
      </c>
      <c r="D277" s="590"/>
      <c r="E277" s="588">
        <v>44659</v>
      </c>
      <c r="F277" s="588">
        <v>44666</v>
      </c>
      <c r="G277" s="588">
        <v>44703</v>
      </c>
    </row>
    <row r="278" spans="1:7" ht="13.5" customHeight="1">
      <c r="A278" s="527"/>
      <c r="B278" s="588" t="s">
        <v>699</v>
      </c>
      <c r="C278" s="588" t="s">
        <v>700</v>
      </c>
      <c r="D278" s="590"/>
      <c r="E278" s="588">
        <v>44666</v>
      </c>
      <c r="F278" s="588">
        <v>44673</v>
      </c>
      <c r="G278" s="588">
        <v>44710</v>
      </c>
    </row>
    <row r="279" spans="1:7" ht="13.5" customHeight="1">
      <c r="A279" s="527"/>
      <c r="B279" s="588" t="s">
        <v>701</v>
      </c>
      <c r="C279" s="588" t="s">
        <v>702</v>
      </c>
      <c r="D279" s="590"/>
      <c r="E279" s="588">
        <v>44673</v>
      </c>
      <c r="F279" s="588">
        <v>44680</v>
      </c>
      <c r="G279" s="588">
        <v>44717</v>
      </c>
    </row>
    <row r="280" spans="1:7" ht="13.5" customHeight="1">
      <c r="A280" s="527"/>
      <c r="B280" s="588"/>
      <c r="C280" s="588"/>
      <c r="D280" s="589"/>
      <c r="E280" s="588">
        <v>44680</v>
      </c>
      <c r="F280" s="588">
        <v>44687</v>
      </c>
      <c r="G280" s="588">
        <v>44724</v>
      </c>
    </row>
    <row r="281" spans="1:7">
      <c r="F281" s="587"/>
      <c r="G281" s="587"/>
    </row>
    <row r="282" spans="1:7">
      <c r="A282" s="527" t="s">
        <v>1827</v>
      </c>
      <c r="B282" s="557" t="s">
        <v>23</v>
      </c>
      <c r="C282" s="557" t="s">
        <v>24</v>
      </c>
      <c r="D282" s="557" t="s">
        <v>25</v>
      </c>
      <c r="E282" s="557" t="s">
        <v>1767</v>
      </c>
      <c r="F282" s="519" t="s">
        <v>241</v>
      </c>
      <c r="G282" s="519" t="s">
        <v>131</v>
      </c>
    </row>
    <row r="283" spans="1:7">
      <c r="A283" s="527" t="s">
        <v>1793</v>
      </c>
      <c r="B283" s="556"/>
      <c r="C283" s="556"/>
      <c r="D283" s="556"/>
      <c r="E283" s="556"/>
      <c r="F283" s="586" t="s">
        <v>27</v>
      </c>
      <c r="G283" s="586" t="s">
        <v>28</v>
      </c>
    </row>
    <row r="284" spans="1:7" ht="13.5" customHeight="1">
      <c r="B284" s="581" t="s">
        <v>1826</v>
      </c>
      <c r="C284" s="581" t="s">
        <v>1825</v>
      </c>
      <c r="D284" s="584" t="s">
        <v>1708</v>
      </c>
      <c r="E284" s="581">
        <v>44649</v>
      </c>
      <c r="F284" s="581">
        <v>44655</v>
      </c>
      <c r="G284" s="581">
        <v>44691</v>
      </c>
    </row>
    <row r="285" spans="1:7" ht="13.5" customHeight="1">
      <c r="B285" s="581" t="s">
        <v>1824</v>
      </c>
      <c r="C285" s="581" t="s">
        <v>860</v>
      </c>
      <c r="D285" s="583"/>
      <c r="E285" s="581">
        <v>44656</v>
      </c>
      <c r="F285" s="581">
        <v>44662</v>
      </c>
      <c r="G285" s="581">
        <v>44698</v>
      </c>
    </row>
    <row r="286" spans="1:7" ht="13.5" customHeight="1">
      <c r="B286" s="581" t="s">
        <v>1823</v>
      </c>
      <c r="C286" s="581" t="s">
        <v>868</v>
      </c>
      <c r="D286" s="583"/>
      <c r="E286" s="581">
        <v>44663</v>
      </c>
      <c r="F286" s="581">
        <v>44669</v>
      </c>
      <c r="G286" s="581">
        <v>44705</v>
      </c>
    </row>
    <row r="287" spans="1:7" ht="13.5" customHeight="1">
      <c r="B287" s="581" t="s">
        <v>1822</v>
      </c>
      <c r="C287" s="581" t="s">
        <v>1821</v>
      </c>
      <c r="D287" s="583"/>
      <c r="E287" s="581">
        <v>44670</v>
      </c>
      <c r="F287" s="581">
        <v>44676</v>
      </c>
      <c r="G287" s="581">
        <v>44712</v>
      </c>
    </row>
    <row r="288" spans="1:7" ht="13.5" customHeight="1">
      <c r="B288" s="581"/>
      <c r="C288" s="581"/>
      <c r="D288" s="582"/>
      <c r="E288" s="581">
        <v>44677</v>
      </c>
      <c r="F288" s="581">
        <v>44683</v>
      </c>
      <c r="G288" s="581">
        <v>44719</v>
      </c>
    </row>
    <row r="290" spans="1:7" s="528" customFormat="1">
      <c r="A290" s="527" t="s">
        <v>130</v>
      </c>
      <c r="B290" s="523" t="s">
        <v>23</v>
      </c>
      <c r="C290" s="523" t="s">
        <v>24</v>
      </c>
      <c r="D290" s="523" t="s">
        <v>25</v>
      </c>
      <c r="E290" s="523" t="s">
        <v>1767</v>
      </c>
      <c r="F290" s="519" t="s">
        <v>241</v>
      </c>
      <c r="G290" s="519" t="s">
        <v>130</v>
      </c>
    </row>
    <row r="291" spans="1:7">
      <c r="A291" s="585" t="s">
        <v>1820</v>
      </c>
      <c r="B291" s="523"/>
      <c r="C291" s="523"/>
      <c r="D291" s="523"/>
      <c r="E291" s="523"/>
      <c r="F291" s="519" t="s">
        <v>27</v>
      </c>
      <c r="G291" s="519" t="s">
        <v>28</v>
      </c>
    </row>
    <row r="292" spans="1:7" ht="13.5" customHeight="1">
      <c r="B292" s="564" t="s">
        <v>1817</v>
      </c>
      <c r="C292" s="564" t="s">
        <v>1297</v>
      </c>
      <c r="D292" s="584" t="s">
        <v>1708</v>
      </c>
      <c r="E292" s="581">
        <v>44649</v>
      </c>
      <c r="F292" s="581">
        <v>44656</v>
      </c>
      <c r="G292" s="554">
        <v>44692</v>
      </c>
    </row>
    <row r="293" spans="1:7" ht="13.5" customHeight="1">
      <c r="B293" s="564" t="s">
        <v>157</v>
      </c>
      <c r="C293" s="564" t="s">
        <v>1137</v>
      </c>
      <c r="D293" s="583"/>
      <c r="E293" s="581">
        <f>E292+7</f>
        <v>44656</v>
      </c>
      <c r="F293" s="581">
        <f>F292+7</f>
        <v>44663</v>
      </c>
      <c r="G293" s="581">
        <f>G292+7</f>
        <v>44699</v>
      </c>
    </row>
    <row r="294" spans="1:7" ht="13.5" customHeight="1">
      <c r="B294" s="564" t="s">
        <v>1344</v>
      </c>
      <c r="C294" s="564" t="s">
        <v>1368</v>
      </c>
      <c r="D294" s="583"/>
      <c r="E294" s="581">
        <f>E293+7</f>
        <v>44663</v>
      </c>
      <c r="F294" s="581">
        <f>F293+7</f>
        <v>44670</v>
      </c>
      <c r="G294" s="581">
        <f>G293+7</f>
        <v>44706</v>
      </c>
    </row>
    <row r="295" spans="1:7" ht="13.5" customHeight="1">
      <c r="B295" s="564"/>
      <c r="C295" s="564"/>
      <c r="D295" s="583"/>
      <c r="E295" s="581">
        <f>E294+7</f>
        <v>44670</v>
      </c>
      <c r="F295" s="581">
        <f>F294+7</f>
        <v>44677</v>
      </c>
      <c r="G295" s="581">
        <f>G294+7</f>
        <v>44713</v>
      </c>
    </row>
    <row r="296" spans="1:7" ht="13.5" customHeight="1">
      <c r="B296" s="564" t="s">
        <v>1815</v>
      </c>
      <c r="C296" s="564" t="s">
        <v>1814</v>
      </c>
      <c r="D296" s="582"/>
      <c r="E296" s="581">
        <f>E295+7</f>
        <v>44677</v>
      </c>
      <c r="F296" s="581">
        <f>F295+7</f>
        <v>44684</v>
      </c>
      <c r="G296" s="581">
        <f>G295+7</f>
        <v>44720</v>
      </c>
    </row>
    <row r="297" spans="1:7">
      <c r="A297" s="527"/>
      <c r="B297" s="527"/>
      <c r="C297" s="579"/>
      <c r="D297" s="574"/>
      <c r="E297" s="573"/>
      <c r="G297" s="528"/>
    </row>
    <row r="298" spans="1:7">
      <c r="A298" s="524" t="s">
        <v>1819</v>
      </c>
      <c r="B298" s="555" t="s">
        <v>23</v>
      </c>
      <c r="C298" s="555" t="s">
        <v>24</v>
      </c>
      <c r="D298" s="557" t="s">
        <v>25</v>
      </c>
      <c r="E298" s="557" t="s">
        <v>1767</v>
      </c>
      <c r="F298" s="519" t="s">
        <v>241</v>
      </c>
      <c r="G298" s="519" t="s">
        <v>2</v>
      </c>
    </row>
    <row r="299" spans="1:7">
      <c r="A299" s="580" t="s">
        <v>1818</v>
      </c>
      <c r="B299" s="553"/>
      <c r="C299" s="553"/>
      <c r="D299" s="556"/>
      <c r="E299" s="556"/>
      <c r="F299" s="519" t="s">
        <v>27</v>
      </c>
      <c r="G299" s="519" t="s">
        <v>28</v>
      </c>
    </row>
    <row r="300" spans="1:7" s="530" customFormat="1" ht="13.5" customHeight="1">
      <c r="A300" s="576"/>
      <c r="B300" s="564" t="s">
        <v>1817</v>
      </c>
      <c r="C300" s="564" t="s">
        <v>1297</v>
      </c>
      <c r="D300" s="535" t="s">
        <v>1816</v>
      </c>
      <c r="E300" s="575">
        <v>44649</v>
      </c>
      <c r="F300" s="575">
        <v>44656</v>
      </c>
      <c r="G300" s="575">
        <v>44697</v>
      </c>
    </row>
    <row r="301" spans="1:7" s="530" customFormat="1" ht="13.5" customHeight="1">
      <c r="A301" s="576"/>
      <c r="B301" s="564" t="s">
        <v>157</v>
      </c>
      <c r="C301" s="564" t="s">
        <v>1137</v>
      </c>
      <c r="D301" s="534"/>
      <c r="E301" s="575">
        <f>E300+7</f>
        <v>44656</v>
      </c>
      <c r="F301" s="575">
        <f>F300+7</f>
        <v>44663</v>
      </c>
      <c r="G301" s="575">
        <f>G300+7</f>
        <v>44704</v>
      </c>
    </row>
    <row r="302" spans="1:7" s="530" customFormat="1" ht="13.5" customHeight="1">
      <c r="A302" s="576"/>
      <c r="B302" s="564" t="s">
        <v>1344</v>
      </c>
      <c r="C302" s="564" t="s">
        <v>1368</v>
      </c>
      <c r="D302" s="534"/>
      <c r="E302" s="575">
        <f>E301+7</f>
        <v>44663</v>
      </c>
      <c r="F302" s="575">
        <f>F301+7</f>
        <v>44670</v>
      </c>
      <c r="G302" s="575">
        <f>G301+7</f>
        <v>44711</v>
      </c>
    </row>
    <row r="303" spans="1:7" s="530" customFormat="1" ht="13.5" customHeight="1">
      <c r="A303" s="576"/>
      <c r="B303" s="564"/>
      <c r="C303" s="564"/>
      <c r="D303" s="534"/>
      <c r="E303" s="575">
        <f>E302+7</f>
        <v>44670</v>
      </c>
      <c r="F303" s="575">
        <f>F302+7</f>
        <v>44677</v>
      </c>
      <c r="G303" s="575">
        <f>G302+7</f>
        <v>44718</v>
      </c>
    </row>
    <row r="304" spans="1:7" s="530" customFormat="1" ht="13.5" customHeight="1">
      <c r="A304" s="576"/>
      <c r="B304" s="564" t="s">
        <v>1815</v>
      </c>
      <c r="C304" s="564" t="s">
        <v>1814</v>
      </c>
      <c r="D304" s="532"/>
      <c r="E304" s="575">
        <f>E303+7</f>
        <v>44677</v>
      </c>
      <c r="F304" s="575">
        <f>F303+7</f>
        <v>44684</v>
      </c>
      <c r="G304" s="575">
        <f>G303+7</f>
        <v>44725</v>
      </c>
    </row>
    <row r="305" spans="1:7" s="530" customFormat="1" ht="13.5" customHeight="1">
      <c r="A305" s="576"/>
      <c r="B305" s="527"/>
      <c r="C305" s="579"/>
      <c r="D305" s="578"/>
      <c r="E305" s="577"/>
      <c r="F305" s="577"/>
      <c r="G305" s="577"/>
    </row>
    <row r="306" spans="1:7" s="530" customFormat="1" ht="13.5" customHeight="1">
      <c r="A306" s="576" t="s">
        <v>1813</v>
      </c>
      <c r="B306" s="555" t="s">
        <v>23</v>
      </c>
      <c r="C306" s="555" t="s">
        <v>24</v>
      </c>
      <c r="D306" s="557" t="s">
        <v>25</v>
      </c>
      <c r="E306" s="557" t="s">
        <v>1767</v>
      </c>
      <c r="F306" s="519" t="s">
        <v>241</v>
      </c>
      <c r="G306" s="519" t="s">
        <v>1813</v>
      </c>
    </row>
    <row r="307" spans="1:7" s="530" customFormat="1" ht="13.5" customHeight="1">
      <c r="A307" s="576" t="s">
        <v>1812</v>
      </c>
      <c r="B307" s="553"/>
      <c r="C307" s="553"/>
      <c r="D307" s="556"/>
      <c r="E307" s="556"/>
      <c r="F307" s="519" t="s">
        <v>27</v>
      </c>
      <c r="G307" s="519" t="s">
        <v>28</v>
      </c>
    </row>
    <row r="308" spans="1:7" s="530" customFormat="1" ht="13.5" customHeight="1">
      <c r="A308" s="576"/>
      <c r="B308" s="575" t="s">
        <v>1811</v>
      </c>
      <c r="C308" s="575" t="s">
        <v>221</v>
      </c>
      <c r="D308" s="535" t="s">
        <v>1810</v>
      </c>
      <c r="E308" s="575">
        <v>44644</v>
      </c>
      <c r="F308" s="575">
        <v>44652</v>
      </c>
      <c r="G308" s="575">
        <v>44684</v>
      </c>
    </row>
    <row r="309" spans="1:7" s="530" customFormat="1" ht="13.5" customHeight="1">
      <c r="A309" s="576"/>
      <c r="B309" s="575" t="s">
        <v>1809</v>
      </c>
      <c r="C309" s="575" t="s">
        <v>1808</v>
      </c>
      <c r="D309" s="534"/>
      <c r="E309" s="575">
        <f>E308+7</f>
        <v>44651</v>
      </c>
      <c r="F309" s="575">
        <f>F308+7</f>
        <v>44659</v>
      </c>
      <c r="G309" s="575">
        <f>G308+7</f>
        <v>44691</v>
      </c>
    </row>
    <row r="310" spans="1:7" s="530" customFormat="1" ht="13.5" customHeight="1">
      <c r="A310" s="576"/>
      <c r="B310" s="575" t="s">
        <v>1807</v>
      </c>
      <c r="C310" s="575" t="s">
        <v>1806</v>
      </c>
      <c r="D310" s="534"/>
      <c r="E310" s="575">
        <f>E309+7</f>
        <v>44658</v>
      </c>
      <c r="F310" s="575">
        <f>F309+7</f>
        <v>44666</v>
      </c>
      <c r="G310" s="575">
        <f>G309+7</f>
        <v>44698</v>
      </c>
    </row>
    <row r="311" spans="1:7" s="530" customFormat="1" ht="13.5" customHeight="1">
      <c r="A311" s="576"/>
      <c r="B311" s="575" t="s">
        <v>1805</v>
      </c>
      <c r="C311" s="575" t="s">
        <v>1804</v>
      </c>
      <c r="D311" s="534"/>
      <c r="E311" s="575">
        <f>E310+7</f>
        <v>44665</v>
      </c>
      <c r="F311" s="575">
        <f>F310+7</f>
        <v>44673</v>
      </c>
      <c r="G311" s="575">
        <f>G310+7</f>
        <v>44705</v>
      </c>
    </row>
    <row r="312" spans="1:7" s="530" customFormat="1" ht="13.5" customHeight="1">
      <c r="A312" s="576"/>
      <c r="B312" s="575" t="s">
        <v>1803</v>
      </c>
      <c r="C312" s="575" t="s">
        <v>1802</v>
      </c>
      <c r="D312" s="534"/>
      <c r="E312" s="575">
        <f>E311+7</f>
        <v>44672</v>
      </c>
      <c r="F312" s="575">
        <f>F311+7</f>
        <v>44680</v>
      </c>
      <c r="G312" s="575">
        <f>G311+7</f>
        <v>44712</v>
      </c>
    </row>
    <row r="313" spans="1:7" s="530" customFormat="1" ht="13.5" customHeight="1">
      <c r="A313" s="576"/>
      <c r="B313" s="575"/>
      <c r="C313" s="575"/>
      <c r="D313" s="532"/>
      <c r="E313" s="575">
        <f>E312+7</f>
        <v>44679</v>
      </c>
      <c r="F313" s="575">
        <f>F312+7</f>
        <v>44687</v>
      </c>
      <c r="G313" s="575">
        <f>G312+7</f>
        <v>44719</v>
      </c>
    </row>
    <row r="314" spans="1:7">
      <c r="B314" s="564"/>
      <c r="C314" s="564"/>
      <c r="D314" s="574"/>
      <c r="E314" s="573"/>
      <c r="F314" s="572"/>
      <c r="G314" s="572"/>
    </row>
    <row r="315" spans="1:7">
      <c r="A315" s="527" t="s">
        <v>1801</v>
      </c>
      <c r="B315" s="570" t="s">
        <v>23</v>
      </c>
      <c r="C315" s="570" t="s">
        <v>24</v>
      </c>
      <c r="D315" s="570" t="s">
        <v>25</v>
      </c>
      <c r="E315" s="570" t="s">
        <v>1767</v>
      </c>
      <c r="F315" s="568" t="s">
        <v>241</v>
      </c>
      <c r="G315" s="568" t="s">
        <v>222</v>
      </c>
    </row>
    <row r="316" spans="1:7">
      <c r="A316" s="527" t="s">
        <v>1800</v>
      </c>
      <c r="B316" s="569"/>
      <c r="C316" s="569"/>
      <c r="D316" s="569"/>
      <c r="E316" s="569"/>
      <c r="F316" s="568" t="s">
        <v>27</v>
      </c>
      <c r="G316" s="568" t="s">
        <v>28</v>
      </c>
    </row>
    <row r="317" spans="1:7" ht="13.5" customHeight="1">
      <c r="A317" s="514" t="s">
        <v>514</v>
      </c>
      <c r="B317" s="564" t="s">
        <v>1799</v>
      </c>
      <c r="C317" s="564" t="s">
        <v>1798</v>
      </c>
      <c r="D317" s="571" t="s">
        <v>1708</v>
      </c>
      <c r="E317" s="564">
        <v>44649</v>
      </c>
      <c r="F317" s="564">
        <v>44655</v>
      </c>
      <c r="G317" s="564">
        <v>44679</v>
      </c>
    </row>
    <row r="318" spans="1:7" ht="13.5" customHeight="1">
      <c r="A318" s="514" t="s">
        <v>514</v>
      </c>
      <c r="B318" s="564" t="s">
        <v>1797</v>
      </c>
      <c r="C318" s="564" t="s">
        <v>1137</v>
      </c>
      <c r="D318" s="571" t="s">
        <v>1708</v>
      </c>
      <c r="E318" s="564">
        <v>44656</v>
      </c>
      <c r="F318" s="564">
        <v>44662</v>
      </c>
      <c r="G318" s="564">
        <v>44686</v>
      </c>
    </row>
    <row r="319" spans="1:7" ht="13.5" customHeight="1">
      <c r="A319" s="514" t="s">
        <v>514</v>
      </c>
      <c r="B319" s="564" t="s">
        <v>1796</v>
      </c>
      <c r="C319" s="564" t="s">
        <v>1089</v>
      </c>
      <c r="D319" s="571" t="s">
        <v>1708</v>
      </c>
      <c r="E319" s="564">
        <v>44663</v>
      </c>
      <c r="F319" s="564">
        <v>44669</v>
      </c>
      <c r="G319" s="564">
        <v>44693</v>
      </c>
    </row>
    <row r="320" spans="1:7" ht="13.5" customHeight="1">
      <c r="A320" s="514" t="s">
        <v>514</v>
      </c>
      <c r="B320" s="564" t="s">
        <v>1795</v>
      </c>
      <c r="C320" s="564" t="s">
        <v>3</v>
      </c>
      <c r="D320" s="571" t="s">
        <v>1708</v>
      </c>
      <c r="E320" s="564">
        <v>44670</v>
      </c>
      <c r="F320" s="564">
        <v>44676</v>
      </c>
      <c r="G320" s="564">
        <v>44700</v>
      </c>
    </row>
    <row r="321" spans="1:7" ht="13.5" customHeight="1">
      <c r="A321" s="514" t="s">
        <v>514</v>
      </c>
      <c r="B321" s="564"/>
      <c r="C321" s="564"/>
      <c r="D321" s="571" t="s">
        <v>1708</v>
      </c>
      <c r="E321" s="564">
        <v>44677</v>
      </c>
      <c r="F321" s="564">
        <v>44683</v>
      </c>
      <c r="G321" s="564">
        <v>44707</v>
      </c>
    </row>
    <row r="323" spans="1:7" ht="13.5" customHeight="1">
      <c r="A323" s="527" t="s">
        <v>1794</v>
      </c>
      <c r="B323" s="570" t="s">
        <v>23</v>
      </c>
      <c r="C323" s="570" t="s">
        <v>24</v>
      </c>
      <c r="D323" s="570" t="s">
        <v>25</v>
      </c>
      <c r="E323" s="570" t="s">
        <v>1767</v>
      </c>
      <c r="F323" s="568" t="s">
        <v>241</v>
      </c>
      <c r="G323" s="568" t="s">
        <v>1794</v>
      </c>
    </row>
    <row r="324" spans="1:7" ht="13.5" customHeight="1">
      <c r="A324" s="527" t="s">
        <v>1793</v>
      </c>
      <c r="B324" s="569"/>
      <c r="C324" s="569"/>
      <c r="D324" s="569"/>
      <c r="E324" s="569"/>
      <c r="F324" s="568" t="s">
        <v>27</v>
      </c>
      <c r="G324" s="568" t="s">
        <v>28</v>
      </c>
    </row>
    <row r="325" spans="1:7" ht="13.5" customHeight="1">
      <c r="B325" s="564" t="s">
        <v>1792</v>
      </c>
      <c r="C325" s="564" t="s">
        <v>216</v>
      </c>
      <c r="D325" s="567" t="s">
        <v>1745</v>
      </c>
      <c r="E325" s="564">
        <v>44649</v>
      </c>
      <c r="F325" s="564">
        <v>44655</v>
      </c>
      <c r="G325" s="564">
        <v>44699</v>
      </c>
    </row>
    <row r="326" spans="1:7" ht="13.5" customHeight="1">
      <c r="B326" s="564" t="s">
        <v>1791</v>
      </c>
      <c r="C326" s="564" t="s">
        <v>707</v>
      </c>
      <c r="D326" s="566"/>
      <c r="E326" s="564">
        <v>44656</v>
      </c>
      <c r="F326" s="564">
        <v>44662</v>
      </c>
      <c r="G326" s="564">
        <v>44706</v>
      </c>
    </row>
    <row r="327" spans="1:7" ht="13.5" customHeight="1">
      <c r="B327" s="564" t="s">
        <v>1790</v>
      </c>
      <c r="C327" s="564" t="s">
        <v>708</v>
      </c>
      <c r="D327" s="566"/>
      <c r="E327" s="564">
        <v>44663</v>
      </c>
      <c r="F327" s="564">
        <v>44669</v>
      </c>
      <c r="G327" s="564">
        <v>44713</v>
      </c>
    </row>
    <row r="328" spans="1:7" ht="13.5" customHeight="1">
      <c r="B328" s="564" t="s">
        <v>1789</v>
      </c>
      <c r="C328" s="564" t="s">
        <v>3</v>
      </c>
      <c r="D328" s="566"/>
      <c r="E328" s="564">
        <v>44670</v>
      </c>
      <c r="F328" s="564">
        <v>44676</v>
      </c>
      <c r="G328" s="564">
        <v>44720</v>
      </c>
    </row>
    <row r="329" spans="1:7" ht="13.5" customHeight="1">
      <c r="B329" s="564"/>
      <c r="C329" s="564"/>
      <c r="D329" s="565"/>
      <c r="E329" s="564">
        <v>44677</v>
      </c>
      <c r="F329" s="564">
        <v>44683</v>
      </c>
      <c r="G329" s="564">
        <v>44727</v>
      </c>
    </row>
    <row r="330" spans="1:7" ht="13.5" customHeight="1">
      <c r="B330" s="564"/>
      <c r="C330" s="564"/>
    </row>
    <row r="331" spans="1:7">
      <c r="A331" s="527" t="s">
        <v>1778</v>
      </c>
      <c r="B331" s="557" t="s">
        <v>23</v>
      </c>
      <c r="C331" s="557" t="s">
        <v>24</v>
      </c>
      <c r="D331" s="557" t="s">
        <v>25</v>
      </c>
      <c r="E331" s="557" t="s">
        <v>1767</v>
      </c>
      <c r="F331" s="519" t="s">
        <v>241</v>
      </c>
      <c r="G331" s="519" t="s">
        <v>140</v>
      </c>
    </row>
    <row r="332" spans="1:7">
      <c r="A332" s="526" t="s">
        <v>1788</v>
      </c>
      <c r="B332" s="556"/>
      <c r="C332" s="556"/>
      <c r="D332" s="556"/>
      <c r="E332" s="556"/>
      <c r="F332" s="519" t="s">
        <v>27</v>
      </c>
      <c r="G332" s="519" t="s">
        <v>28</v>
      </c>
    </row>
    <row r="333" spans="1:7" ht="12.75" customHeight="1">
      <c r="A333" s="561"/>
      <c r="B333" s="554" t="s">
        <v>1787</v>
      </c>
      <c r="C333" s="554" t="s">
        <v>1786</v>
      </c>
      <c r="D333" s="563" t="s">
        <v>1785</v>
      </c>
      <c r="E333" s="554">
        <v>44648</v>
      </c>
      <c r="F333" s="554">
        <v>44654</v>
      </c>
      <c r="G333" s="554">
        <v>44669</v>
      </c>
    </row>
    <row r="334" spans="1:7" ht="12.75" customHeight="1">
      <c r="A334" s="561"/>
      <c r="B334" s="554" t="s">
        <v>1784</v>
      </c>
      <c r="C334" s="554" t="s">
        <v>1783</v>
      </c>
      <c r="D334" s="562"/>
      <c r="E334" s="554">
        <v>44655</v>
      </c>
      <c r="F334" s="554">
        <v>44661</v>
      </c>
      <c r="G334" s="554">
        <v>44676</v>
      </c>
    </row>
    <row r="335" spans="1:7" ht="12.75" customHeight="1">
      <c r="A335" s="561"/>
      <c r="B335" s="554" t="s">
        <v>1782</v>
      </c>
      <c r="C335" s="554" t="s">
        <v>1781</v>
      </c>
      <c r="D335" s="562"/>
      <c r="E335" s="554">
        <v>44662</v>
      </c>
      <c r="F335" s="554">
        <v>44668</v>
      </c>
      <c r="G335" s="554">
        <v>44683</v>
      </c>
    </row>
    <row r="336" spans="1:7" ht="12.75" customHeight="1">
      <c r="A336" s="561"/>
      <c r="B336" s="554" t="s">
        <v>1780</v>
      </c>
      <c r="C336" s="554" t="s">
        <v>1779</v>
      </c>
      <c r="D336" s="562"/>
      <c r="E336" s="554">
        <v>44669</v>
      </c>
      <c r="F336" s="554">
        <v>44675</v>
      </c>
      <c r="G336" s="554">
        <v>44690</v>
      </c>
    </row>
    <row r="337" spans="1:7" ht="12.75" customHeight="1">
      <c r="A337" s="561"/>
      <c r="B337" s="554"/>
      <c r="C337" s="554"/>
      <c r="D337" s="560"/>
      <c r="E337" s="554">
        <v>44676</v>
      </c>
      <c r="F337" s="554">
        <v>44682</v>
      </c>
      <c r="G337" s="554">
        <v>44697</v>
      </c>
    </row>
    <row r="338" spans="1:7">
      <c r="A338" s="527"/>
      <c r="B338" s="554"/>
      <c r="C338" s="554"/>
      <c r="D338" s="559"/>
      <c r="E338" s="558"/>
    </row>
    <row r="339" spans="1:7" ht="12.75" customHeight="1">
      <c r="A339" s="527" t="s">
        <v>1778</v>
      </c>
      <c r="B339" s="557" t="s">
        <v>23</v>
      </c>
      <c r="C339" s="557" t="s">
        <v>24</v>
      </c>
      <c r="D339" s="557" t="s">
        <v>25</v>
      </c>
      <c r="E339" s="557" t="s">
        <v>1767</v>
      </c>
      <c r="F339" s="519" t="s">
        <v>241</v>
      </c>
      <c r="G339" s="519" t="s">
        <v>140</v>
      </c>
    </row>
    <row r="340" spans="1:7" ht="12.75" customHeight="1">
      <c r="A340" s="527" t="s">
        <v>1777</v>
      </c>
      <c r="B340" s="556"/>
      <c r="C340" s="556"/>
      <c r="D340" s="556"/>
      <c r="E340" s="556"/>
      <c r="F340" s="519" t="s">
        <v>27</v>
      </c>
      <c r="G340" s="519" t="s">
        <v>28</v>
      </c>
    </row>
    <row r="341" spans="1:7" ht="12.75" customHeight="1">
      <c r="A341" s="527"/>
      <c r="B341" s="554" t="s">
        <v>1776</v>
      </c>
      <c r="C341" s="554" t="s">
        <v>1775</v>
      </c>
      <c r="D341" s="552" t="s">
        <v>1774</v>
      </c>
      <c r="E341" s="554">
        <v>44649</v>
      </c>
      <c r="F341" s="554">
        <v>44655</v>
      </c>
      <c r="G341" s="554">
        <v>44670</v>
      </c>
    </row>
    <row r="342" spans="1:7" ht="12.75" customHeight="1">
      <c r="A342" s="527"/>
      <c r="B342" s="554" t="s">
        <v>1773</v>
      </c>
      <c r="C342" s="554" t="s">
        <v>1772</v>
      </c>
      <c r="D342" s="551"/>
      <c r="E342" s="554">
        <v>44656</v>
      </c>
      <c r="F342" s="554">
        <v>44662</v>
      </c>
      <c r="G342" s="554">
        <v>44677</v>
      </c>
    </row>
    <row r="343" spans="1:7" ht="13.5" customHeight="1">
      <c r="B343" s="554" t="s">
        <v>160</v>
      </c>
      <c r="C343" s="554" t="s">
        <v>1750</v>
      </c>
      <c r="D343" s="551"/>
      <c r="E343" s="554">
        <v>44663</v>
      </c>
      <c r="F343" s="554">
        <v>44669</v>
      </c>
      <c r="G343" s="554">
        <v>44684</v>
      </c>
    </row>
    <row r="344" spans="1:7" ht="13.5" customHeight="1">
      <c r="B344" s="554" t="s">
        <v>1771</v>
      </c>
      <c r="C344" s="554" t="s">
        <v>11</v>
      </c>
      <c r="D344" s="551"/>
      <c r="E344" s="554">
        <v>44670</v>
      </c>
      <c r="F344" s="554">
        <v>44676</v>
      </c>
      <c r="G344" s="554">
        <v>44691</v>
      </c>
    </row>
    <row r="345" spans="1:7" ht="12.75" customHeight="1">
      <c r="A345" s="527"/>
      <c r="B345" s="554" t="s">
        <v>1770</v>
      </c>
      <c r="C345" s="554" t="s">
        <v>1769</v>
      </c>
      <c r="D345" s="549"/>
      <c r="E345" s="554">
        <v>44677</v>
      </c>
      <c r="F345" s="554">
        <v>44683</v>
      </c>
      <c r="G345" s="554">
        <v>44698</v>
      </c>
    </row>
    <row r="346" spans="1:7" ht="12.75" customHeight="1"/>
    <row r="347" spans="1:7">
      <c r="A347" s="550" t="s">
        <v>1768</v>
      </c>
      <c r="B347" s="518" t="s">
        <v>23</v>
      </c>
      <c r="C347" s="518" t="s">
        <v>24</v>
      </c>
      <c r="D347" s="518" t="s">
        <v>25</v>
      </c>
      <c r="E347" s="555" t="s">
        <v>1767</v>
      </c>
      <c r="F347" s="554" t="s">
        <v>241</v>
      </c>
      <c r="G347" s="554" t="s">
        <v>140</v>
      </c>
    </row>
    <row r="348" spans="1:7" ht="12" customHeight="1">
      <c r="A348" s="550"/>
      <c r="B348" s="516"/>
      <c r="C348" s="516"/>
      <c r="D348" s="516"/>
      <c r="E348" s="553"/>
      <c r="F348" s="548" t="s">
        <v>27</v>
      </c>
      <c r="G348" s="519" t="s">
        <v>28</v>
      </c>
    </row>
    <row r="349" spans="1:7" ht="12" customHeight="1">
      <c r="A349" s="550"/>
      <c r="B349" s="548" t="s">
        <v>1766</v>
      </c>
      <c r="C349" s="548" t="s">
        <v>1765</v>
      </c>
      <c r="D349" s="552" t="s">
        <v>1764</v>
      </c>
      <c r="E349" s="548">
        <v>44645</v>
      </c>
      <c r="F349" s="548">
        <v>44652</v>
      </c>
      <c r="G349" s="548">
        <v>44667</v>
      </c>
    </row>
    <row r="350" spans="1:7" ht="12" customHeight="1">
      <c r="A350" s="550"/>
      <c r="B350" s="548"/>
      <c r="C350" s="548"/>
      <c r="D350" s="551"/>
      <c r="E350" s="548">
        <v>44652</v>
      </c>
      <c r="F350" s="548">
        <v>44659</v>
      </c>
      <c r="G350" s="548">
        <v>44674</v>
      </c>
    </row>
    <row r="351" spans="1:7" ht="12" customHeight="1">
      <c r="A351" s="550"/>
      <c r="B351" s="548" t="s">
        <v>1763</v>
      </c>
      <c r="C351" s="548" t="s">
        <v>1762</v>
      </c>
      <c r="D351" s="551"/>
      <c r="E351" s="548">
        <v>44659</v>
      </c>
      <c r="F351" s="548">
        <v>44666</v>
      </c>
      <c r="G351" s="548">
        <v>44681</v>
      </c>
    </row>
    <row r="352" spans="1:7" ht="12.75" customHeight="1">
      <c r="A352" s="550"/>
      <c r="B352" s="548" t="s">
        <v>1761</v>
      </c>
      <c r="C352" s="548" t="s">
        <v>1760</v>
      </c>
      <c r="D352" s="551"/>
      <c r="E352" s="548">
        <v>44666</v>
      </c>
      <c r="F352" s="548">
        <v>44673</v>
      </c>
      <c r="G352" s="548">
        <v>44688</v>
      </c>
    </row>
    <row r="353" spans="1:7" ht="12.75" customHeight="1">
      <c r="A353" s="550"/>
      <c r="B353" s="548" t="s">
        <v>1759</v>
      </c>
      <c r="C353" s="548" t="s">
        <v>149</v>
      </c>
      <c r="D353" s="551"/>
      <c r="E353" s="548">
        <v>44673</v>
      </c>
      <c r="F353" s="548">
        <v>44680</v>
      </c>
      <c r="G353" s="548">
        <v>44695</v>
      </c>
    </row>
    <row r="354" spans="1:7" ht="12" customHeight="1">
      <c r="A354" s="550"/>
      <c r="B354" s="548"/>
      <c r="C354" s="548"/>
      <c r="D354" s="549"/>
      <c r="E354" s="548">
        <v>44680</v>
      </c>
      <c r="F354" s="548">
        <v>44687</v>
      </c>
      <c r="G354" s="548">
        <v>44702</v>
      </c>
    </row>
    <row r="355" spans="1:7" s="530" customFormat="1" ht="12.75" customHeight="1">
      <c r="B355" s="539"/>
      <c r="C355" s="539"/>
      <c r="D355" s="533"/>
      <c r="E355" s="533"/>
      <c r="F355" s="533"/>
      <c r="G355" s="533"/>
    </row>
    <row r="356" spans="1:7" s="530" customFormat="1" ht="12.75" customHeight="1">
      <c r="A356" s="533" t="s">
        <v>1758</v>
      </c>
      <c r="B356" s="543" t="s">
        <v>23</v>
      </c>
      <c r="C356" s="543" t="s">
        <v>24</v>
      </c>
      <c r="D356" s="543" t="s">
        <v>25</v>
      </c>
      <c r="E356" s="543" t="s">
        <v>1713</v>
      </c>
      <c r="F356" s="544" t="s">
        <v>241</v>
      </c>
      <c r="G356" s="544" t="s">
        <v>1757</v>
      </c>
    </row>
    <row r="357" spans="1:7" s="530" customFormat="1" ht="12.75" customHeight="1">
      <c r="A357" s="533" t="s">
        <v>1739</v>
      </c>
      <c r="B357" s="541"/>
      <c r="C357" s="541"/>
      <c r="D357" s="541"/>
      <c r="E357" s="541"/>
      <c r="F357" s="544" t="s">
        <v>27</v>
      </c>
      <c r="G357" s="544" t="s">
        <v>28</v>
      </c>
    </row>
    <row r="358" spans="1:7" s="530" customFormat="1" ht="12.75" customHeight="1">
      <c r="A358" s="533"/>
      <c r="B358" s="540" t="s">
        <v>1756</v>
      </c>
      <c r="C358" s="540" t="s">
        <v>1755</v>
      </c>
      <c r="D358" s="547" t="s">
        <v>1745</v>
      </c>
      <c r="E358" s="540">
        <v>44649</v>
      </c>
      <c r="F358" s="540">
        <v>44656</v>
      </c>
      <c r="G358" s="540">
        <v>44676</v>
      </c>
    </row>
    <row r="359" spans="1:7" s="530" customFormat="1" ht="12.75" customHeight="1">
      <c r="A359" s="533"/>
      <c r="B359" s="540" t="s">
        <v>1754</v>
      </c>
      <c r="C359" s="540" t="s">
        <v>50</v>
      </c>
      <c r="D359" s="546"/>
      <c r="E359" s="540">
        <v>44656</v>
      </c>
      <c r="F359" s="540">
        <v>44663</v>
      </c>
      <c r="G359" s="540">
        <v>44683</v>
      </c>
    </row>
    <row r="360" spans="1:7" s="530" customFormat="1" ht="12.75" customHeight="1">
      <c r="A360" s="533"/>
      <c r="B360" s="540" t="s">
        <v>1753</v>
      </c>
      <c r="C360" s="540" t="s">
        <v>1752</v>
      </c>
      <c r="D360" s="546"/>
      <c r="E360" s="540">
        <v>44663</v>
      </c>
      <c r="F360" s="540">
        <v>44670</v>
      </c>
      <c r="G360" s="540">
        <v>44690</v>
      </c>
    </row>
    <row r="361" spans="1:7" s="530" customFormat="1" ht="12.75" customHeight="1">
      <c r="A361" s="533"/>
      <c r="B361" s="540" t="s">
        <v>1751</v>
      </c>
      <c r="C361" s="540" t="s">
        <v>1750</v>
      </c>
      <c r="D361" s="546"/>
      <c r="E361" s="540">
        <v>44670</v>
      </c>
      <c r="F361" s="540">
        <v>44677</v>
      </c>
      <c r="G361" s="540">
        <v>44697</v>
      </c>
    </row>
    <row r="362" spans="1:7" s="530" customFormat="1" ht="12.75" customHeight="1">
      <c r="A362" s="533"/>
      <c r="B362" s="540"/>
      <c r="C362" s="540"/>
      <c r="D362" s="545"/>
      <c r="E362" s="540">
        <v>44677</v>
      </c>
      <c r="F362" s="540">
        <v>44684</v>
      </c>
      <c r="G362" s="540">
        <v>44704</v>
      </c>
    </row>
    <row r="363" spans="1:7" s="530" customFormat="1" ht="12.75" customHeight="1">
      <c r="A363" s="539"/>
      <c r="B363" s="539"/>
      <c r="C363" s="539"/>
      <c r="D363" s="539"/>
      <c r="E363" s="539"/>
      <c r="F363" s="539"/>
      <c r="G363" s="539"/>
    </row>
    <row r="364" spans="1:7" s="530" customFormat="1" ht="12.75" customHeight="1">
      <c r="A364" s="533" t="s">
        <v>1749</v>
      </c>
      <c r="B364" s="543" t="s">
        <v>23</v>
      </c>
      <c r="C364" s="543" t="s">
        <v>24</v>
      </c>
      <c r="D364" s="543" t="s">
        <v>25</v>
      </c>
      <c r="E364" s="543" t="s">
        <v>1713</v>
      </c>
      <c r="F364" s="544" t="s">
        <v>241</v>
      </c>
      <c r="G364" s="544" t="s">
        <v>1748</v>
      </c>
    </row>
    <row r="365" spans="1:7" s="530" customFormat="1" ht="12.75" customHeight="1">
      <c r="A365" s="533" t="s">
        <v>1739</v>
      </c>
      <c r="B365" s="541"/>
      <c r="C365" s="541"/>
      <c r="D365" s="541"/>
      <c r="E365" s="541"/>
      <c r="F365" s="544" t="s">
        <v>27</v>
      </c>
      <c r="G365" s="544" t="s">
        <v>28</v>
      </c>
    </row>
    <row r="366" spans="1:7" s="530" customFormat="1" ht="12.75" customHeight="1">
      <c r="A366" s="533"/>
      <c r="B366" s="540" t="s">
        <v>1747</v>
      </c>
      <c r="C366" s="540" t="s">
        <v>1746</v>
      </c>
      <c r="D366" s="543" t="s">
        <v>1745</v>
      </c>
      <c r="E366" s="540">
        <v>44649</v>
      </c>
      <c r="F366" s="540">
        <v>44656</v>
      </c>
      <c r="G366" s="540">
        <v>44677</v>
      </c>
    </row>
    <row r="367" spans="1:7" s="530" customFormat="1" ht="12.75" customHeight="1">
      <c r="A367" s="533"/>
      <c r="B367" s="540" t="s">
        <v>1744</v>
      </c>
      <c r="C367" s="540" t="s">
        <v>737</v>
      </c>
      <c r="D367" s="542"/>
      <c r="E367" s="540">
        <v>44656</v>
      </c>
      <c r="F367" s="540">
        <v>44663</v>
      </c>
      <c r="G367" s="540">
        <v>44684</v>
      </c>
    </row>
    <row r="368" spans="1:7" s="530" customFormat="1" ht="12.75" customHeight="1">
      <c r="A368" s="533"/>
      <c r="B368" s="540" t="s">
        <v>1743</v>
      </c>
      <c r="C368" s="540" t="s">
        <v>1742</v>
      </c>
      <c r="D368" s="542"/>
      <c r="E368" s="540">
        <v>44663</v>
      </c>
      <c r="F368" s="540">
        <v>44670</v>
      </c>
      <c r="G368" s="540">
        <v>44691</v>
      </c>
    </row>
    <row r="369" spans="1:7" s="530" customFormat="1" ht="13.5" customHeight="1">
      <c r="A369" s="533"/>
      <c r="B369" s="540" t="s">
        <v>1741</v>
      </c>
      <c r="C369" s="540" t="s">
        <v>740</v>
      </c>
      <c r="D369" s="542"/>
      <c r="E369" s="540">
        <v>44670</v>
      </c>
      <c r="F369" s="540">
        <v>44677</v>
      </c>
      <c r="G369" s="540">
        <v>44698</v>
      </c>
    </row>
    <row r="370" spans="1:7" s="530" customFormat="1" ht="12.75" customHeight="1">
      <c r="A370" s="533"/>
      <c r="B370" s="540"/>
      <c r="C370" s="540"/>
      <c r="D370" s="541"/>
      <c r="E370" s="540">
        <v>44677</v>
      </c>
      <c r="F370" s="540">
        <v>44684</v>
      </c>
      <c r="G370" s="540">
        <v>44705</v>
      </c>
    </row>
    <row r="371" spans="1:7" s="530" customFormat="1" ht="12.75" customHeight="1">
      <c r="A371" s="533"/>
      <c r="B371" s="533"/>
      <c r="C371" s="533"/>
      <c r="D371" s="533"/>
      <c r="E371" s="539"/>
      <c r="F371" s="539"/>
      <c r="G371" s="539"/>
    </row>
    <row r="372" spans="1:7" s="530" customFormat="1" ht="12.75" customHeight="1">
      <c r="A372" s="533" t="s">
        <v>1740</v>
      </c>
      <c r="B372" s="538" t="s">
        <v>23</v>
      </c>
      <c r="C372" s="538" t="s">
        <v>24</v>
      </c>
      <c r="D372" s="521" t="s">
        <v>25</v>
      </c>
      <c r="E372" s="521" t="s">
        <v>1713</v>
      </c>
      <c r="F372" s="536" t="s">
        <v>241</v>
      </c>
      <c r="G372" s="536" t="s">
        <v>143</v>
      </c>
    </row>
    <row r="373" spans="1:7" s="530" customFormat="1" ht="12.75" customHeight="1">
      <c r="A373" s="533" t="s">
        <v>1739</v>
      </c>
      <c r="B373" s="537"/>
      <c r="C373" s="537"/>
      <c r="D373" s="521"/>
      <c r="E373" s="521"/>
      <c r="F373" s="536" t="s">
        <v>27</v>
      </c>
      <c r="G373" s="536" t="s">
        <v>28</v>
      </c>
    </row>
    <row r="374" spans="1:7" s="530" customFormat="1" ht="12.75" customHeight="1">
      <c r="A374" s="533"/>
      <c r="B374" s="531" t="s">
        <v>1738</v>
      </c>
      <c r="C374" s="531" t="s">
        <v>1735</v>
      </c>
      <c r="D374" s="535" t="s">
        <v>1737</v>
      </c>
      <c r="E374" s="531">
        <v>44649</v>
      </c>
      <c r="F374" s="531">
        <v>44656</v>
      </c>
      <c r="G374" s="531">
        <v>44687</v>
      </c>
    </row>
    <row r="375" spans="1:7" s="530" customFormat="1" ht="12.75" customHeight="1">
      <c r="A375" s="533"/>
      <c r="B375" s="531" t="s">
        <v>1736</v>
      </c>
      <c r="C375" s="531" t="s">
        <v>1735</v>
      </c>
      <c r="D375" s="534"/>
      <c r="E375" s="531">
        <v>44656</v>
      </c>
      <c r="F375" s="531">
        <v>44663</v>
      </c>
      <c r="G375" s="531">
        <v>44694</v>
      </c>
    </row>
    <row r="376" spans="1:7" s="530" customFormat="1" ht="12.75" customHeight="1">
      <c r="A376" s="533"/>
      <c r="B376" s="531" t="s">
        <v>1734</v>
      </c>
      <c r="C376" s="531" t="s">
        <v>1733</v>
      </c>
      <c r="D376" s="534"/>
      <c r="E376" s="531">
        <v>44663</v>
      </c>
      <c r="F376" s="531">
        <v>44670</v>
      </c>
      <c r="G376" s="531">
        <v>44701</v>
      </c>
    </row>
    <row r="377" spans="1:7" s="530" customFormat="1" ht="12.75" customHeight="1">
      <c r="A377" s="533"/>
      <c r="B377" s="531" t="s">
        <v>1732</v>
      </c>
      <c r="C377" s="531" t="s">
        <v>1731</v>
      </c>
      <c r="D377" s="534"/>
      <c r="E377" s="531">
        <v>44670</v>
      </c>
      <c r="F377" s="531">
        <v>44677</v>
      </c>
      <c r="G377" s="531">
        <v>44708</v>
      </c>
    </row>
    <row r="378" spans="1:7" s="530" customFormat="1" ht="12.75" customHeight="1">
      <c r="A378" s="533"/>
      <c r="B378" s="531" t="s">
        <v>1730</v>
      </c>
      <c r="C378" s="531" t="s">
        <v>144</v>
      </c>
      <c r="D378" s="532"/>
      <c r="E378" s="531">
        <v>44677</v>
      </c>
      <c r="F378" s="531">
        <v>44684</v>
      </c>
      <c r="G378" s="531">
        <v>44715</v>
      </c>
    </row>
    <row r="379" spans="1:7">
      <c r="C379" s="529"/>
      <c r="D379" s="529"/>
      <c r="E379" s="529"/>
      <c r="G379" s="528"/>
    </row>
    <row r="380" spans="1:7">
      <c r="A380" s="527" t="s">
        <v>1729</v>
      </c>
      <c r="B380" s="521" t="s">
        <v>23</v>
      </c>
      <c r="C380" s="521" t="s">
        <v>24</v>
      </c>
      <c r="D380" s="520" t="s">
        <v>25</v>
      </c>
      <c r="E380" s="520" t="s">
        <v>1713</v>
      </c>
      <c r="F380" s="519" t="s">
        <v>241</v>
      </c>
      <c r="G380" s="519" t="s">
        <v>233</v>
      </c>
    </row>
    <row r="381" spans="1:7">
      <c r="A381" s="526" t="s">
        <v>1728</v>
      </c>
      <c r="B381" s="521"/>
      <c r="C381" s="521"/>
      <c r="D381" s="520"/>
      <c r="E381" s="520"/>
      <c r="F381" s="519" t="s">
        <v>27</v>
      </c>
      <c r="G381" s="519" t="s">
        <v>28</v>
      </c>
    </row>
    <row r="382" spans="1:7" ht="13.5" customHeight="1">
      <c r="B382" s="515" t="s">
        <v>1727</v>
      </c>
      <c r="C382" s="515" t="s">
        <v>775</v>
      </c>
      <c r="D382" s="518" t="s">
        <v>1726</v>
      </c>
      <c r="E382" s="515">
        <v>44651</v>
      </c>
      <c r="F382" s="515">
        <v>44658</v>
      </c>
      <c r="G382" s="515">
        <v>44697</v>
      </c>
    </row>
    <row r="383" spans="1:7" ht="13.5" customHeight="1">
      <c r="B383" s="515" t="s">
        <v>1725</v>
      </c>
      <c r="C383" s="515" t="s">
        <v>698</v>
      </c>
      <c r="D383" s="517"/>
      <c r="E383" s="515">
        <v>44658</v>
      </c>
      <c r="F383" s="515">
        <v>44665</v>
      </c>
      <c r="G383" s="515">
        <v>44704</v>
      </c>
    </row>
    <row r="384" spans="1:7" ht="13.5" customHeight="1">
      <c r="B384" s="515" t="s">
        <v>1724</v>
      </c>
      <c r="C384" s="515" t="s">
        <v>1452</v>
      </c>
      <c r="D384" s="517"/>
      <c r="E384" s="515">
        <v>44665</v>
      </c>
      <c r="F384" s="515">
        <v>44672</v>
      </c>
      <c r="G384" s="515">
        <v>44711</v>
      </c>
    </row>
    <row r="385" spans="1:7" ht="13.5" customHeight="1">
      <c r="B385" s="515" t="s">
        <v>1723</v>
      </c>
      <c r="C385" s="515" t="s">
        <v>1722</v>
      </c>
      <c r="D385" s="517"/>
      <c r="E385" s="515">
        <v>44672</v>
      </c>
      <c r="F385" s="515">
        <v>44679</v>
      </c>
      <c r="G385" s="515">
        <v>44718</v>
      </c>
    </row>
    <row r="386" spans="1:7" ht="14.25" customHeight="1">
      <c r="B386" s="515" t="s">
        <v>1721</v>
      </c>
      <c r="C386" s="515" t="s">
        <v>1476</v>
      </c>
      <c r="D386" s="516"/>
      <c r="E386" s="515">
        <v>44679</v>
      </c>
      <c r="F386" s="515">
        <v>44686</v>
      </c>
      <c r="G386" s="515">
        <v>44725</v>
      </c>
    </row>
    <row r="388" spans="1:7">
      <c r="A388" s="514" t="s">
        <v>1720</v>
      </c>
      <c r="B388" s="523" t="s">
        <v>23</v>
      </c>
      <c r="C388" s="523" t="s">
        <v>24</v>
      </c>
      <c r="D388" s="523" t="s">
        <v>25</v>
      </c>
      <c r="E388" s="523" t="s">
        <v>1713</v>
      </c>
      <c r="F388" s="519" t="s">
        <v>241</v>
      </c>
      <c r="G388" s="519" t="s">
        <v>1720</v>
      </c>
    </row>
    <row r="389" spans="1:7">
      <c r="A389" s="514" t="s">
        <v>1717</v>
      </c>
      <c r="B389" s="523"/>
      <c r="C389" s="523"/>
      <c r="D389" s="523"/>
      <c r="E389" s="523"/>
      <c r="F389" s="519" t="s">
        <v>27</v>
      </c>
      <c r="G389" s="519" t="s">
        <v>28</v>
      </c>
    </row>
    <row r="390" spans="1:7" ht="13.5" customHeight="1">
      <c r="A390" s="525"/>
      <c r="B390" s="515" t="s">
        <v>1710</v>
      </c>
      <c r="C390" s="515" t="s">
        <v>1709</v>
      </c>
      <c r="D390" s="518" t="s">
        <v>1716</v>
      </c>
      <c r="E390" s="515">
        <v>44650</v>
      </c>
      <c r="F390" s="515">
        <v>44655</v>
      </c>
      <c r="G390" s="515">
        <v>44667</v>
      </c>
    </row>
    <row r="391" spans="1:7" ht="13.5" customHeight="1">
      <c r="A391" s="525"/>
      <c r="B391" s="515" t="s">
        <v>1715</v>
      </c>
      <c r="C391" s="515" t="s">
        <v>1714</v>
      </c>
      <c r="D391" s="517"/>
      <c r="E391" s="515">
        <v>44657</v>
      </c>
      <c r="F391" s="515">
        <v>44662</v>
      </c>
      <c r="G391" s="515">
        <v>44674</v>
      </c>
    </row>
    <row r="392" spans="1:7" ht="13.5" customHeight="1">
      <c r="A392" s="525"/>
      <c r="B392" s="515" t="s">
        <v>1719</v>
      </c>
      <c r="C392" s="515"/>
      <c r="D392" s="517"/>
      <c r="E392" s="515">
        <v>44664</v>
      </c>
      <c r="F392" s="515">
        <v>44669</v>
      </c>
      <c r="G392" s="515">
        <v>44681</v>
      </c>
    </row>
    <row r="393" spans="1:7" ht="13.5" customHeight="1">
      <c r="A393" s="525"/>
      <c r="B393" s="515" t="s">
        <v>1703</v>
      </c>
      <c r="C393" s="515" t="s">
        <v>1702</v>
      </c>
      <c r="D393" s="517"/>
      <c r="E393" s="515">
        <v>44671</v>
      </c>
      <c r="F393" s="515">
        <v>44676</v>
      </c>
      <c r="G393" s="515">
        <v>44688</v>
      </c>
    </row>
    <row r="394" spans="1:7" ht="13.5" customHeight="1">
      <c r="A394" s="525"/>
      <c r="B394" s="515"/>
      <c r="C394" s="515"/>
      <c r="D394" s="516"/>
      <c r="E394" s="515">
        <v>44678</v>
      </c>
      <c r="F394" s="515">
        <v>44683</v>
      </c>
      <c r="G394" s="515">
        <v>44695</v>
      </c>
    </row>
    <row r="395" spans="1:7">
      <c r="B395" s="524"/>
      <c r="C395" s="524"/>
      <c r="D395" s="524"/>
      <c r="E395" s="524"/>
      <c r="F395" s="524"/>
      <c r="G395" s="524"/>
    </row>
    <row r="396" spans="1:7">
      <c r="A396" s="514" t="s">
        <v>1718</v>
      </c>
      <c r="B396" s="523" t="s">
        <v>23</v>
      </c>
      <c r="C396" s="523" t="s">
        <v>24</v>
      </c>
      <c r="D396" s="523" t="s">
        <v>25</v>
      </c>
      <c r="E396" s="523" t="s">
        <v>1713</v>
      </c>
      <c r="F396" s="519" t="s">
        <v>241</v>
      </c>
      <c r="G396" s="519" t="s">
        <v>73</v>
      </c>
    </row>
    <row r="397" spans="1:7">
      <c r="A397" s="514" t="s">
        <v>1717</v>
      </c>
      <c r="B397" s="523"/>
      <c r="C397" s="523"/>
      <c r="D397" s="523"/>
      <c r="E397" s="523"/>
      <c r="F397" s="519" t="s">
        <v>27</v>
      </c>
      <c r="G397" s="519" t="s">
        <v>28</v>
      </c>
    </row>
    <row r="398" spans="1:7" ht="13.5" customHeight="1">
      <c r="B398" s="515" t="s">
        <v>1710</v>
      </c>
      <c r="C398" s="515" t="s">
        <v>1709</v>
      </c>
      <c r="D398" s="518" t="s">
        <v>1716</v>
      </c>
      <c r="E398" s="515">
        <v>44650</v>
      </c>
      <c r="F398" s="515">
        <v>44655</v>
      </c>
      <c r="G398" s="515">
        <v>44671</v>
      </c>
    </row>
    <row r="399" spans="1:7" ht="14.25" customHeight="1">
      <c r="B399" s="515" t="s">
        <v>1715</v>
      </c>
      <c r="C399" s="515" t="s">
        <v>1714</v>
      </c>
      <c r="D399" s="517"/>
      <c r="E399" s="515">
        <v>44657</v>
      </c>
      <c r="F399" s="515">
        <v>44662</v>
      </c>
      <c r="G399" s="515">
        <v>44678</v>
      </c>
    </row>
    <row r="400" spans="1:7" ht="13.5" customHeight="1">
      <c r="B400" s="515"/>
      <c r="C400" s="515"/>
      <c r="D400" s="517"/>
      <c r="E400" s="515">
        <v>44664</v>
      </c>
      <c r="F400" s="515">
        <v>44669</v>
      </c>
      <c r="G400" s="515">
        <v>44685</v>
      </c>
    </row>
    <row r="401" spans="1:7" ht="13.5" customHeight="1">
      <c r="B401" s="515" t="s">
        <v>1703</v>
      </c>
      <c r="C401" s="515" t="s">
        <v>1702</v>
      </c>
      <c r="D401" s="517"/>
      <c r="E401" s="515">
        <v>44671</v>
      </c>
      <c r="F401" s="515">
        <v>44676</v>
      </c>
      <c r="G401" s="515">
        <v>44692</v>
      </c>
    </row>
    <row r="402" spans="1:7" ht="13.5" customHeight="1">
      <c r="B402" s="515"/>
      <c r="C402" s="515"/>
      <c r="D402" s="516"/>
      <c r="E402" s="515">
        <v>44678</v>
      </c>
      <c r="F402" s="515">
        <v>44683</v>
      </c>
      <c r="G402" s="515">
        <v>44699</v>
      </c>
    </row>
    <row r="403" spans="1:7">
      <c r="C403" s="522"/>
    </row>
    <row r="404" spans="1:7">
      <c r="A404" s="514" t="s">
        <v>1712</v>
      </c>
      <c r="B404" s="521" t="s">
        <v>23</v>
      </c>
      <c r="C404" s="521" t="s">
        <v>24</v>
      </c>
      <c r="D404" s="520" t="s">
        <v>25</v>
      </c>
      <c r="E404" s="520" t="s">
        <v>1713</v>
      </c>
      <c r="F404" s="519" t="s">
        <v>241</v>
      </c>
      <c r="G404" s="519" t="s">
        <v>1712</v>
      </c>
    </row>
    <row r="405" spans="1:7">
      <c r="A405" s="514" t="s">
        <v>1711</v>
      </c>
      <c r="B405" s="521"/>
      <c r="C405" s="521"/>
      <c r="D405" s="520"/>
      <c r="E405" s="520"/>
      <c r="F405" s="519" t="s">
        <v>27</v>
      </c>
      <c r="G405" s="519" t="s">
        <v>28</v>
      </c>
    </row>
    <row r="406" spans="1:7" ht="13.5" customHeight="1">
      <c r="B406" s="515" t="s">
        <v>1710</v>
      </c>
      <c r="C406" s="515" t="s">
        <v>1709</v>
      </c>
      <c r="D406" s="518" t="s">
        <v>1708</v>
      </c>
      <c r="E406" s="515">
        <v>44651</v>
      </c>
      <c r="F406" s="515">
        <v>44657</v>
      </c>
      <c r="G406" s="515">
        <v>44672</v>
      </c>
    </row>
    <row r="407" spans="1:7">
      <c r="B407" s="515" t="s">
        <v>1707</v>
      </c>
      <c r="C407" s="515" t="s">
        <v>1706</v>
      </c>
      <c r="D407" s="517"/>
      <c r="E407" s="515">
        <f>E406+7</f>
        <v>44658</v>
      </c>
      <c r="F407" s="515">
        <f>F406+7</f>
        <v>44664</v>
      </c>
      <c r="G407" s="515">
        <f>G406+7</f>
        <v>44679</v>
      </c>
    </row>
    <row r="408" spans="1:7">
      <c r="B408" s="515" t="s">
        <v>1705</v>
      </c>
      <c r="C408" s="515" t="s">
        <v>1704</v>
      </c>
      <c r="D408" s="517"/>
      <c r="E408" s="515">
        <f>E407+7</f>
        <v>44665</v>
      </c>
      <c r="F408" s="515">
        <f>F407+7</f>
        <v>44671</v>
      </c>
      <c r="G408" s="515">
        <f>G407+7</f>
        <v>44686</v>
      </c>
    </row>
    <row r="409" spans="1:7">
      <c r="B409" s="515" t="s">
        <v>1703</v>
      </c>
      <c r="C409" s="515" t="s">
        <v>1702</v>
      </c>
      <c r="D409" s="517"/>
      <c r="E409" s="515">
        <f>E408+7</f>
        <v>44672</v>
      </c>
      <c r="F409" s="515">
        <f>F408+7</f>
        <v>44678</v>
      </c>
      <c r="G409" s="515">
        <f>G408+7</f>
        <v>44693</v>
      </c>
    </row>
    <row r="410" spans="1:7">
      <c r="B410" s="515"/>
      <c r="C410" s="515"/>
      <c r="D410" s="516"/>
      <c r="E410" s="515">
        <f>E409+7</f>
        <v>44679</v>
      </c>
      <c r="F410" s="515">
        <f>F409+7</f>
        <v>44685</v>
      </c>
      <c r="G410" s="515">
        <f>G409+7</f>
        <v>44700</v>
      </c>
    </row>
  </sheetData>
  <mergeCells count="228">
    <mergeCell ref="D358:D362"/>
    <mergeCell ref="D366:D370"/>
    <mergeCell ref="D374:D378"/>
    <mergeCell ref="E256:E257"/>
    <mergeCell ref="D258:D263"/>
    <mergeCell ref="D300:D304"/>
    <mergeCell ref="D267:D271"/>
    <mergeCell ref="C356:C357"/>
    <mergeCell ref="D315:D316"/>
    <mergeCell ref="E248:E249"/>
    <mergeCell ref="E356:E357"/>
    <mergeCell ref="E331:E332"/>
    <mergeCell ref="E323:E324"/>
    <mergeCell ref="E290:E291"/>
    <mergeCell ref="E282:E283"/>
    <mergeCell ref="E298:E299"/>
    <mergeCell ref="D372:D373"/>
    <mergeCell ref="D356:D357"/>
    <mergeCell ref="E388:E389"/>
    <mergeCell ref="E380:E381"/>
    <mergeCell ref="D380:D381"/>
    <mergeCell ref="E306:E307"/>
    <mergeCell ref="E364:E365"/>
    <mergeCell ref="D292:D296"/>
    <mergeCell ref="B404:B405"/>
    <mergeCell ref="C404:C405"/>
    <mergeCell ref="D404:D405"/>
    <mergeCell ref="E404:E405"/>
    <mergeCell ref="E265:E266"/>
    <mergeCell ref="E396:E397"/>
    <mergeCell ref="C388:C389"/>
    <mergeCell ref="D388:D389"/>
    <mergeCell ref="E315:E316"/>
    <mergeCell ref="E372:E373"/>
    <mergeCell ref="E213:E214"/>
    <mergeCell ref="E113:E114"/>
    <mergeCell ref="E140:E141"/>
    <mergeCell ref="E121:E122"/>
    <mergeCell ref="E172:E173"/>
    <mergeCell ref="D164:D165"/>
    <mergeCell ref="D188:D189"/>
    <mergeCell ref="E156:E157"/>
    <mergeCell ref="E180:E181"/>
    <mergeCell ref="D196:D197"/>
    <mergeCell ref="D180:D181"/>
    <mergeCell ref="D148:D149"/>
    <mergeCell ref="E105:E106"/>
    <mergeCell ref="E196:E197"/>
    <mergeCell ref="E188:E189"/>
    <mergeCell ref="E164:E165"/>
    <mergeCell ref="D113:D114"/>
    <mergeCell ref="D121:D122"/>
    <mergeCell ref="C196:C197"/>
    <mergeCell ref="E223:E224"/>
    <mergeCell ref="E231:E232"/>
    <mergeCell ref="D239:D240"/>
    <mergeCell ref="D233:D237"/>
    <mergeCell ref="D156:D157"/>
    <mergeCell ref="D204:D205"/>
    <mergeCell ref="C188:C189"/>
    <mergeCell ref="C172:C173"/>
    <mergeCell ref="D172:D173"/>
    <mergeCell ref="D282:D283"/>
    <mergeCell ref="D140:D141"/>
    <mergeCell ref="E239:E240"/>
    <mergeCell ref="D223:D224"/>
    <mergeCell ref="E148:E149"/>
    <mergeCell ref="C213:C214"/>
    <mergeCell ref="C204:C205"/>
    <mergeCell ref="C156:C157"/>
    <mergeCell ref="C148:C149"/>
    <mergeCell ref="E204:E205"/>
    <mergeCell ref="D198:D202"/>
    <mergeCell ref="D206:D210"/>
    <mergeCell ref="D231:D232"/>
    <mergeCell ref="D250:D254"/>
    <mergeCell ref="D241:D246"/>
    <mergeCell ref="D275:D280"/>
    <mergeCell ref="D265:D266"/>
    <mergeCell ref="D273:D274"/>
    <mergeCell ref="C273:C274"/>
    <mergeCell ref="C282:C283"/>
    <mergeCell ref="C113:C114"/>
    <mergeCell ref="C180:C181"/>
    <mergeCell ref="D150:D154"/>
    <mergeCell ref="D158:D162"/>
    <mergeCell ref="D166:D170"/>
    <mergeCell ref="D182:D186"/>
    <mergeCell ref="D190:D194"/>
    <mergeCell ref="B97:B98"/>
    <mergeCell ref="E72:E73"/>
    <mergeCell ref="D72:D73"/>
    <mergeCell ref="D97:D98"/>
    <mergeCell ref="C121:C122"/>
    <mergeCell ref="E97:E98"/>
    <mergeCell ref="C97:C98"/>
    <mergeCell ref="B80:B81"/>
    <mergeCell ref="C80:C81"/>
    <mergeCell ref="D80:D81"/>
    <mergeCell ref="E89:E90"/>
    <mergeCell ref="C72:C73"/>
    <mergeCell ref="C47:C48"/>
    <mergeCell ref="D47:D48"/>
    <mergeCell ref="C63:C64"/>
    <mergeCell ref="D63:D64"/>
    <mergeCell ref="E80:E81"/>
    <mergeCell ref="D89:D90"/>
    <mergeCell ref="C89:C90"/>
    <mergeCell ref="C23:C24"/>
    <mergeCell ref="B15:B16"/>
    <mergeCell ref="B23:B24"/>
    <mergeCell ref="E47:E48"/>
    <mergeCell ref="B47:B48"/>
    <mergeCell ref="C39:C40"/>
    <mergeCell ref="D55:D56"/>
    <mergeCell ref="E55:E56"/>
    <mergeCell ref="C7:C8"/>
    <mergeCell ref="D7:D8"/>
    <mergeCell ref="C55:C56"/>
    <mergeCell ref="D31:D32"/>
    <mergeCell ref="D39:D40"/>
    <mergeCell ref="E23:E24"/>
    <mergeCell ref="E15:E16"/>
    <mergeCell ref="E31:E32"/>
    <mergeCell ref="D349:D354"/>
    <mergeCell ref="A1:G1"/>
    <mergeCell ref="A4:G4"/>
    <mergeCell ref="B7:B8"/>
    <mergeCell ref="B39:B40"/>
    <mergeCell ref="B63:B64"/>
    <mergeCell ref="E7:E8"/>
    <mergeCell ref="E39:E40"/>
    <mergeCell ref="E63:E64"/>
    <mergeCell ref="B55:B56"/>
    <mergeCell ref="D333:D337"/>
    <mergeCell ref="D341:D345"/>
    <mergeCell ref="B196:B197"/>
    <mergeCell ref="B315:B316"/>
    <mergeCell ref="B323:B324"/>
    <mergeCell ref="C331:C332"/>
    <mergeCell ref="C315:C316"/>
    <mergeCell ref="B331:B332"/>
    <mergeCell ref="C298:C299"/>
    <mergeCell ref="B298:B299"/>
    <mergeCell ref="C105:C106"/>
    <mergeCell ref="B156:B157"/>
    <mergeCell ref="B105:B106"/>
    <mergeCell ref="B131:B132"/>
    <mergeCell ref="D308:D313"/>
    <mergeCell ref="D325:D329"/>
    <mergeCell ref="B172:B173"/>
    <mergeCell ref="B164:B165"/>
    <mergeCell ref="B188:B189"/>
    <mergeCell ref="B121:B122"/>
    <mergeCell ref="B113:B114"/>
    <mergeCell ref="B140:B141"/>
    <mergeCell ref="C164:C165"/>
    <mergeCell ref="C140:C141"/>
    <mergeCell ref="B148:B149"/>
    <mergeCell ref="B180:B181"/>
    <mergeCell ref="C131:C132"/>
    <mergeCell ref="D49:D53"/>
    <mergeCell ref="B290:B291"/>
    <mergeCell ref="B347:B348"/>
    <mergeCell ref="C323:C324"/>
    <mergeCell ref="E339:E340"/>
    <mergeCell ref="D323:D324"/>
    <mergeCell ref="E273:E274"/>
    <mergeCell ref="E347:E348"/>
    <mergeCell ref="D347:D348"/>
    <mergeCell ref="D105:D106"/>
    <mergeCell ref="D256:D257"/>
    <mergeCell ref="C372:C373"/>
    <mergeCell ref="C15:C16"/>
    <mergeCell ref="B31:B32"/>
    <mergeCell ref="C31:C32"/>
    <mergeCell ref="D15:D16"/>
    <mergeCell ref="D23:D24"/>
    <mergeCell ref="B72:B73"/>
    <mergeCell ref="B89:B90"/>
    <mergeCell ref="D41:D45"/>
    <mergeCell ref="C256:C257"/>
    <mergeCell ref="C231:C232"/>
    <mergeCell ref="D213:D214"/>
    <mergeCell ref="B380:B381"/>
    <mergeCell ref="D284:D288"/>
    <mergeCell ref="B356:B357"/>
    <mergeCell ref="C339:C340"/>
    <mergeCell ref="B339:B340"/>
    <mergeCell ref="B282:B283"/>
    <mergeCell ref="D364:D365"/>
    <mergeCell ref="B204:B205"/>
    <mergeCell ref="C248:C249"/>
    <mergeCell ref="B248:B249"/>
    <mergeCell ref="C239:C240"/>
    <mergeCell ref="B213:B214"/>
    <mergeCell ref="D290:D291"/>
    <mergeCell ref="C223:C224"/>
    <mergeCell ref="B223:B224"/>
    <mergeCell ref="B239:B240"/>
    <mergeCell ref="B256:B257"/>
    <mergeCell ref="C364:C365"/>
    <mergeCell ref="C290:C291"/>
    <mergeCell ref="B273:B274"/>
    <mergeCell ref="C380:C381"/>
    <mergeCell ref="B372:B373"/>
    <mergeCell ref="B364:B365"/>
    <mergeCell ref="C347:C348"/>
    <mergeCell ref="B396:B397"/>
    <mergeCell ref="C396:C397"/>
    <mergeCell ref="B231:B232"/>
    <mergeCell ref="B306:B307"/>
    <mergeCell ref="C306:C307"/>
    <mergeCell ref="D306:D307"/>
    <mergeCell ref="D248:D249"/>
    <mergeCell ref="C265:C266"/>
    <mergeCell ref="B265:B266"/>
    <mergeCell ref="B388:B389"/>
    <mergeCell ref="D382:D386"/>
    <mergeCell ref="D390:D394"/>
    <mergeCell ref="D398:D402"/>
    <mergeCell ref="D406:D410"/>
    <mergeCell ref="D215:D220"/>
    <mergeCell ref="D174:D178"/>
    <mergeCell ref="D331:D332"/>
    <mergeCell ref="D298:D299"/>
    <mergeCell ref="D396:D397"/>
    <mergeCell ref="D339:D340"/>
  </mergeCells>
  <phoneticPr fontId="11" type="noConversion"/>
  <hyperlinks>
    <hyperlink ref="A113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2" r:id="rId2" display="https://www.cma-cgm.com/ebusiness/schedules/port/detail?POLDescription=PIPAVAV%20%3B%20IN%20%3B%20INPAV&amp;ActualPOLDescription=PIPAVAV%20%3B%20IN%20%3B%20INPAV"/>
    <hyperlink ref="B82" r:id="rId3" tooltip="Please click here for Schedule details." display="javascript:void(0);"/>
    <hyperlink ref="C82" r:id="rId4" tooltip="Please click here for Schedule details." display="javascript:void(0);"/>
    <hyperlink ref="B83" r:id="rId5" tooltip="Please click here for Schedule details." display="javascript:void(0);"/>
    <hyperlink ref="C83" r:id="rId6" tooltip="Please click here for Schedule details." display="javascript:void(0);"/>
    <hyperlink ref="B85" r:id="rId7" tooltip="Please click here for Schedule details." display="javascript:void(0);"/>
    <hyperlink ref="C85" r:id="rId8" tooltip="Please click here for Schedule details." display="javascript:void(0);"/>
    <hyperlink ref="B86" r:id="rId9" tooltip="Please click here for Schedule details." display="javascript:void(0);"/>
    <hyperlink ref="C86" r:id="rId10" tooltip="Please click here for Schedule details." display="javascript:void(0);"/>
    <hyperlink ref="B107" r:id="rId11" tooltip="Please click here for Schedule details." display="javascript:void(0);"/>
    <hyperlink ref="C107" r:id="rId12" tooltip="Please click here for Schedule details." display="javascript:void(0);"/>
    <hyperlink ref="B108" r:id="rId13" tooltip="Please click here for Schedule details." display="javascript:void(0);"/>
    <hyperlink ref="B109" r:id="rId14" tooltip="Please click here for Schedule details." display="javascript:void(0);"/>
    <hyperlink ref="C109" r:id="rId15" tooltip="Please click here for Schedule details." display="javascript:void(0);"/>
    <hyperlink ref="B110" r:id="rId16" tooltip="Please click here for Schedule details." display="javascript:void(0);"/>
    <hyperlink ref="C110" r:id="rId17" tooltip="Please click here for Schedule details." display="javascript:void(0);"/>
    <hyperlink ref="B111" r:id="rId18" tooltip="Please click here for Schedule details." display="javascript:void(0);"/>
    <hyperlink ref="C111" r:id="rId19" tooltip="Please click here for Schedule details." display="javascript:void(0);"/>
    <hyperlink ref="B123" r:id="rId20" tooltip="Please click here for Schedule details." display="javascript:void(0);"/>
    <hyperlink ref="C123" r:id="rId21" tooltip="Please click here for Schedule details." display="javascript:void(0);"/>
    <hyperlink ref="B124" r:id="rId22" tooltip="Please click here for Schedule details." display="javascript:void(0);"/>
    <hyperlink ref="C124" r:id="rId23" tooltip="Please click here for Schedule details." display="javascript:void(0);"/>
    <hyperlink ref="B125" r:id="rId24" tooltip="Please click here for Schedule details." display="javascript:void(0);"/>
    <hyperlink ref="C125" r:id="rId25" tooltip="Please click here for Schedule details." display="javascript:void(0);"/>
    <hyperlink ref="B126" r:id="rId26" tooltip="Please click here for Schedule details." display="javascript:void(0);"/>
    <hyperlink ref="C126" r:id="rId27" tooltip="Please click here for Schedule details." display="javascript:void(0);"/>
    <hyperlink ref="B127" r:id="rId28" tooltip="Please click here for Schedule details." display="javascript:void(0);"/>
    <hyperlink ref="B17" r:id="rId29" tooltip="Please click here for Schedule details." display="javascript:void(0);"/>
    <hyperlink ref="C17" r:id="rId30" tooltip="Please click here for Schedule details." display="javascript:void(0);"/>
    <hyperlink ref="B18" r:id="rId31" tooltip="Please click here for Schedule details." display="javascript:void(0);"/>
    <hyperlink ref="C18" r:id="rId32" tooltip="Please click here for Schedule details." display="javascript:void(0);"/>
    <hyperlink ref="B19" r:id="rId33" tooltip="Please click here for Schedule details." display="javascript:void(0);"/>
    <hyperlink ref="B20" r:id="rId34" tooltip="Please click here for Schedule details." display="javascript:void(0);"/>
    <hyperlink ref="C20" r:id="rId35" tooltip="Please click here for Schedule details." display="javascript:void(0);"/>
    <hyperlink ref="B21" r:id="rId36" tooltip="Please click here for Schedule details." display="javascript:void(0);"/>
    <hyperlink ref="C21" r:id="rId37" tooltip="Please click here for Schedule details." display="javascript:void(0);"/>
    <hyperlink ref="B91" r:id="rId38" tooltip="Please click here for Schedule details." display="javascript:void(0);"/>
    <hyperlink ref="C91" r:id="rId39" tooltip="Please click here for Schedule details." display="javascript:void(0);"/>
    <hyperlink ref="B92" r:id="rId40" tooltip="Please click here for Schedule details." display="javascript:void(0);"/>
    <hyperlink ref="C92" r:id="rId41" tooltip="Please click here for Schedule details." display="javascript:void(0);"/>
    <hyperlink ref="B93" r:id="rId42" tooltip="Please click here for Schedule details." display="javascript:void(0);"/>
    <hyperlink ref="B94" r:id="rId43" tooltip="Please click here for Schedule details." display="javascript:void(0);"/>
    <hyperlink ref="C94" r:id="rId44" tooltip="Please click here for Schedule details." display="javascript:void(0);"/>
    <hyperlink ref="B95" r:id="rId45" tooltip="Please click here for Schedule details." display="javascript:void(0);"/>
    <hyperlink ref="C95" r:id="rId46" tooltip="Please click here for Schedule details." display="javascript:void(0);"/>
    <hyperlink ref="B374" r:id="rId47" tooltip="Please click here for Schedule details." display="javascript:void(0);"/>
    <hyperlink ref="C374" r:id="rId48" tooltip="Please click here for Schedule details." display="javascript:void(0);"/>
    <hyperlink ref="B375" r:id="rId49" tooltip="Please click here for Schedule details." display="javascript:void(0);"/>
    <hyperlink ref="C375" r:id="rId50" tooltip="Please click here for Schedule details." display="javascript:void(0);"/>
    <hyperlink ref="B376" r:id="rId51" tooltip="Please click here for Schedule details." display="javascript:void(0);"/>
    <hyperlink ref="C376" r:id="rId52" tooltip="Please click here for Schedule details." display="javascript:void(0);"/>
    <hyperlink ref="B377" r:id="rId53" tooltip="Please click here for Schedule details." display="javascript:void(0);"/>
    <hyperlink ref="C377" r:id="rId54" tooltip="Please click here for Schedule details." display="javascript:void(0);"/>
    <hyperlink ref="B378" r:id="rId55" tooltip="Please click here for Schedule details." display="javascript:void(0);"/>
    <hyperlink ref="C378" r:id="rId56" tooltip="Please click here for Schedule details." display="javascript:void(0);"/>
    <hyperlink ref="B341" r:id="rId57" tooltip="Please click here for Schedule details." display="javascript:void(0);"/>
    <hyperlink ref="C341" r:id="rId58" tooltip="Please click here for Schedule details." display="javascript:void(0);"/>
    <hyperlink ref="B342" r:id="rId59" tooltip="Please click here for Schedule details." display="javascript:void(0);"/>
    <hyperlink ref="B343" r:id="rId60" tooltip="Please click here for Schedule details." display="javascript:void(0);"/>
    <hyperlink ref="C343" r:id="rId61" tooltip="Please click here for Schedule details." display="javascript:void(0);"/>
    <hyperlink ref="B344" r:id="rId62" tooltip="Please click here for Schedule details." display="javascript:void(0);"/>
    <hyperlink ref="C344" r:id="rId63" tooltip="Please click here for Schedule details." display="javascript:void(0);"/>
    <hyperlink ref="B345" r:id="rId64" tooltip="Please click here for Schedule details." display="javascript:void(0);"/>
    <hyperlink ref="C345" r:id="rId65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66"/>
  <drawing r:id="rId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26"/>
  <sheetViews>
    <sheetView workbookViewId="0">
      <selection activeCell="B10" sqref="B10"/>
    </sheetView>
  </sheetViews>
  <sheetFormatPr defaultRowHeight="15.75"/>
  <cols>
    <col min="1" max="1" width="4.375" style="650" customWidth="1"/>
    <col min="2" max="2" width="43.875" style="649" customWidth="1"/>
    <col min="3" max="3" width="15.125" style="648" customWidth="1"/>
    <col min="4" max="4" width="13.75" style="647" bestFit="1" customWidth="1"/>
    <col min="5" max="5" width="14.875" style="647" customWidth="1"/>
    <col min="6" max="6" width="13.125" style="647" customWidth="1"/>
    <col min="7" max="7" width="18.625" style="647" customWidth="1"/>
    <col min="8" max="8" width="23.25" style="647" customWidth="1"/>
    <col min="9" max="16384" width="9" style="647"/>
  </cols>
  <sheetData>
    <row r="1" spans="1:8" ht="67.5" customHeight="1">
      <c r="A1" s="1035" t="s">
        <v>2665</v>
      </c>
      <c r="B1" s="1036"/>
      <c r="C1" s="1035"/>
      <c r="D1" s="1035"/>
      <c r="E1" s="1035"/>
      <c r="F1" s="1036"/>
      <c r="G1" s="1035"/>
    </row>
    <row r="2" spans="1:8" ht="33.75" customHeight="1">
      <c r="A2" s="1034" t="s">
        <v>20</v>
      </c>
      <c r="B2" s="1033"/>
      <c r="C2" s="1032"/>
      <c r="D2" s="1031"/>
      <c r="E2" s="1031"/>
      <c r="F2" s="1031"/>
      <c r="G2" s="1030">
        <v>44652</v>
      </c>
    </row>
    <row r="3" spans="1:8" s="648" customFormat="1" ht="21.75" customHeight="1">
      <c r="A3" s="1029"/>
      <c r="B3" s="1028"/>
      <c r="C3" s="1027"/>
      <c r="D3" s="1027"/>
      <c r="E3" s="1027"/>
      <c r="F3" s="1027"/>
      <c r="G3" s="1027"/>
      <c r="H3" s="647"/>
    </row>
    <row r="4" spans="1:8" s="648" customFormat="1" ht="15" customHeight="1">
      <c r="A4" s="1026" t="s">
        <v>21</v>
      </c>
      <c r="B4" s="1026"/>
      <c r="C4" s="1026"/>
      <c r="D4" s="1026"/>
      <c r="E4" s="1026"/>
      <c r="F4" s="1026"/>
      <c r="G4" s="1026"/>
    </row>
    <row r="5" spans="1:8" s="737" customFormat="1" ht="15" customHeight="1">
      <c r="A5" s="1025" t="s">
        <v>2664</v>
      </c>
      <c r="B5" s="1025"/>
      <c r="C5" s="1024"/>
      <c r="D5" s="1023"/>
      <c r="E5" s="1023"/>
      <c r="F5" s="1022"/>
      <c r="G5" s="1022"/>
    </row>
    <row r="6" spans="1:8" s="657" customFormat="1" ht="15" customHeight="1">
      <c r="A6" s="981"/>
      <c r="B6" s="961" t="s">
        <v>23</v>
      </c>
      <c r="C6" s="987" t="s">
        <v>24</v>
      </c>
      <c r="D6" s="987" t="s">
        <v>2459</v>
      </c>
      <c r="E6" s="985" t="s">
        <v>2024</v>
      </c>
      <c r="F6" s="986" t="s">
        <v>7</v>
      </c>
      <c r="G6" s="985" t="s">
        <v>47</v>
      </c>
    </row>
    <row r="7" spans="1:8" s="657" customFormat="1" ht="15" customHeight="1">
      <c r="A7" s="981"/>
      <c r="B7" s="961"/>
      <c r="C7" s="987"/>
      <c r="D7" s="987"/>
      <c r="E7" s="985" t="s">
        <v>2023</v>
      </c>
      <c r="F7" s="986" t="s">
        <v>27</v>
      </c>
      <c r="G7" s="985" t="s">
        <v>28</v>
      </c>
    </row>
    <row r="8" spans="1:8" s="657" customFormat="1" ht="15" customHeight="1">
      <c r="A8" s="981"/>
      <c r="B8" s="746" t="s">
        <v>2601</v>
      </c>
      <c r="C8" s="746" t="s">
        <v>2600</v>
      </c>
      <c r="D8" s="949" t="s">
        <v>2663</v>
      </c>
      <c r="E8" s="1021">
        <f>F8-6</f>
        <v>44652</v>
      </c>
      <c r="F8" s="660">
        <v>44658</v>
      </c>
      <c r="G8" s="660">
        <f>F8+40</f>
        <v>44698</v>
      </c>
    </row>
    <row r="9" spans="1:8" s="657" customFormat="1" ht="15" customHeight="1">
      <c r="A9" s="981"/>
      <c r="B9" s="746" t="s">
        <v>2599</v>
      </c>
      <c r="C9" s="881" t="s">
        <v>2598</v>
      </c>
      <c r="D9" s="948"/>
      <c r="E9" s="1021">
        <f>F9-6</f>
        <v>44659</v>
      </c>
      <c r="F9" s="660">
        <f>F8+7</f>
        <v>44665</v>
      </c>
      <c r="G9" s="660">
        <f>F9+40</f>
        <v>44705</v>
      </c>
    </row>
    <row r="10" spans="1:8" s="657" customFormat="1" ht="15" customHeight="1">
      <c r="A10" s="981"/>
      <c r="B10" s="746" t="s">
        <v>2294</v>
      </c>
      <c r="C10" s="746" t="s">
        <v>2598</v>
      </c>
      <c r="D10" s="948"/>
      <c r="E10" s="1021">
        <f>F10-6</f>
        <v>44666</v>
      </c>
      <c r="F10" s="660">
        <f>F9+7</f>
        <v>44672</v>
      </c>
      <c r="G10" s="660">
        <f>F10+40</f>
        <v>44712</v>
      </c>
    </row>
    <row r="11" spans="1:8" s="657" customFormat="1" ht="15" customHeight="1">
      <c r="A11" s="981"/>
      <c r="B11" s="746" t="s">
        <v>2293</v>
      </c>
      <c r="C11" s="746" t="s">
        <v>2299</v>
      </c>
      <c r="D11" s="948"/>
      <c r="E11" s="1021">
        <f>F11-6</f>
        <v>44673</v>
      </c>
      <c r="F11" s="660">
        <f>F10+7</f>
        <v>44679</v>
      </c>
      <c r="G11" s="660">
        <f>F11+40</f>
        <v>44719</v>
      </c>
    </row>
    <row r="12" spans="1:8" s="657" customFormat="1" ht="15" customHeight="1">
      <c r="A12" s="981"/>
      <c r="B12" s="746" t="s">
        <v>2290</v>
      </c>
      <c r="C12" s="746" t="s">
        <v>2598</v>
      </c>
      <c r="D12" s="947"/>
      <c r="E12" s="1021">
        <f>F12-6</f>
        <v>44680</v>
      </c>
      <c r="F12" s="660">
        <f>F11+7</f>
        <v>44686</v>
      </c>
      <c r="G12" s="660">
        <f>F12+40</f>
        <v>44726</v>
      </c>
    </row>
    <row r="13" spans="1:8" s="669" customFormat="1" ht="15" customHeight="1">
      <c r="A13" s="992" t="s">
        <v>2661</v>
      </c>
      <c r="B13" s="992"/>
      <c r="C13" s="1006"/>
      <c r="D13" s="1006"/>
      <c r="E13" s="991"/>
      <c r="F13" s="990"/>
      <c r="G13" s="990"/>
    </row>
    <row r="14" spans="1:8" s="657" customFormat="1" ht="15" customHeight="1">
      <c r="A14" s="981"/>
      <c r="B14" s="961" t="s">
        <v>23</v>
      </c>
      <c r="C14" s="987" t="s">
        <v>24</v>
      </c>
      <c r="D14" s="987" t="s">
        <v>6</v>
      </c>
      <c r="E14" s="985" t="s">
        <v>2024</v>
      </c>
      <c r="F14" s="986" t="s">
        <v>7</v>
      </c>
      <c r="G14" s="985" t="s">
        <v>2662</v>
      </c>
    </row>
    <row r="15" spans="1:8" s="657" customFormat="1" ht="15" customHeight="1">
      <c r="A15" s="981"/>
      <c r="B15" s="961"/>
      <c r="C15" s="987"/>
      <c r="D15" s="987"/>
      <c r="E15" s="985" t="s">
        <v>2023</v>
      </c>
      <c r="F15" s="986" t="s">
        <v>27</v>
      </c>
      <c r="G15" s="985" t="s">
        <v>28</v>
      </c>
    </row>
    <row r="16" spans="1:8" s="657" customFormat="1" ht="15" customHeight="1">
      <c r="A16" s="981"/>
      <c r="B16" s="746" t="s">
        <v>2601</v>
      </c>
      <c r="C16" s="746" t="s">
        <v>2600</v>
      </c>
      <c r="D16" s="903" t="s">
        <v>95</v>
      </c>
      <c r="E16" s="1001">
        <f>F16-6</f>
        <v>44652</v>
      </c>
      <c r="F16" s="660">
        <v>44658</v>
      </c>
      <c r="G16" s="1000">
        <f>F16+45</f>
        <v>44703</v>
      </c>
    </row>
    <row r="17" spans="1:7" s="657" customFormat="1" ht="15" customHeight="1">
      <c r="A17" s="981"/>
      <c r="B17" s="746" t="s">
        <v>2599</v>
      </c>
      <c r="C17" s="881" t="s">
        <v>2598</v>
      </c>
      <c r="D17" s="903"/>
      <c r="E17" s="1001">
        <f>F17-6</f>
        <v>44659</v>
      </c>
      <c r="F17" s="1000">
        <f>F16+7</f>
        <v>44665</v>
      </c>
      <c r="G17" s="1000">
        <f>F17+45</f>
        <v>44710</v>
      </c>
    </row>
    <row r="18" spans="1:7" s="657" customFormat="1" ht="15" customHeight="1">
      <c r="A18" s="981"/>
      <c r="B18" s="746" t="s">
        <v>2294</v>
      </c>
      <c r="C18" s="746" t="s">
        <v>2598</v>
      </c>
      <c r="D18" s="903"/>
      <c r="E18" s="1001">
        <f>F18-6</f>
        <v>44666</v>
      </c>
      <c r="F18" s="1000">
        <f>F17+7</f>
        <v>44672</v>
      </c>
      <c r="G18" s="1000">
        <f>F18+45</f>
        <v>44717</v>
      </c>
    </row>
    <row r="19" spans="1:7" s="921" customFormat="1" ht="15" customHeight="1">
      <c r="A19" s="981"/>
      <c r="B19" s="746" t="s">
        <v>2293</v>
      </c>
      <c r="C19" s="746" t="s">
        <v>2299</v>
      </c>
      <c r="D19" s="903"/>
      <c r="E19" s="1001">
        <f>F19-6</f>
        <v>44673</v>
      </c>
      <c r="F19" s="1000">
        <f>F18+7</f>
        <v>44679</v>
      </c>
      <c r="G19" s="1000">
        <f>F19+45</f>
        <v>44724</v>
      </c>
    </row>
    <row r="20" spans="1:7" s="921" customFormat="1" ht="15" customHeight="1">
      <c r="A20" s="981"/>
      <c r="B20" s="746" t="s">
        <v>2290</v>
      </c>
      <c r="C20" s="746" t="s">
        <v>2598</v>
      </c>
      <c r="D20" s="903"/>
      <c r="E20" s="1001">
        <f>F20-6</f>
        <v>44680</v>
      </c>
      <c r="F20" s="1000">
        <f>F19+7</f>
        <v>44686</v>
      </c>
      <c r="G20" s="1000">
        <f>F20+45</f>
        <v>44731</v>
      </c>
    </row>
    <row r="21" spans="1:7" s="657" customFormat="1" ht="15" hidden="1" customHeight="1">
      <c r="A21" s="981"/>
      <c r="B21" s="995" t="s">
        <v>23</v>
      </c>
      <c r="C21" s="988" t="s">
        <v>2389</v>
      </c>
      <c r="D21" s="988" t="s">
        <v>6</v>
      </c>
      <c r="E21" s="1008" t="s">
        <v>2024</v>
      </c>
      <c r="F21" s="1020" t="s">
        <v>7</v>
      </c>
      <c r="G21" s="1008" t="s">
        <v>2661</v>
      </c>
    </row>
    <row r="22" spans="1:7" s="657" customFormat="1" ht="15" hidden="1" customHeight="1">
      <c r="A22" s="981"/>
      <c r="B22" s="997"/>
      <c r="C22" s="987"/>
      <c r="D22" s="987"/>
      <c r="E22" s="985" t="s">
        <v>2023</v>
      </c>
      <c r="F22" s="986" t="s">
        <v>27</v>
      </c>
      <c r="G22" s="985" t="s">
        <v>28</v>
      </c>
    </row>
    <row r="23" spans="1:7" s="657" customFormat="1" ht="15" hidden="1" customHeight="1">
      <c r="A23" s="981"/>
      <c r="B23" s="746" t="s">
        <v>2164</v>
      </c>
      <c r="C23" s="746" t="s">
        <v>2163</v>
      </c>
      <c r="D23" s="903" t="s">
        <v>2284</v>
      </c>
      <c r="E23" s="1001">
        <f>F23-5</f>
        <v>43950</v>
      </c>
      <c r="F23" s="660">
        <v>43955</v>
      </c>
      <c r="G23" s="1000">
        <f>F23+35</f>
        <v>43990</v>
      </c>
    </row>
    <row r="24" spans="1:7" s="657" customFormat="1" ht="15" hidden="1" customHeight="1">
      <c r="A24" s="981"/>
      <c r="B24" s="746" t="s">
        <v>2660</v>
      </c>
      <c r="C24" s="746" t="s">
        <v>2588</v>
      </c>
      <c r="D24" s="903"/>
      <c r="E24" s="1001">
        <f>F24-5</f>
        <v>43957</v>
      </c>
      <c r="F24" s="1000">
        <f>F23+7</f>
        <v>43962</v>
      </c>
      <c r="G24" s="1000">
        <f>F24+35</f>
        <v>43997</v>
      </c>
    </row>
    <row r="25" spans="1:7" s="657" customFormat="1" ht="15" hidden="1" customHeight="1">
      <c r="A25" s="981"/>
      <c r="B25" s="746" t="s">
        <v>2164</v>
      </c>
      <c r="C25" s="746" t="s">
        <v>2163</v>
      </c>
      <c r="D25" s="903"/>
      <c r="E25" s="1001">
        <f>F25-5</f>
        <v>43964</v>
      </c>
      <c r="F25" s="1000">
        <f>F24+7</f>
        <v>43969</v>
      </c>
      <c r="G25" s="1000">
        <f>F25+35</f>
        <v>44004</v>
      </c>
    </row>
    <row r="26" spans="1:7" s="1019" customFormat="1" ht="15" hidden="1" customHeight="1">
      <c r="A26" s="981"/>
      <c r="B26" s="746" t="s">
        <v>2659</v>
      </c>
      <c r="C26" s="881" t="s">
        <v>2588</v>
      </c>
      <c r="D26" s="903"/>
      <c r="E26" s="1001">
        <f>F26-5</f>
        <v>43971</v>
      </c>
      <c r="F26" s="1000">
        <f>F25+7</f>
        <v>43976</v>
      </c>
      <c r="G26" s="1000">
        <f>F26+35</f>
        <v>44011</v>
      </c>
    </row>
    <row r="27" spans="1:7" s="649" customFormat="1" ht="15" customHeight="1">
      <c r="A27" s="992" t="s">
        <v>2658</v>
      </c>
      <c r="B27" s="992"/>
      <c r="C27" s="1006"/>
      <c r="D27" s="991"/>
      <c r="E27" s="991"/>
      <c r="F27" s="990"/>
      <c r="G27" s="990"/>
    </row>
    <row r="28" spans="1:7" s="657" customFormat="1" ht="15" customHeight="1">
      <c r="A28" s="981"/>
      <c r="B28" s="961" t="s">
        <v>23</v>
      </c>
      <c r="C28" s="987" t="s">
        <v>24</v>
      </c>
      <c r="D28" s="989" t="s">
        <v>6</v>
      </c>
      <c r="E28" s="985" t="s">
        <v>2024</v>
      </c>
      <c r="F28" s="986" t="s">
        <v>7</v>
      </c>
      <c r="G28" s="1004" t="s">
        <v>2658</v>
      </c>
    </row>
    <row r="29" spans="1:7" s="657" customFormat="1" ht="15" customHeight="1">
      <c r="A29" s="981"/>
      <c r="B29" s="961"/>
      <c r="C29" s="987"/>
      <c r="D29" s="988"/>
      <c r="E29" s="985" t="s">
        <v>2023</v>
      </c>
      <c r="F29" s="1002" t="s">
        <v>27</v>
      </c>
      <c r="G29" s="985" t="s">
        <v>28</v>
      </c>
    </row>
    <row r="30" spans="1:7" s="657" customFormat="1" ht="15" customHeight="1">
      <c r="A30" s="981"/>
      <c r="B30" s="746" t="s">
        <v>2601</v>
      </c>
      <c r="C30" s="746" t="s">
        <v>2600</v>
      </c>
      <c r="D30" s="903" t="s">
        <v>2657</v>
      </c>
      <c r="E30" s="1001">
        <f>F30-6</f>
        <v>44652</v>
      </c>
      <c r="F30" s="660">
        <v>44658</v>
      </c>
      <c r="G30" s="1000">
        <f>F30+42</f>
        <v>44700</v>
      </c>
    </row>
    <row r="31" spans="1:7" s="657" customFormat="1" ht="15" customHeight="1">
      <c r="A31" s="981"/>
      <c r="B31" s="746" t="s">
        <v>2599</v>
      </c>
      <c r="C31" s="881" t="s">
        <v>2598</v>
      </c>
      <c r="D31" s="903"/>
      <c r="E31" s="1001">
        <f>F31-6</f>
        <v>44659</v>
      </c>
      <c r="F31" s="1000">
        <f>F30+7</f>
        <v>44665</v>
      </c>
      <c r="G31" s="1000">
        <f>F31+42</f>
        <v>44707</v>
      </c>
    </row>
    <row r="32" spans="1:7" s="657" customFormat="1" ht="15" customHeight="1">
      <c r="A32" s="981"/>
      <c r="B32" s="746" t="s">
        <v>2294</v>
      </c>
      <c r="C32" s="746" t="s">
        <v>2598</v>
      </c>
      <c r="D32" s="903"/>
      <c r="E32" s="1001">
        <f>F32-6</f>
        <v>44666</v>
      </c>
      <c r="F32" s="1000">
        <f>F31+7</f>
        <v>44672</v>
      </c>
      <c r="G32" s="1000">
        <f>F32+42</f>
        <v>44714</v>
      </c>
    </row>
    <row r="33" spans="1:7" s="657" customFormat="1" ht="15.95" customHeight="1">
      <c r="A33" s="981"/>
      <c r="B33" s="746" t="s">
        <v>2293</v>
      </c>
      <c r="C33" s="746" t="s">
        <v>2299</v>
      </c>
      <c r="D33" s="903"/>
      <c r="E33" s="1001">
        <f>F33-6</f>
        <v>44673</v>
      </c>
      <c r="F33" s="1000">
        <f>F32+7</f>
        <v>44679</v>
      </c>
      <c r="G33" s="1000">
        <f>F33+42</f>
        <v>44721</v>
      </c>
    </row>
    <row r="34" spans="1:7" s="657" customFormat="1" ht="15" customHeight="1">
      <c r="A34" s="981"/>
      <c r="B34" s="746" t="s">
        <v>2290</v>
      </c>
      <c r="C34" s="746" t="s">
        <v>2598</v>
      </c>
      <c r="D34" s="903"/>
      <c r="E34" s="1001">
        <f>F34-6</f>
        <v>44680</v>
      </c>
      <c r="F34" s="1000">
        <f>F33+7</f>
        <v>44686</v>
      </c>
      <c r="G34" s="1000">
        <f>F34+42</f>
        <v>44728</v>
      </c>
    </row>
    <row r="35" spans="1:7" s="669" customFormat="1" ht="15" customHeight="1">
      <c r="A35" s="992" t="s">
        <v>2656</v>
      </c>
      <c r="B35" s="992"/>
      <c r="C35" s="1006"/>
      <c r="D35" s="991"/>
      <c r="E35" s="991"/>
      <c r="F35" s="990"/>
      <c r="G35" s="990"/>
    </row>
    <row r="36" spans="1:7" s="657" customFormat="1" ht="15" customHeight="1">
      <c r="A36" s="981"/>
      <c r="B36" s="961" t="s">
        <v>23</v>
      </c>
      <c r="C36" s="987" t="s">
        <v>24</v>
      </c>
      <c r="D36" s="989" t="s">
        <v>6</v>
      </c>
      <c r="E36" s="985" t="s">
        <v>2024</v>
      </c>
      <c r="F36" s="986" t="s">
        <v>7</v>
      </c>
      <c r="G36" s="1004" t="s">
        <v>39</v>
      </c>
    </row>
    <row r="37" spans="1:7" s="657" customFormat="1" ht="15" customHeight="1">
      <c r="A37" s="981"/>
      <c r="B37" s="961"/>
      <c r="C37" s="987"/>
      <c r="D37" s="1003"/>
      <c r="E37" s="985" t="s">
        <v>2023</v>
      </c>
      <c r="F37" s="1002" t="s">
        <v>27</v>
      </c>
      <c r="G37" s="985" t="s">
        <v>28</v>
      </c>
    </row>
    <row r="38" spans="1:7" s="657" customFormat="1" ht="15" customHeight="1">
      <c r="A38" s="981"/>
      <c r="B38" s="746" t="s">
        <v>2601</v>
      </c>
      <c r="C38" s="746" t="s">
        <v>2600</v>
      </c>
      <c r="D38" s="949" t="s">
        <v>95</v>
      </c>
      <c r="E38" s="1001">
        <f>F38-6</f>
        <v>44652</v>
      </c>
      <c r="F38" s="660">
        <v>44658</v>
      </c>
      <c r="G38" s="1000">
        <f>F38+41</f>
        <v>44699</v>
      </c>
    </row>
    <row r="39" spans="1:7" s="657" customFormat="1" ht="14.25" customHeight="1">
      <c r="A39" s="981"/>
      <c r="B39" s="746" t="s">
        <v>2599</v>
      </c>
      <c r="C39" s="881" t="s">
        <v>2598</v>
      </c>
      <c r="D39" s="948"/>
      <c r="E39" s="1001">
        <f>F39-6</f>
        <v>44659</v>
      </c>
      <c r="F39" s="1000">
        <f>F38+7</f>
        <v>44665</v>
      </c>
      <c r="G39" s="1000">
        <f>F39+41</f>
        <v>44706</v>
      </c>
    </row>
    <row r="40" spans="1:7" s="657" customFormat="1" ht="15" customHeight="1">
      <c r="A40" s="981"/>
      <c r="B40" s="746" t="s">
        <v>2294</v>
      </c>
      <c r="C40" s="746" t="s">
        <v>2598</v>
      </c>
      <c r="D40" s="948"/>
      <c r="E40" s="1001">
        <f>F40-6</f>
        <v>44666</v>
      </c>
      <c r="F40" s="1000">
        <f>F39+7</f>
        <v>44672</v>
      </c>
      <c r="G40" s="1000">
        <f>F40+41</f>
        <v>44713</v>
      </c>
    </row>
    <row r="41" spans="1:7" s="657" customFormat="1" ht="15" customHeight="1">
      <c r="A41" s="981"/>
      <c r="B41" s="746" t="s">
        <v>2293</v>
      </c>
      <c r="C41" s="746" t="s">
        <v>2299</v>
      </c>
      <c r="D41" s="948"/>
      <c r="E41" s="1001">
        <f>F41-6</f>
        <v>44673</v>
      </c>
      <c r="F41" s="1000">
        <f>F40+7</f>
        <v>44679</v>
      </c>
      <c r="G41" s="1000">
        <f>F41+41</f>
        <v>44720</v>
      </c>
    </row>
    <row r="42" spans="1:7" s="657" customFormat="1" ht="15" customHeight="1">
      <c r="A42" s="981"/>
      <c r="B42" s="746" t="s">
        <v>2290</v>
      </c>
      <c r="C42" s="746" t="s">
        <v>2598</v>
      </c>
      <c r="D42" s="947"/>
      <c r="E42" s="1001">
        <f>F42-6</f>
        <v>44680</v>
      </c>
      <c r="F42" s="1000">
        <f>F41+7</f>
        <v>44686</v>
      </c>
      <c r="G42" s="1000">
        <f>F42+41</f>
        <v>44727</v>
      </c>
    </row>
    <row r="43" spans="1:7" s="669" customFormat="1" ht="14.1" customHeight="1">
      <c r="A43" s="992" t="s">
        <v>2655</v>
      </c>
      <c r="B43" s="992"/>
      <c r="C43" s="1006"/>
      <c r="D43" s="1006"/>
      <c r="E43" s="991"/>
      <c r="F43" s="990"/>
      <c r="G43" s="990"/>
    </row>
    <row r="44" spans="1:7" s="657" customFormat="1" ht="15" customHeight="1">
      <c r="A44" s="981"/>
      <c r="B44" s="961" t="s">
        <v>23</v>
      </c>
      <c r="C44" s="987" t="s">
        <v>24</v>
      </c>
      <c r="D44" s="987" t="s">
        <v>6</v>
      </c>
      <c r="E44" s="985" t="s">
        <v>2024</v>
      </c>
      <c r="F44" s="986" t="s">
        <v>7</v>
      </c>
      <c r="G44" s="985" t="s">
        <v>48</v>
      </c>
    </row>
    <row r="45" spans="1:7" s="657" customFormat="1" ht="15" customHeight="1">
      <c r="A45" s="981"/>
      <c r="B45" s="961"/>
      <c r="C45" s="987"/>
      <c r="D45" s="987"/>
      <c r="E45" s="985" t="s">
        <v>2023</v>
      </c>
      <c r="F45" s="986" t="s">
        <v>27</v>
      </c>
      <c r="G45" s="985" t="s">
        <v>28</v>
      </c>
    </row>
    <row r="46" spans="1:7" s="657" customFormat="1" ht="15" customHeight="1">
      <c r="A46" s="981"/>
      <c r="B46" s="746" t="s">
        <v>2601</v>
      </c>
      <c r="C46" s="746" t="s">
        <v>2600</v>
      </c>
      <c r="D46" s="949" t="s">
        <v>2167</v>
      </c>
      <c r="E46" s="1001">
        <f>F46-6</f>
        <v>44652</v>
      </c>
      <c r="F46" s="660">
        <v>44658</v>
      </c>
      <c r="G46" s="1000">
        <f>F46+42</f>
        <v>44700</v>
      </c>
    </row>
    <row r="47" spans="1:7" s="657" customFormat="1" ht="15" customHeight="1">
      <c r="A47" s="981"/>
      <c r="B47" s="746" t="s">
        <v>2599</v>
      </c>
      <c r="C47" s="881" t="s">
        <v>2598</v>
      </c>
      <c r="D47" s="948"/>
      <c r="E47" s="1001">
        <f>F47-6</f>
        <v>44659</v>
      </c>
      <c r="F47" s="1000">
        <f>F46+7</f>
        <v>44665</v>
      </c>
      <c r="G47" s="1000">
        <f>F47+42</f>
        <v>44707</v>
      </c>
    </row>
    <row r="48" spans="1:7" s="657" customFormat="1" ht="15" customHeight="1">
      <c r="A48" s="981"/>
      <c r="B48" s="746" t="s">
        <v>2294</v>
      </c>
      <c r="C48" s="746" t="s">
        <v>2598</v>
      </c>
      <c r="D48" s="948"/>
      <c r="E48" s="1001">
        <f>F48-6</f>
        <v>44666</v>
      </c>
      <c r="F48" s="1000">
        <f>F47+7</f>
        <v>44672</v>
      </c>
      <c r="G48" s="1000">
        <f>F48+42</f>
        <v>44714</v>
      </c>
    </row>
    <row r="49" spans="1:56" s="1019" customFormat="1" ht="15" customHeight="1">
      <c r="A49" s="981"/>
      <c r="B49" s="746" t="s">
        <v>2293</v>
      </c>
      <c r="C49" s="746" t="s">
        <v>2299</v>
      </c>
      <c r="D49" s="948"/>
      <c r="E49" s="1001">
        <f>F49-6</f>
        <v>44673</v>
      </c>
      <c r="F49" s="1000">
        <f>F48+7</f>
        <v>44679</v>
      </c>
      <c r="G49" s="1000">
        <f>F49+42</f>
        <v>44721</v>
      </c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  <row r="50" spans="1:56" s="921" customFormat="1" ht="15" customHeight="1">
      <c r="A50" s="981"/>
      <c r="B50" s="746" t="s">
        <v>2290</v>
      </c>
      <c r="C50" s="746" t="s">
        <v>2598</v>
      </c>
      <c r="D50" s="947"/>
      <c r="E50" s="1001">
        <f>F50-6</f>
        <v>44680</v>
      </c>
      <c r="F50" s="1000">
        <f>F49+7</f>
        <v>44686</v>
      </c>
      <c r="G50" s="1000">
        <f>F50+42</f>
        <v>44728</v>
      </c>
      <c r="H50" s="657"/>
      <c r="J50" s="657"/>
    </row>
    <row r="51" spans="1:56" s="669" customFormat="1" ht="15" customHeight="1">
      <c r="A51" s="992" t="s">
        <v>2654</v>
      </c>
      <c r="B51" s="992"/>
      <c r="C51" s="991"/>
      <c r="D51" s="990"/>
      <c r="E51" s="990"/>
      <c r="F51" s="990"/>
      <c r="G51" s="1018"/>
      <c r="J51" s="657"/>
    </row>
    <row r="52" spans="1:56" s="657" customFormat="1" ht="15" customHeight="1">
      <c r="A52" s="1016"/>
      <c r="B52" s="961" t="s">
        <v>23</v>
      </c>
      <c r="C52" s="987" t="s">
        <v>24</v>
      </c>
      <c r="D52" s="987" t="s">
        <v>6</v>
      </c>
      <c r="E52" s="985" t="s">
        <v>2024</v>
      </c>
      <c r="F52" s="986" t="s">
        <v>7</v>
      </c>
      <c r="G52" s="985" t="s">
        <v>22</v>
      </c>
    </row>
    <row r="53" spans="1:56" s="657" customFormat="1" ht="15" customHeight="1">
      <c r="A53" s="1016"/>
      <c r="B53" s="961"/>
      <c r="C53" s="987"/>
      <c r="D53" s="987"/>
      <c r="E53" s="985" t="s">
        <v>2023</v>
      </c>
      <c r="F53" s="986" t="s">
        <v>27</v>
      </c>
      <c r="G53" s="985" t="s">
        <v>28</v>
      </c>
    </row>
    <row r="54" spans="1:56" s="657" customFormat="1" ht="15" customHeight="1">
      <c r="A54" s="981"/>
      <c r="B54" s="746" t="s">
        <v>2601</v>
      </c>
      <c r="C54" s="746" t="s">
        <v>2600</v>
      </c>
      <c r="D54" s="949" t="s">
        <v>141</v>
      </c>
      <c r="E54" s="1001">
        <f>F54-6</f>
        <v>44652</v>
      </c>
      <c r="F54" s="660">
        <v>44658</v>
      </c>
      <c r="G54" s="1000">
        <f>F54+37</f>
        <v>44695</v>
      </c>
    </row>
    <row r="55" spans="1:56" s="657" customFormat="1" ht="15" customHeight="1">
      <c r="A55" s="981"/>
      <c r="B55" s="746" t="s">
        <v>2599</v>
      </c>
      <c r="C55" s="881" t="s">
        <v>2598</v>
      </c>
      <c r="D55" s="948"/>
      <c r="E55" s="1001">
        <f>F55-6</f>
        <v>44659</v>
      </c>
      <c r="F55" s="1000">
        <f>F54+7</f>
        <v>44665</v>
      </c>
      <c r="G55" s="1000">
        <f>F55+37</f>
        <v>44702</v>
      </c>
    </row>
    <row r="56" spans="1:56" s="657" customFormat="1" ht="15" customHeight="1">
      <c r="A56" s="981"/>
      <c r="B56" s="746" t="s">
        <v>2294</v>
      </c>
      <c r="C56" s="746" t="s">
        <v>2598</v>
      </c>
      <c r="D56" s="948"/>
      <c r="E56" s="1001">
        <f>F56-6</f>
        <v>44666</v>
      </c>
      <c r="F56" s="1000">
        <f>F55+7</f>
        <v>44672</v>
      </c>
      <c r="G56" s="1000">
        <f>F56+37</f>
        <v>44709</v>
      </c>
    </row>
    <row r="57" spans="1:56" s="657" customFormat="1" ht="14.25" customHeight="1">
      <c r="A57" s="981"/>
      <c r="B57" s="746" t="s">
        <v>2293</v>
      </c>
      <c r="C57" s="746" t="s">
        <v>2299</v>
      </c>
      <c r="D57" s="948"/>
      <c r="E57" s="1001">
        <f>F57-6</f>
        <v>44673</v>
      </c>
      <c r="F57" s="1000">
        <f>F56+7</f>
        <v>44679</v>
      </c>
      <c r="G57" s="1000">
        <f>F57+37</f>
        <v>44716</v>
      </c>
    </row>
    <row r="58" spans="1:56" s="657" customFormat="1" ht="14.25" customHeight="1">
      <c r="A58" s="981"/>
      <c r="B58" s="746" t="s">
        <v>2290</v>
      </c>
      <c r="C58" s="746" t="s">
        <v>2598</v>
      </c>
      <c r="D58" s="947"/>
      <c r="E58" s="1001">
        <f>F58-6</f>
        <v>44680</v>
      </c>
      <c r="F58" s="1000">
        <f>F57+7</f>
        <v>44686</v>
      </c>
      <c r="G58" s="1000">
        <f>F58+37</f>
        <v>44723</v>
      </c>
    </row>
    <row r="59" spans="1:56" s="669" customFormat="1" ht="15">
      <c r="A59" s="992" t="s">
        <v>2653</v>
      </c>
      <c r="B59" s="992"/>
      <c r="C59" s="1006"/>
      <c r="D59" s="991"/>
      <c r="E59" s="991"/>
      <c r="F59" s="990"/>
      <c r="G59" s="990"/>
    </row>
    <row r="60" spans="1:56" s="657" customFormat="1" ht="15" hidden="1" customHeight="1">
      <c r="A60" s="1016"/>
      <c r="B60" s="1017" t="s">
        <v>23</v>
      </c>
      <c r="C60" s="987" t="s">
        <v>24</v>
      </c>
      <c r="D60" s="987" t="s">
        <v>6</v>
      </c>
      <c r="E60" s="985" t="s">
        <v>2024</v>
      </c>
      <c r="F60" s="986" t="s">
        <v>7</v>
      </c>
      <c r="G60" s="985" t="s">
        <v>37</v>
      </c>
    </row>
    <row r="61" spans="1:56" s="657" customFormat="1" ht="15" hidden="1" customHeight="1">
      <c r="A61" s="1016"/>
      <c r="B61" s="1017"/>
      <c r="C61" s="987"/>
      <c r="D61" s="987"/>
      <c r="E61" s="985" t="s">
        <v>2023</v>
      </c>
      <c r="F61" s="986" t="s">
        <v>27</v>
      </c>
      <c r="G61" s="985" t="s">
        <v>28</v>
      </c>
    </row>
    <row r="62" spans="1:56" s="657" customFormat="1" ht="15" hidden="1" customHeight="1">
      <c r="A62" s="981"/>
      <c r="B62" s="746" t="s">
        <v>2290</v>
      </c>
      <c r="C62" s="746" t="s">
        <v>2650</v>
      </c>
      <c r="D62" s="949" t="s">
        <v>2652</v>
      </c>
      <c r="E62" s="1001">
        <f>F62-5</f>
        <v>43554</v>
      </c>
      <c r="F62" s="660">
        <v>43559</v>
      </c>
      <c r="G62" s="1000">
        <f>F62+33</f>
        <v>43592</v>
      </c>
    </row>
    <row r="63" spans="1:56" s="657" customFormat="1" ht="15" hidden="1" customHeight="1">
      <c r="A63" s="981"/>
      <c r="B63" s="746" t="s">
        <v>2288</v>
      </c>
      <c r="C63" s="746" t="s">
        <v>2651</v>
      </c>
      <c r="D63" s="948"/>
      <c r="E63" s="1001">
        <f>F63-5</f>
        <v>43561</v>
      </c>
      <c r="F63" s="1000">
        <f>F62+7</f>
        <v>43566</v>
      </c>
      <c r="G63" s="1000">
        <f>F63+33</f>
        <v>43599</v>
      </c>
    </row>
    <row r="64" spans="1:56" s="657" customFormat="1" ht="15" hidden="1" customHeight="1">
      <c r="A64" s="981"/>
      <c r="B64" s="678" t="s">
        <v>2606</v>
      </c>
      <c r="C64" s="746" t="s">
        <v>2650</v>
      </c>
      <c r="D64" s="948"/>
      <c r="E64" s="1001">
        <f>F64-5</f>
        <v>43568</v>
      </c>
      <c r="F64" s="1000">
        <f>F63+7</f>
        <v>43573</v>
      </c>
      <c r="G64" s="1000">
        <f>F64+33</f>
        <v>43606</v>
      </c>
    </row>
    <row r="65" spans="1:7" s="657" customFormat="1" ht="14.25" hidden="1" customHeight="1">
      <c r="A65" s="981"/>
      <c r="B65" s="746" t="s">
        <v>2649</v>
      </c>
      <c r="C65" s="881" t="s">
        <v>2648</v>
      </c>
      <c r="D65" s="948"/>
      <c r="E65" s="1001">
        <f>F65-5</f>
        <v>43575</v>
      </c>
      <c r="F65" s="1000">
        <f>F64+7</f>
        <v>43580</v>
      </c>
      <c r="G65" s="1000">
        <f>F65+33</f>
        <v>43613</v>
      </c>
    </row>
    <row r="66" spans="1:7" s="657" customFormat="1" ht="14.25" hidden="1" customHeight="1">
      <c r="A66" s="981"/>
      <c r="B66" s="746" t="s">
        <v>2647</v>
      </c>
      <c r="C66" s="881" t="s">
        <v>2646</v>
      </c>
      <c r="D66" s="947"/>
      <c r="E66" s="1001">
        <f>F66-5</f>
        <v>43582</v>
      </c>
      <c r="F66" s="1000">
        <f>F65+7</f>
        <v>43587</v>
      </c>
      <c r="G66" s="1000">
        <f>F66+33</f>
        <v>43620</v>
      </c>
    </row>
    <row r="67" spans="1:7" s="657" customFormat="1" ht="15" hidden="1" customHeight="1">
      <c r="A67" s="1016"/>
      <c r="B67" s="999" t="s">
        <v>23</v>
      </c>
      <c r="C67" s="987" t="s">
        <v>24</v>
      </c>
      <c r="D67" s="987" t="s">
        <v>6</v>
      </c>
      <c r="E67" s="985" t="s">
        <v>2024</v>
      </c>
      <c r="F67" s="986" t="s">
        <v>7</v>
      </c>
      <c r="G67" s="985" t="s">
        <v>37</v>
      </c>
    </row>
    <row r="68" spans="1:7" s="657" customFormat="1" ht="15" hidden="1" customHeight="1">
      <c r="A68" s="1016"/>
      <c r="B68" s="999"/>
      <c r="C68" s="987"/>
      <c r="D68" s="987"/>
      <c r="E68" s="985" t="s">
        <v>2023</v>
      </c>
      <c r="F68" s="986" t="s">
        <v>27</v>
      </c>
      <c r="G68" s="985" t="s">
        <v>28</v>
      </c>
    </row>
    <row r="69" spans="1:7" s="657" customFormat="1" ht="15" hidden="1" customHeight="1">
      <c r="A69" s="981"/>
      <c r="B69" s="746"/>
      <c r="C69" s="746"/>
      <c r="D69" s="949" t="s">
        <v>167</v>
      </c>
      <c r="E69" s="1001">
        <f>F69-5</f>
        <v>44256</v>
      </c>
      <c r="F69" s="660">
        <v>44261</v>
      </c>
      <c r="G69" s="1000">
        <f>F69+35</f>
        <v>44296</v>
      </c>
    </row>
    <row r="70" spans="1:7" s="657" customFormat="1" ht="15" hidden="1" customHeight="1">
      <c r="A70" s="981"/>
      <c r="B70" s="746"/>
      <c r="C70" s="746"/>
      <c r="D70" s="948"/>
      <c r="E70" s="1001">
        <f>F70-5</f>
        <v>44263</v>
      </c>
      <c r="F70" s="1000">
        <f>F69+7</f>
        <v>44268</v>
      </c>
      <c r="G70" s="1000">
        <f>F70+35</f>
        <v>44303</v>
      </c>
    </row>
    <row r="71" spans="1:7" s="657" customFormat="1" ht="15" hidden="1" customHeight="1">
      <c r="A71" s="981"/>
      <c r="B71" s="746"/>
      <c r="C71" s="746"/>
      <c r="D71" s="948"/>
      <c r="E71" s="1001">
        <f>F71-5</f>
        <v>44270</v>
      </c>
      <c r="F71" s="1000">
        <f>F70+7</f>
        <v>44275</v>
      </c>
      <c r="G71" s="1000">
        <f>F71+35</f>
        <v>44310</v>
      </c>
    </row>
    <row r="72" spans="1:7" s="657" customFormat="1" ht="14.25" hidden="1" customHeight="1">
      <c r="A72" s="981"/>
      <c r="B72" s="709"/>
      <c r="C72" s="746"/>
      <c r="D72" s="948"/>
      <c r="E72" s="1001">
        <f>F72-5</f>
        <v>44277</v>
      </c>
      <c r="F72" s="1000">
        <f>F71+7</f>
        <v>44282</v>
      </c>
      <c r="G72" s="1000">
        <f>F72+35</f>
        <v>44317</v>
      </c>
    </row>
    <row r="73" spans="1:7" s="657" customFormat="1" ht="14.25" hidden="1" customHeight="1">
      <c r="A73" s="981"/>
      <c r="B73" s="709"/>
      <c r="C73" s="746"/>
      <c r="D73" s="947"/>
      <c r="E73" s="1001">
        <f>F73-5</f>
        <v>44284</v>
      </c>
      <c r="F73" s="1000">
        <f>F72+7</f>
        <v>44289</v>
      </c>
      <c r="G73" s="1000">
        <f>F73+35</f>
        <v>44324</v>
      </c>
    </row>
    <row r="74" spans="1:7" s="657" customFormat="1" ht="15" customHeight="1">
      <c r="A74" s="1016"/>
      <c r="B74" s="961" t="s">
        <v>23</v>
      </c>
      <c r="C74" s="987" t="s">
        <v>24</v>
      </c>
      <c r="D74" s="987" t="s">
        <v>6</v>
      </c>
      <c r="E74" s="985" t="s">
        <v>2024</v>
      </c>
      <c r="F74" s="986" t="s">
        <v>7</v>
      </c>
      <c r="G74" s="985" t="s">
        <v>37</v>
      </c>
    </row>
    <row r="75" spans="1:7" s="657" customFormat="1" ht="15" customHeight="1">
      <c r="A75" s="1016"/>
      <c r="B75" s="961"/>
      <c r="C75" s="987"/>
      <c r="D75" s="987"/>
      <c r="E75" s="985" t="s">
        <v>2023</v>
      </c>
      <c r="F75" s="986" t="s">
        <v>27</v>
      </c>
      <c r="G75" s="985" t="s">
        <v>28</v>
      </c>
    </row>
    <row r="76" spans="1:7" s="657" customFormat="1" ht="15" customHeight="1">
      <c r="A76" s="981"/>
      <c r="B76" s="709" t="s">
        <v>2645</v>
      </c>
      <c r="C76" s="746" t="s">
        <v>2644</v>
      </c>
      <c r="D76" s="949" t="s">
        <v>2132</v>
      </c>
      <c r="E76" s="1001">
        <f>F76-5</f>
        <v>44648</v>
      </c>
      <c r="F76" s="660">
        <v>44653</v>
      </c>
      <c r="G76" s="1000">
        <f>F76+35</f>
        <v>44688</v>
      </c>
    </row>
    <row r="77" spans="1:7" s="657" customFormat="1" ht="15" customHeight="1">
      <c r="A77" s="981"/>
      <c r="B77" s="746" t="s">
        <v>2643</v>
      </c>
      <c r="C77" s="746" t="s">
        <v>2568</v>
      </c>
      <c r="D77" s="948"/>
      <c r="E77" s="1001">
        <f>F77-5</f>
        <v>44655</v>
      </c>
      <c r="F77" s="1000">
        <f>F76+7</f>
        <v>44660</v>
      </c>
      <c r="G77" s="1000">
        <f>F77+35</f>
        <v>44695</v>
      </c>
    </row>
    <row r="78" spans="1:7" s="657" customFormat="1" ht="15" customHeight="1">
      <c r="A78" s="981"/>
      <c r="B78" s="746" t="s">
        <v>2642</v>
      </c>
      <c r="C78" s="746" t="s">
        <v>2566</v>
      </c>
      <c r="D78" s="948"/>
      <c r="E78" s="1001">
        <f>F78-5</f>
        <v>44662</v>
      </c>
      <c r="F78" s="1000">
        <f>F77+7</f>
        <v>44667</v>
      </c>
      <c r="G78" s="1000">
        <f>F78+35</f>
        <v>44702</v>
      </c>
    </row>
    <row r="79" spans="1:7" s="657" customFormat="1" ht="14.25" customHeight="1">
      <c r="A79" s="981"/>
      <c r="B79" s="709" t="s">
        <v>2641</v>
      </c>
      <c r="C79" s="709" t="s">
        <v>2640</v>
      </c>
      <c r="D79" s="948"/>
      <c r="E79" s="1001">
        <f>F79-5</f>
        <v>44669</v>
      </c>
      <c r="F79" s="1000">
        <f>F78+7</f>
        <v>44674</v>
      </c>
      <c r="G79" s="1000">
        <f>F79+35</f>
        <v>44709</v>
      </c>
    </row>
    <row r="80" spans="1:7" s="657" customFormat="1" ht="14.25" customHeight="1">
      <c r="A80" s="981"/>
      <c r="B80" s="709" t="s">
        <v>2135</v>
      </c>
      <c r="C80" s="746" t="s">
        <v>2134</v>
      </c>
      <c r="D80" s="947"/>
      <c r="E80" s="1001">
        <f>F80-5</f>
        <v>44676</v>
      </c>
      <c r="F80" s="1000">
        <f>F79+7</f>
        <v>44681</v>
      </c>
      <c r="G80" s="1000">
        <f>F80+35</f>
        <v>44716</v>
      </c>
    </row>
    <row r="81" spans="1:7" s="669" customFormat="1" ht="15" customHeight="1">
      <c r="A81" s="992" t="s">
        <v>2639</v>
      </c>
      <c r="B81" s="992"/>
      <c r="C81" s="1006"/>
      <c r="D81" s="991"/>
      <c r="E81" s="991"/>
      <c r="F81" s="990"/>
      <c r="G81" s="1015"/>
    </row>
    <row r="82" spans="1:7" s="657" customFormat="1" ht="15" hidden="1" customHeight="1">
      <c r="A82" s="981"/>
      <c r="B82" s="997" t="s">
        <v>23</v>
      </c>
      <c r="C82" s="989" t="s">
        <v>24</v>
      </c>
      <c r="D82" s="987" t="s">
        <v>6</v>
      </c>
      <c r="E82" s="985" t="s">
        <v>2024</v>
      </c>
      <c r="F82" s="986" t="s">
        <v>7</v>
      </c>
      <c r="G82" s="985" t="s">
        <v>2624</v>
      </c>
    </row>
    <row r="83" spans="1:7" s="657" customFormat="1" ht="15" hidden="1" customHeight="1">
      <c r="A83" s="981"/>
      <c r="B83" s="997"/>
      <c r="C83" s="988"/>
      <c r="D83" s="987"/>
      <c r="E83" s="985" t="s">
        <v>2023</v>
      </c>
      <c r="F83" s="986" t="s">
        <v>27</v>
      </c>
      <c r="G83" s="985" t="s">
        <v>28</v>
      </c>
    </row>
    <row r="84" spans="1:7" s="657" customFormat="1" ht="15" hidden="1" customHeight="1">
      <c r="A84" s="981"/>
      <c r="B84" s="746" t="s">
        <v>2638</v>
      </c>
      <c r="C84" s="746" t="s">
        <v>2637</v>
      </c>
      <c r="D84" s="903" t="s">
        <v>2228</v>
      </c>
      <c r="E84" s="1012">
        <f>F84-5</f>
        <v>43710</v>
      </c>
      <c r="F84" s="748">
        <v>43715</v>
      </c>
      <c r="G84" s="748">
        <f>F84+48</f>
        <v>43763</v>
      </c>
    </row>
    <row r="85" spans="1:7" s="657" customFormat="1" ht="15" hidden="1" customHeight="1">
      <c r="A85" s="981"/>
      <c r="B85" s="746" t="s">
        <v>2636</v>
      </c>
      <c r="C85" s="746" t="s">
        <v>2635</v>
      </c>
      <c r="D85" s="903"/>
      <c r="E85" s="1012">
        <f>F85-5</f>
        <v>43717</v>
      </c>
      <c r="F85" s="748">
        <f>F84+7</f>
        <v>43722</v>
      </c>
      <c r="G85" s="748">
        <f>F85+48</f>
        <v>43770</v>
      </c>
    </row>
    <row r="86" spans="1:7" s="657" customFormat="1" ht="15" hidden="1" customHeight="1">
      <c r="A86" s="981"/>
      <c r="B86" s="746" t="s">
        <v>2634</v>
      </c>
      <c r="C86" s="746" t="s">
        <v>2633</v>
      </c>
      <c r="D86" s="903"/>
      <c r="E86" s="1012">
        <f>F86-5</f>
        <v>43724</v>
      </c>
      <c r="F86" s="748">
        <f>F85+7</f>
        <v>43729</v>
      </c>
      <c r="G86" s="748">
        <f>F86+48</f>
        <v>43777</v>
      </c>
    </row>
    <row r="87" spans="1:7" s="657" customFormat="1" ht="15" hidden="1" customHeight="1">
      <c r="A87" s="981"/>
      <c r="B87" s="746" t="s">
        <v>2632</v>
      </c>
      <c r="C87" s="746" t="s">
        <v>2631</v>
      </c>
      <c r="D87" s="903"/>
      <c r="E87" s="1012">
        <f>F87-5</f>
        <v>43731</v>
      </c>
      <c r="F87" s="748">
        <f>F86+7</f>
        <v>43736</v>
      </c>
      <c r="G87" s="748">
        <f>F87+48</f>
        <v>43784</v>
      </c>
    </row>
    <row r="88" spans="1:7" s="657" customFormat="1" ht="15" hidden="1" customHeight="1">
      <c r="A88" s="981"/>
      <c r="B88" s="678" t="s">
        <v>2163</v>
      </c>
      <c r="C88" s="678" t="s">
        <v>2163</v>
      </c>
      <c r="D88" s="903"/>
      <c r="E88" s="1012">
        <f>F88-5</f>
        <v>43738</v>
      </c>
      <c r="F88" s="748">
        <f>F87+7</f>
        <v>43743</v>
      </c>
      <c r="G88" s="748">
        <f>F88+48</f>
        <v>43791</v>
      </c>
    </row>
    <row r="89" spans="1:7" s="657" customFormat="1" ht="15" hidden="1" customHeight="1">
      <c r="A89" s="981"/>
      <c r="B89" s="1014" t="s">
        <v>2161</v>
      </c>
      <c r="C89" s="989" t="s">
        <v>24</v>
      </c>
      <c r="D89" s="987" t="s">
        <v>6</v>
      </c>
      <c r="E89" s="985" t="s">
        <v>2024</v>
      </c>
      <c r="F89" s="986" t="s">
        <v>7</v>
      </c>
      <c r="G89" s="985" t="s">
        <v>2624</v>
      </c>
    </row>
    <row r="90" spans="1:7" s="657" customFormat="1" ht="15" hidden="1" customHeight="1">
      <c r="A90" s="981"/>
      <c r="B90" s="1013"/>
      <c r="C90" s="988"/>
      <c r="D90" s="987"/>
      <c r="E90" s="985" t="s">
        <v>2023</v>
      </c>
      <c r="F90" s="986" t="s">
        <v>27</v>
      </c>
      <c r="G90" s="985" t="s">
        <v>28</v>
      </c>
    </row>
    <row r="91" spans="1:7" s="657" customFormat="1" ht="15" hidden="1" customHeight="1">
      <c r="A91" s="981"/>
      <c r="B91" s="678" t="s">
        <v>2630</v>
      </c>
      <c r="C91" s="709" t="s">
        <v>2605</v>
      </c>
      <c r="D91" s="903" t="s">
        <v>2284</v>
      </c>
      <c r="E91" s="1012">
        <f>F91-5</f>
        <v>43556</v>
      </c>
      <c r="F91" s="748">
        <v>43561</v>
      </c>
      <c r="G91" s="748">
        <f>F91+44</f>
        <v>43605</v>
      </c>
    </row>
    <row r="92" spans="1:7" s="657" customFormat="1" ht="15" hidden="1" customHeight="1">
      <c r="A92" s="981"/>
      <c r="B92" s="678" t="s">
        <v>2629</v>
      </c>
      <c r="C92" s="709" t="s">
        <v>2190</v>
      </c>
      <c r="D92" s="903"/>
      <c r="E92" s="1012">
        <f>F92-5</f>
        <v>43563</v>
      </c>
      <c r="F92" s="748">
        <f>F91+7</f>
        <v>43568</v>
      </c>
      <c r="G92" s="748">
        <f>F92+44</f>
        <v>43612</v>
      </c>
    </row>
    <row r="93" spans="1:7" s="657" customFormat="1" ht="15" hidden="1" customHeight="1">
      <c r="A93" s="981"/>
      <c r="B93" s="678" t="s">
        <v>2628</v>
      </c>
      <c r="C93" s="709" t="s">
        <v>63</v>
      </c>
      <c r="D93" s="903"/>
      <c r="E93" s="1012">
        <f>F93-5</f>
        <v>43570</v>
      </c>
      <c r="F93" s="748">
        <f>F92+7</f>
        <v>43575</v>
      </c>
      <c r="G93" s="748">
        <f>F93+44</f>
        <v>43619</v>
      </c>
    </row>
    <row r="94" spans="1:7" s="657" customFormat="1" ht="15" hidden="1" customHeight="1">
      <c r="A94" s="981"/>
      <c r="B94" s="678" t="s">
        <v>2627</v>
      </c>
      <c r="C94" s="844" t="s">
        <v>63</v>
      </c>
      <c r="D94" s="903"/>
      <c r="E94" s="1012">
        <f>F94-5</f>
        <v>43577</v>
      </c>
      <c r="F94" s="748">
        <f>F93+7</f>
        <v>43582</v>
      </c>
      <c r="G94" s="748">
        <f>F94+44</f>
        <v>43626</v>
      </c>
    </row>
    <row r="95" spans="1:7" s="657" customFormat="1" ht="15" hidden="1" customHeight="1">
      <c r="A95" s="981"/>
      <c r="B95" s="678" t="s">
        <v>2626</v>
      </c>
      <c r="C95" s="709" t="s">
        <v>2625</v>
      </c>
      <c r="D95" s="903"/>
      <c r="E95" s="1012">
        <f>F95-5</f>
        <v>43584</v>
      </c>
      <c r="F95" s="748">
        <f>F94+7</f>
        <v>43589</v>
      </c>
      <c r="G95" s="748">
        <f>F95+44</f>
        <v>43633</v>
      </c>
    </row>
    <row r="96" spans="1:7" s="657" customFormat="1" ht="15" customHeight="1">
      <c r="A96" s="981"/>
      <c r="B96" s="961" t="s">
        <v>2161</v>
      </c>
      <c r="C96" s="989" t="s">
        <v>24</v>
      </c>
      <c r="D96" s="987" t="s">
        <v>6</v>
      </c>
      <c r="E96" s="985" t="s">
        <v>2024</v>
      </c>
      <c r="F96" s="986" t="s">
        <v>7</v>
      </c>
      <c r="G96" s="985" t="s">
        <v>2624</v>
      </c>
    </row>
    <row r="97" spans="1:7" s="657" customFormat="1" ht="15" customHeight="1">
      <c r="A97" s="981"/>
      <c r="B97" s="961"/>
      <c r="C97" s="988"/>
      <c r="D97" s="987"/>
      <c r="E97" s="985" t="s">
        <v>2023</v>
      </c>
      <c r="F97" s="986" t="s">
        <v>27</v>
      </c>
      <c r="G97" s="985" t="s">
        <v>28</v>
      </c>
    </row>
    <row r="98" spans="1:7" s="657" customFormat="1" ht="15" customHeight="1">
      <c r="A98" s="981"/>
      <c r="B98" s="709" t="s">
        <v>2623</v>
      </c>
      <c r="C98" s="746" t="s">
        <v>2622</v>
      </c>
      <c r="D98" s="903" t="s">
        <v>2387</v>
      </c>
      <c r="E98" s="1012">
        <f>F98-7</f>
        <v>44645</v>
      </c>
      <c r="F98" s="748">
        <v>44652</v>
      </c>
      <c r="G98" s="748">
        <f>F98+41</f>
        <v>44693</v>
      </c>
    </row>
    <row r="99" spans="1:7" s="657" customFormat="1" ht="15" customHeight="1">
      <c r="A99" s="981"/>
      <c r="B99" s="746" t="s">
        <v>2621</v>
      </c>
      <c r="C99" s="746" t="s">
        <v>2620</v>
      </c>
      <c r="D99" s="903"/>
      <c r="E99" s="1012">
        <f>F99-7</f>
        <v>44652</v>
      </c>
      <c r="F99" s="748">
        <f>F98+7</f>
        <v>44659</v>
      </c>
      <c r="G99" s="748">
        <f>F99+41</f>
        <v>44700</v>
      </c>
    </row>
    <row r="100" spans="1:7" s="657" customFormat="1" ht="15" customHeight="1">
      <c r="A100" s="981"/>
      <c r="B100" s="746" t="s">
        <v>2619</v>
      </c>
      <c r="C100" s="746" t="s">
        <v>2299</v>
      </c>
      <c r="D100" s="903"/>
      <c r="E100" s="1012">
        <f>F100-7</f>
        <v>44659</v>
      </c>
      <c r="F100" s="748">
        <f>F99+7</f>
        <v>44666</v>
      </c>
      <c r="G100" s="748">
        <f>F100+41</f>
        <v>44707</v>
      </c>
    </row>
    <row r="101" spans="1:7" s="657" customFormat="1" ht="15" customHeight="1">
      <c r="A101" s="981"/>
      <c r="B101" s="709" t="s">
        <v>2618</v>
      </c>
      <c r="C101" s="709" t="s">
        <v>2588</v>
      </c>
      <c r="D101" s="903"/>
      <c r="E101" s="1012">
        <f>F101-7</f>
        <v>44666</v>
      </c>
      <c r="F101" s="748">
        <f>F100+7</f>
        <v>44673</v>
      </c>
      <c r="G101" s="748">
        <f>F101+41</f>
        <v>44714</v>
      </c>
    </row>
    <row r="102" spans="1:7" s="657" customFormat="1" ht="15" customHeight="1">
      <c r="A102" s="981"/>
      <c r="B102" s="709" t="s">
        <v>2164</v>
      </c>
      <c r="C102" s="746" t="s">
        <v>2163</v>
      </c>
      <c r="D102" s="903"/>
      <c r="E102" s="1012">
        <f>F102-7</f>
        <v>44673</v>
      </c>
      <c r="F102" s="748">
        <f>F101+7</f>
        <v>44680</v>
      </c>
      <c r="G102" s="748">
        <f>F102+41</f>
        <v>44721</v>
      </c>
    </row>
    <row r="103" spans="1:7" s="669" customFormat="1" ht="15.95" customHeight="1">
      <c r="A103" s="992" t="s">
        <v>2617</v>
      </c>
      <c r="B103" s="992"/>
      <c r="C103" s="990"/>
      <c r="F103" s="991"/>
    </row>
    <row r="104" spans="1:7" s="657" customFormat="1" ht="15" customHeight="1">
      <c r="A104" s="981"/>
      <c r="B104" s="961" t="s">
        <v>2161</v>
      </c>
      <c r="C104" s="989" t="s">
        <v>24</v>
      </c>
      <c r="D104" s="989" t="s">
        <v>6</v>
      </c>
      <c r="E104" s="985" t="s">
        <v>2024</v>
      </c>
      <c r="F104" s="986" t="s">
        <v>7</v>
      </c>
      <c r="G104" s="985" t="s">
        <v>43</v>
      </c>
    </row>
    <row r="105" spans="1:7" s="657" customFormat="1" ht="15" customHeight="1">
      <c r="A105" s="981"/>
      <c r="B105" s="961"/>
      <c r="C105" s="988"/>
      <c r="D105" s="988"/>
      <c r="E105" s="985" t="s">
        <v>2023</v>
      </c>
      <c r="F105" s="1011" t="s">
        <v>27</v>
      </c>
      <c r="G105" s="1004" t="s">
        <v>28</v>
      </c>
    </row>
    <row r="106" spans="1:7" s="657" customFormat="1" ht="15" customHeight="1">
      <c r="A106" s="981"/>
      <c r="B106" s="746" t="s">
        <v>2614</v>
      </c>
      <c r="C106" s="746" t="s">
        <v>2613</v>
      </c>
      <c r="D106" s="993" t="s">
        <v>2380</v>
      </c>
      <c r="E106" s="1010">
        <f>F106-6</f>
        <v>44651</v>
      </c>
      <c r="F106" s="748">
        <v>44657</v>
      </c>
      <c r="G106" s="705">
        <f>F106+33</f>
        <v>44690</v>
      </c>
    </row>
    <row r="107" spans="1:7" s="657" customFormat="1" ht="15" customHeight="1">
      <c r="A107" s="981"/>
      <c r="B107" s="746" t="s">
        <v>2612</v>
      </c>
      <c r="C107" s="746" t="s">
        <v>2611</v>
      </c>
      <c r="D107" s="993"/>
      <c r="E107" s="1010">
        <f>F107-6</f>
        <v>44658</v>
      </c>
      <c r="F107" s="705">
        <f>F106+7</f>
        <v>44664</v>
      </c>
      <c r="G107" s="705">
        <f>F107+33</f>
        <v>44697</v>
      </c>
    </row>
    <row r="108" spans="1:7" s="657" customFormat="1" ht="15" customHeight="1">
      <c r="A108" s="981"/>
      <c r="B108" s="746" t="s">
        <v>2610</v>
      </c>
      <c r="C108" s="746" t="s">
        <v>2411</v>
      </c>
      <c r="D108" s="993"/>
      <c r="E108" s="1010">
        <f>F108-6</f>
        <v>44665</v>
      </c>
      <c r="F108" s="705">
        <f>F107+7</f>
        <v>44671</v>
      </c>
      <c r="G108" s="705">
        <f>F108+33</f>
        <v>44704</v>
      </c>
    </row>
    <row r="109" spans="1:7" s="657" customFormat="1" ht="15" customHeight="1">
      <c r="A109" s="981"/>
      <c r="B109" s="746" t="s">
        <v>2609</v>
      </c>
      <c r="C109" s="746" t="s">
        <v>2608</v>
      </c>
      <c r="D109" s="993"/>
      <c r="E109" s="1010">
        <f>F109-6</f>
        <v>44672</v>
      </c>
      <c r="F109" s="705">
        <f>F108+7</f>
        <v>44678</v>
      </c>
      <c r="G109" s="705">
        <f>F109+33</f>
        <v>44711</v>
      </c>
    </row>
    <row r="110" spans="1:7" s="657" customFormat="1" ht="15" customHeight="1">
      <c r="A110" s="981"/>
      <c r="B110" s="746" t="s">
        <v>2164</v>
      </c>
      <c r="C110" s="746" t="s">
        <v>2163</v>
      </c>
      <c r="D110" s="993"/>
      <c r="E110" s="1010">
        <f>F110-6</f>
        <v>44679</v>
      </c>
      <c r="F110" s="705">
        <f>F109+7</f>
        <v>44685</v>
      </c>
      <c r="G110" s="705">
        <f>F110+33</f>
        <v>44718</v>
      </c>
    </row>
    <row r="111" spans="1:7" s="669" customFormat="1" ht="15" customHeight="1">
      <c r="A111" s="992" t="s">
        <v>2616</v>
      </c>
      <c r="B111" s="992"/>
      <c r="C111" s="1006"/>
      <c r="D111" s="991"/>
      <c r="E111" s="991"/>
      <c r="F111" s="990"/>
      <c r="G111" s="1009"/>
    </row>
    <row r="112" spans="1:7" s="657" customFormat="1" ht="15" customHeight="1">
      <c r="A112" s="981"/>
      <c r="B112" s="961" t="s">
        <v>2161</v>
      </c>
      <c r="C112" s="989" t="s">
        <v>24</v>
      </c>
      <c r="D112" s="987" t="s">
        <v>6</v>
      </c>
      <c r="E112" s="985" t="s">
        <v>2024</v>
      </c>
      <c r="F112" s="986" t="s">
        <v>7</v>
      </c>
      <c r="G112" s="985" t="s">
        <v>2615</v>
      </c>
    </row>
    <row r="113" spans="1:11" s="657" customFormat="1" ht="15" customHeight="1">
      <c r="A113" s="981"/>
      <c r="B113" s="961"/>
      <c r="C113" s="988"/>
      <c r="D113" s="987"/>
      <c r="E113" s="985" t="s">
        <v>2023</v>
      </c>
      <c r="F113" s="986" t="s">
        <v>27</v>
      </c>
      <c r="G113" s="1008" t="s">
        <v>28</v>
      </c>
    </row>
    <row r="114" spans="1:11" s="657" customFormat="1" ht="15" customHeight="1">
      <c r="A114" s="981"/>
      <c r="B114" s="746" t="s">
        <v>2614</v>
      </c>
      <c r="C114" s="746" t="s">
        <v>2613</v>
      </c>
      <c r="D114" s="1007" t="s">
        <v>2387</v>
      </c>
      <c r="E114" s="761">
        <f>F114-7</f>
        <v>44650</v>
      </c>
      <c r="F114" s="748">
        <v>44657</v>
      </c>
      <c r="G114" s="748">
        <f>F114+40</f>
        <v>44697</v>
      </c>
    </row>
    <row r="115" spans="1:11" s="657" customFormat="1" ht="15" customHeight="1">
      <c r="A115" s="981"/>
      <c r="B115" s="746" t="s">
        <v>2612</v>
      </c>
      <c r="C115" s="746" t="s">
        <v>2611</v>
      </c>
      <c r="D115" s="1007"/>
      <c r="E115" s="761">
        <f>F115-7</f>
        <v>44657</v>
      </c>
      <c r="F115" s="748">
        <f>F114+7</f>
        <v>44664</v>
      </c>
      <c r="G115" s="748">
        <f>F115+40</f>
        <v>44704</v>
      </c>
    </row>
    <row r="116" spans="1:11" s="657" customFormat="1" ht="15" customHeight="1">
      <c r="A116" s="981"/>
      <c r="B116" s="746" t="s">
        <v>2610</v>
      </c>
      <c r="C116" s="746" t="s">
        <v>2411</v>
      </c>
      <c r="D116" s="1007"/>
      <c r="E116" s="761">
        <f>F116-7</f>
        <v>44664</v>
      </c>
      <c r="F116" s="748">
        <f>F115+7</f>
        <v>44671</v>
      </c>
      <c r="G116" s="748">
        <f>F116+40</f>
        <v>44711</v>
      </c>
    </row>
    <row r="117" spans="1:11" s="657" customFormat="1" ht="15" customHeight="1">
      <c r="A117" s="981"/>
      <c r="B117" s="746" t="s">
        <v>2609</v>
      </c>
      <c r="C117" s="746" t="s">
        <v>2608</v>
      </c>
      <c r="D117" s="1007"/>
      <c r="E117" s="761">
        <f>F117-7</f>
        <v>44671</v>
      </c>
      <c r="F117" s="748">
        <f>F116+7</f>
        <v>44678</v>
      </c>
      <c r="G117" s="748">
        <f>F117+40</f>
        <v>44718</v>
      </c>
    </row>
    <row r="118" spans="1:11" s="657" customFormat="1" ht="15" customHeight="1">
      <c r="A118" s="981"/>
      <c r="B118" s="746" t="s">
        <v>2164</v>
      </c>
      <c r="C118" s="746" t="s">
        <v>2163</v>
      </c>
      <c r="D118" s="1007"/>
      <c r="E118" s="761">
        <f>F118-7</f>
        <v>44678</v>
      </c>
      <c r="F118" s="748">
        <f>F117+7</f>
        <v>44685</v>
      </c>
      <c r="G118" s="748">
        <f>F118+40</f>
        <v>44725</v>
      </c>
    </row>
    <row r="119" spans="1:11" s="669" customFormat="1" ht="17.25" customHeight="1">
      <c r="A119" s="992" t="s">
        <v>2607</v>
      </c>
      <c r="B119" s="992"/>
      <c r="C119" s="1006"/>
      <c r="D119" s="991"/>
      <c r="E119" s="991"/>
      <c r="F119" s="990"/>
      <c r="G119" s="990"/>
      <c r="H119" s="934"/>
    </row>
    <row r="120" spans="1:11" s="657" customFormat="1" ht="15" hidden="1" customHeight="1">
      <c r="A120" s="981"/>
      <c r="B120" s="998" t="s">
        <v>2161</v>
      </c>
      <c r="C120" s="989" t="s">
        <v>2389</v>
      </c>
      <c r="D120" s="989" t="s">
        <v>6</v>
      </c>
      <c r="E120" s="1004" t="s">
        <v>2024</v>
      </c>
      <c r="F120" s="986" t="s">
        <v>7</v>
      </c>
      <c r="G120" s="1004" t="s">
        <v>2587</v>
      </c>
      <c r="H120" s="979"/>
    </row>
    <row r="121" spans="1:11" s="657" customFormat="1" ht="15" hidden="1" customHeight="1">
      <c r="A121" s="981"/>
      <c r="B121" s="1005"/>
      <c r="C121" s="988"/>
      <c r="D121" s="1003"/>
      <c r="E121" s="985" t="s">
        <v>2023</v>
      </c>
      <c r="F121" s="1002" t="s">
        <v>27</v>
      </c>
      <c r="G121" s="985" t="s">
        <v>28</v>
      </c>
      <c r="H121" s="921"/>
    </row>
    <row r="122" spans="1:11" s="657" customFormat="1" ht="15" hidden="1" customHeight="1">
      <c r="A122" s="981"/>
      <c r="B122" s="746" t="s">
        <v>2606</v>
      </c>
      <c r="C122" s="746" t="s">
        <v>2605</v>
      </c>
      <c r="D122" s="903" t="s">
        <v>95</v>
      </c>
      <c r="E122" s="1001">
        <f>F122-5</f>
        <v>43799</v>
      </c>
      <c r="F122" s="660">
        <v>43804</v>
      </c>
      <c r="G122" s="1000">
        <f>F122+40</f>
        <v>43844</v>
      </c>
    </row>
    <row r="123" spans="1:11" s="657" customFormat="1" ht="15" hidden="1" customHeight="1">
      <c r="A123" s="981"/>
      <c r="B123" s="746" t="s">
        <v>2604</v>
      </c>
      <c r="C123" s="746" t="s">
        <v>2291</v>
      </c>
      <c r="D123" s="903"/>
      <c r="E123" s="1001">
        <f>F123-5</f>
        <v>43806</v>
      </c>
      <c r="F123" s="1000">
        <f>F122+7</f>
        <v>43811</v>
      </c>
      <c r="G123" s="1000">
        <f>F123+40</f>
        <v>43851</v>
      </c>
    </row>
    <row r="124" spans="1:11" s="657" customFormat="1" ht="15" hidden="1" customHeight="1">
      <c r="A124" s="981"/>
      <c r="B124" s="746" t="s">
        <v>2603</v>
      </c>
      <c r="C124" s="746" t="s">
        <v>2190</v>
      </c>
      <c r="D124" s="903"/>
      <c r="E124" s="1001">
        <f>F124-5</f>
        <v>43813</v>
      </c>
      <c r="F124" s="1000">
        <f>F123+7</f>
        <v>43818</v>
      </c>
      <c r="G124" s="1000">
        <f>F124+40</f>
        <v>43858</v>
      </c>
    </row>
    <row r="125" spans="1:11" s="657" customFormat="1" ht="15" hidden="1">
      <c r="A125" s="981"/>
      <c r="B125" s="746" t="s">
        <v>2602</v>
      </c>
      <c r="C125" s="881" t="s">
        <v>2291</v>
      </c>
      <c r="D125" s="903"/>
      <c r="E125" s="1001">
        <f>F125-5</f>
        <v>43820</v>
      </c>
      <c r="F125" s="1000">
        <f>F124+7</f>
        <v>43825</v>
      </c>
      <c r="G125" s="1000">
        <f>F125+40</f>
        <v>43865</v>
      </c>
      <c r="H125" s="921"/>
      <c r="I125" s="921"/>
      <c r="J125" s="921"/>
      <c r="K125" s="921"/>
    </row>
    <row r="126" spans="1:11" s="657" customFormat="1" ht="15" hidden="1">
      <c r="A126" s="981"/>
      <c r="B126" s="746" t="s">
        <v>2599</v>
      </c>
      <c r="C126" s="881" t="s">
        <v>2190</v>
      </c>
      <c r="D126" s="903"/>
      <c r="E126" s="1001">
        <f>F126-5</f>
        <v>43827</v>
      </c>
      <c r="F126" s="1000">
        <f>F125+7</f>
        <v>43832</v>
      </c>
      <c r="G126" s="1000">
        <f>F126+40</f>
        <v>43872</v>
      </c>
      <c r="H126" s="921"/>
      <c r="I126" s="921"/>
      <c r="J126" s="921"/>
      <c r="K126" s="921"/>
    </row>
    <row r="127" spans="1:11" s="657" customFormat="1" ht="15" customHeight="1">
      <c r="A127" s="981"/>
      <c r="B127" s="961" t="s">
        <v>2161</v>
      </c>
      <c r="C127" s="987" t="s">
        <v>24</v>
      </c>
      <c r="D127" s="989" t="s">
        <v>6</v>
      </c>
      <c r="E127" s="1004" t="s">
        <v>2024</v>
      </c>
      <c r="F127" s="986" t="s">
        <v>7</v>
      </c>
      <c r="G127" s="1004" t="s">
        <v>2587</v>
      </c>
      <c r="H127" s="979"/>
    </row>
    <row r="128" spans="1:11" s="657" customFormat="1" ht="15" customHeight="1">
      <c r="A128" s="981"/>
      <c r="B128" s="961"/>
      <c r="C128" s="987"/>
      <c r="D128" s="1003"/>
      <c r="E128" s="985" t="s">
        <v>2023</v>
      </c>
      <c r="F128" s="1002" t="s">
        <v>27</v>
      </c>
      <c r="G128" s="985" t="s">
        <v>28</v>
      </c>
      <c r="H128" s="921"/>
    </row>
    <row r="129" spans="1:11" s="657" customFormat="1" ht="15" customHeight="1">
      <c r="A129" s="981"/>
      <c r="B129" s="746" t="s">
        <v>2601</v>
      </c>
      <c r="C129" s="746" t="s">
        <v>2600</v>
      </c>
      <c r="D129" s="903" t="s">
        <v>2167</v>
      </c>
      <c r="E129" s="1001">
        <f>F129-6</f>
        <v>44652</v>
      </c>
      <c r="F129" s="660">
        <v>44658</v>
      </c>
      <c r="G129" s="1000">
        <f>F129+40</f>
        <v>44698</v>
      </c>
    </row>
    <row r="130" spans="1:11" s="657" customFormat="1" ht="15" customHeight="1">
      <c r="A130" s="981"/>
      <c r="B130" s="746" t="s">
        <v>2599</v>
      </c>
      <c r="C130" s="881" t="s">
        <v>2598</v>
      </c>
      <c r="D130" s="903"/>
      <c r="E130" s="1001">
        <f>F130-6</f>
        <v>44659</v>
      </c>
      <c r="F130" s="1000">
        <f>F129+7</f>
        <v>44665</v>
      </c>
      <c r="G130" s="1000">
        <f>F130+40</f>
        <v>44705</v>
      </c>
    </row>
    <row r="131" spans="1:11" s="657" customFormat="1" ht="15" customHeight="1">
      <c r="A131" s="981"/>
      <c r="B131" s="746" t="s">
        <v>2294</v>
      </c>
      <c r="C131" s="746" t="s">
        <v>2598</v>
      </c>
      <c r="D131" s="903"/>
      <c r="E131" s="1001">
        <f>F131-6</f>
        <v>44666</v>
      </c>
      <c r="F131" s="1000">
        <f>F130+7</f>
        <v>44672</v>
      </c>
      <c r="G131" s="1000">
        <f>F131+40</f>
        <v>44712</v>
      </c>
    </row>
    <row r="132" spans="1:11" s="657" customFormat="1" ht="15">
      <c r="A132" s="981"/>
      <c r="B132" s="746" t="s">
        <v>2293</v>
      </c>
      <c r="C132" s="746" t="s">
        <v>2299</v>
      </c>
      <c r="D132" s="903"/>
      <c r="E132" s="1001">
        <f>F132-6</f>
        <v>44673</v>
      </c>
      <c r="F132" s="1000">
        <f>F131+7</f>
        <v>44679</v>
      </c>
      <c r="G132" s="1000">
        <f>F132+40</f>
        <v>44719</v>
      </c>
      <c r="H132" s="921"/>
      <c r="I132" s="921"/>
      <c r="J132" s="921"/>
      <c r="K132" s="921"/>
    </row>
    <row r="133" spans="1:11" s="657" customFormat="1" ht="15">
      <c r="A133" s="981"/>
      <c r="B133" s="746" t="s">
        <v>2290</v>
      </c>
      <c r="C133" s="746" t="s">
        <v>2598</v>
      </c>
      <c r="D133" s="903"/>
      <c r="E133" s="1001">
        <f>F133-6</f>
        <v>44680</v>
      </c>
      <c r="F133" s="1000">
        <f>F132+7</f>
        <v>44686</v>
      </c>
      <c r="G133" s="1000">
        <f>F133+40</f>
        <v>44726</v>
      </c>
      <c r="H133" s="921"/>
      <c r="I133" s="921"/>
      <c r="J133" s="921"/>
      <c r="K133" s="921"/>
    </row>
    <row r="134" spans="1:11" s="657" customFormat="1" ht="15" hidden="1" customHeight="1">
      <c r="A134" s="981"/>
      <c r="B134" s="998" t="s">
        <v>23</v>
      </c>
      <c r="C134" s="989" t="s">
        <v>24</v>
      </c>
      <c r="D134" s="989" t="s">
        <v>6</v>
      </c>
      <c r="E134" s="1004" t="s">
        <v>2024</v>
      </c>
      <c r="F134" s="986" t="s">
        <v>7</v>
      </c>
      <c r="G134" s="1004" t="s">
        <v>2587</v>
      </c>
      <c r="H134" s="979"/>
    </row>
    <row r="135" spans="1:11" s="657" customFormat="1" ht="15" hidden="1" customHeight="1">
      <c r="A135" s="981"/>
      <c r="B135" s="1005"/>
      <c r="C135" s="988"/>
      <c r="D135" s="988"/>
      <c r="E135" s="985" t="s">
        <v>2023</v>
      </c>
      <c r="F135" s="1002" t="s">
        <v>27</v>
      </c>
      <c r="G135" s="985" t="s">
        <v>28</v>
      </c>
      <c r="H135" s="921"/>
    </row>
    <row r="136" spans="1:11" s="657" customFormat="1" ht="15" hidden="1" customHeight="1">
      <c r="A136" s="981"/>
      <c r="B136" s="746" t="s">
        <v>2597</v>
      </c>
      <c r="C136" s="746" t="s">
        <v>2596</v>
      </c>
      <c r="D136" s="949" t="s">
        <v>2228</v>
      </c>
      <c r="E136" s="1001">
        <f>F136-5</f>
        <v>43800</v>
      </c>
      <c r="F136" s="660">
        <v>43805</v>
      </c>
      <c r="G136" s="1000">
        <f>F136+42</f>
        <v>43847</v>
      </c>
    </row>
    <row r="137" spans="1:11" s="657" customFormat="1" ht="15" hidden="1" customHeight="1">
      <c r="A137" s="981"/>
      <c r="B137" s="746" t="s">
        <v>2595</v>
      </c>
      <c r="C137" s="746" t="s">
        <v>2594</v>
      </c>
      <c r="D137" s="948"/>
      <c r="E137" s="1001">
        <f>F137-5</f>
        <v>43807</v>
      </c>
      <c r="F137" s="1000">
        <f>F136+7</f>
        <v>43812</v>
      </c>
      <c r="G137" s="1000">
        <f>F137+42</f>
        <v>43854</v>
      </c>
    </row>
    <row r="138" spans="1:11" s="657" customFormat="1" ht="15" hidden="1" customHeight="1">
      <c r="A138" s="981"/>
      <c r="B138" s="746" t="s">
        <v>2593</v>
      </c>
      <c r="C138" s="746" t="s">
        <v>2592</v>
      </c>
      <c r="D138" s="948"/>
      <c r="E138" s="1001">
        <f>F138-5</f>
        <v>43814</v>
      </c>
      <c r="F138" s="1000">
        <f>F137+7</f>
        <v>43819</v>
      </c>
      <c r="G138" s="1000">
        <f>F138+42</f>
        <v>43861</v>
      </c>
    </row>
    <row r="139" spans="1:11" s="657" customFormat="1" ht="15" hidden="1">
      <c r="A139" s="981"/>
      <c r="B139" s="746" t="s">
        <v>2591</v>
      </c>
      <c r="C139" s="746" t="s">
        <v>2590</v>
      </c>
      <c r="D139" s="948"/>
      <c r="E139" s="1001">
        <f>F139-5</f>
        <v>43821</v>
      </c>
      <c r="F139" s="1000">
        <f>F138+7</f>
        <v>43826</v>
      </c>
      <c r="G139" s="1000">
        <f>F139+42</f>
        <v>43868</v>
      </c>
      <c r="H139" s="921"/>
      <c r="I139" s="921"/>
      <c r="J139" s="921"/>
      <c r="K139" s="921"/>
    </row>
    <row r="140" spans="1:11" s="657" customFormat="1" ht="15" hidden="1">
      <c r="A140" s="981"/>
      <c r="B140" s="746" t="s">
        <v>2589</v>
      </c>
      <c r="C140" s="746" t="s">
        <v>2588</v>
      </c>
      <c r="D140" s="947"/>
      <c r="E140" s="1001">
        <f>F140-5</f>
        <v>43828</v>
      </c>
      <c r="F140" s="1000">
        <f>F139+7</f>
        <v>43833</v>
      </c>
      <c r="G140" s="1000">
        <f>F140+42</f>
        <v>43875</v>
      </c>
      <c r="H140" s="921"/>
      <c r="I140" s="921"/>
      <c r="J140" s="921"/>
      <c r="K140" s="921"/>
    </row>
    <row r="141" spans="1:11" s="657" customFormat="1" ht="15" customHeight="1">
      <c r="A141" s="981"/>
      <c r="B141" s="961" t="s">
        <v>2126</v>
      </c>
      <c r="C141" s="989" t="s">
        <v>2535</v>
      </c>
      <c r="D141" s="989" t="s">
        <v>6</v>
      </c>
      <c r="E141" s="1004" t="s">
        <v>2024</v>
      </c>
      <c r="F141" s="986" t="s">
        <v>7</v>
      </c>
      <c r="G141" s="1004" t="s">
        <v>2587</v>
      </c>
      <c r="H141" s="979"/>
    </row>
    <row r="142" spans="1:11" s="657" customFormat="1" ht="15" customHeight="1">
      <c r="A142" s="981"/>
      <c r="B142" s="961"/>
      <c r="C142" s="988"/>
      <c r="D142" s="1003"/>
      <c r="E142" s="985" t="s">
        <v>2023</v>
      </c>
      <c r="F142" s="1002" t="s">
        <v>27</v>
      </c>
      <c r="G142" s="985" t="s">
        <v>28</v>
      </c>
      <c r="H142" s="921"/>
    </row>
    <row r="143" spans="1:11" s="657" customFormat="1" ht="15" customHeight="1">
      <c r="A143" s="981"/>
      <c r="B143" s="746" t="s">
        <v>2586</v>
      </c>
      <c r="C143" s="746" t="s">
        <v>2585</v>
      </c>
      <c r="D143" s="903" t="s">
        <v>2584</v>
      </c>
      <c r="E143" s="1001">
        <f>F143-7</f>
        <v>44645</v>
      </c>
      <c r="F143" s="660">
        <v>44652</v>
      </c>
      <c r="G143" s="1000">
        <f>F143+42</f>
        <v>44694</v>
      </c>
    </row>
    <row r="144" spans="1:11" s="657" customFormat="1" ht="15" customHeight="1">
      <c r="A144" s="981"/>
      <c r="B144" s="746" t="s">
        <v>2583</v>
      </c>
      <c r="C144" s="746" t="s">
        <v>2582</v>
      </c>
      <c r="D144" s="903"/>
      <c r="E144" s="1001">
        <f>F144-7</f>
        <v>44652</v>
      </c>
      <c r="F144" s="1000">
        <f>F143+7</f>
        <v>44659</v>
      </c>
      <c r="G144" s="1000">
        <f>F144+42</f>
        <v>44701</v>
      </c>
    </row>
    <row r="145" spans="1:11" s="657" customFormat="1" ht="15" customHeight="1">
      <c r="A145" s="981"/>
      <c r="B145" s="746" t="s">
        <v>2581</v>
      </c>
      <c r="C145" s="746" t="s">
        <v>2580</v>
      </c>
      <c r="D145" s="903"/>
      <c r="E145" s="1001">
        <f>F145-7</f>
        <v>44659</v>
      </c>
      <c r="F145" s="1000">
        <f>F144+7</f>
        <v>44666</v>
      </c>
      <c r="G145" s="1000">
        <f>F145+42</f>
        <v>44708</v>
      </c>
    </row>
    <row r="146" spans="1:11" s="657" customFormat="1" ht="15">
      <c r="A146" s="981"/>
      <c r="B146" s="746" t="s">
        <v>2579</v>
      </c>
      <c r="C146" s="746" t="s">
        <v>2578</v>
      </c>
      <c r="D146" s="903"/>
      <c r="E146" s="1001">
        <f>F146-7</f>
        <v>44666</v>
      </c>
      <c r="F146" s="1000">
        <f>F145+7</f>
        <v>44673</v>
      </c>
      <c r="G146" s="1000">
        <f>F146+42</f>
        <v>44715</v>
      </c>
      <c r="H146" s="921"/>
      <c r="I146" s="921"/>
      <c r="J146" s="921"/>
      <c r="K146" s="921"/>
    </row>
    <row r="147" spans="1:11" s="657" customFormat="1" ht="15">
      <c r="A147" s="981"/>
      <c r="B147" s="746" t="s">
        <v>2577</v>
      </c>
      <c r="C147" s="746" t="s">
        <v>2576</v>
      </c>
      <c r="D147" s="903"/>
      <c r="E147" s="1001">
        <f>F147-7</f>
        <v>44673</v>
      </c>
      <c r="F147" s="1000">
        <f>F146+7</f>
        <v>44680</v>
      </c>
      <c r="G147" s="1000">
        <f>F147+42</f>
        <v>44722</v>
      </c>
      <c r="H147" s="921"/>
      <c r="I147" s="921"/>
      <c r="J147" s="921"/>
      <c r="K147" s="921"/>
    </row>
    <row r="148" spans="1:11" s="669" customFormat="1" ht="15">
      <c r="A148" s="992" t="s">
        <v>2575</v>
      </c>
      <c r="B148" s="992"/>
      <c r="C148" s="746"/>
      <c r="D148" s="991"/>
      <c r="E148" s="991"/>
      <c r="F148" s="990"/>
      <c r="G148" s="990"/>
      <c r="H148" s="934"/>
      <c r="I148" s="934"/>
      <c r="J148" s="934"/>
      <c r="K148" s="934"/>
    </row>
    <row r="149" spans="1:11" s="657" customFormat="1" ht="15">
      <c r="A149" s="981"/>
      <c r="B149" s="961" t="s">
        <v>2126</v>
      </c>
      <c r="C149" s="987" t="s">
        <v>24</v>
      </c>
      <c r="D149" s="987" t="s">
        <v>6</v>
      </c>
      <c r="E149" s="985" t="s">
        <v>2024</v>
      </c>
      <c r="F149" s="986" t="s">
        <v>7</v>
      </c>
      <c r="G149" s="985" t="s">
        <v>2565</v>
      </c>
      <c r="H149" s="921"/>
      <c r="I149" s="921"/>
      <c r="J149" s="921"/>
      <c r="K149" s="921"/>
    </row>
    <row r="150" spans="1:11" s="657" customFormat="1" ht="15">
      <c r="A150" s="981"/>
      <c r="B150" s="961"/>
      <c r="C150" s="989"/>
      <c r="D150" s="987"/>
      <c r="E150" s="985" t="s">
        <v>2023</v>
      </c>
      <c r="F150" s="986" t="s">
        <v>27</v>
      </c>
      <c r="G150" s="985" t="s">
        <v>28</v>
      </c>
      <c r="H150" s="984"/>
      <c r="I150" s="921"/>
      <c r="J150" s="921"/>
      <c r="K150" s="921"/>
    </row>
    <row r="151" spans="1:11" s="657" customFormat="1" ht="15">
      <c r="A151" s="981"/>
      <c r="B151" s="679" t="s">
        <v>2534</v>
      </c>
      <c r="C151" s="881" t="s">
        <v>2533</v>
      </c>
      <c r="D151" s="983" t="s">
        <v>2574</v>
      </c>
      <c r="E151" s="761">
        <f>F151-8</f>
        <v>44650</v>
      </c>
      <c r="F151" s="660">
        <v>44658</v>
      </c>
      <c r="G151" s="748">
        <f>F151+31</f>
        <v>44689</v>
      </c>
      <c r="H151" s="921"/>
      <c r="I151" s="921"/>
      <c r="J151" s="921"/>
      <c r="K151" s="921"/>
    </row>
    <row r="152" spans="1:11" s="657" customFormat="1" ht="15">
      <c r="A152" s="981"/>
      <c r="B152" s="746" t="s">
        <v>2532</v>
      </c>
      <c r="C152" s="746" t="s">
        <v>2539</v>
      </c>
      <c r="D152" s="980"/>
      <c r="E152" s="761">
        <f>F152-8</f>
        <v>44657</v>
      </c>
      <c r="F152" s="748">
        <f>F151+7</f>
        <v>44665</v>
      </c>
      <c r="G152" s="748">
        <f>F152+31</f>
        <v>44696</v>
      </c>
      <c r="H152" s="921"/>
      <c r="I152" s="921"/>
      <c r="J152" s="921"/>
      <c r="K152" s="921"/>
    </row>
    <row r="153" spans="1:11" s="657" customFormat="1" ht="15">
      <c r="A153" s="981"/>
      <c r="B153" s="679" t="s">
        <v>2573</v>
      </c>
      <c r="C153" s="881" t="s">
        <v>2537</v>
      </c>
      <c r="D153" s="980"/>
      <c r="E153" s="761">
        <f>F153-8</f>
        <v>44664</v>
      </c>
      <c r="F153" s="748">
        <f>F152+7</f>
        <v>44672</v>
      </c>
      <c r="G153" s="748">
        <f>F153+31</f>
        <v>44703</v>
      </c>
      <c r="H153" s="921"/>
      <c r="I153" s="921"/>
      <c r="J153" s="921"/>
      <c r="K153" s="921"/>
    </row>
    <row r="154" spans="1:11" s="648" customFormat="1">
      <c r="A154" s="789"/>
      <c r="B154" s="679" t="s">
        <v>2135</v>
      </c>
      <c r="C154" s="881" t="s">
        <v>2134</v>
      </c>
      <c r="D154" s="980"/>
      <c r="E154" s="761">
        <f>F154-8</f>
        <v>44671</v>
      </c>
      <c r="F154" s="748">
        <f>F153+7</f>
        <v>44679</v>
      </c>
      <c r="G154" s="748">
        <f>F154+31</f>
        <v>44710</v>
      </c>
      <c r="H154" s="979"/>
      <c r="I154" s="935"/>
      <c r="J154" s="935"/>
      <c r="K154" s="935"/>
    </row>
    <row r="155" spans="1:11">
      <c r="B155" s="746" t="s">
        <v>2135</v>
      </c>
      <c r="C155" s="746" t="s">
        <v>2134</v>
      </c>
      <c r="D155" s="978"/>
      <c r="E155" s="761">
        <f>F155-8</f>
        <v>44678</v>
      </c>
      <c r="F155" s="748">
        <f>F154+7</f>
        <v>44686</v>
      </c>
      <c r="G155" s="748">
        <f>F155+31</f>
        <v>44717</v>
      </c>
    </row>
    <row r="156" spans="1:11" s="657" customFormat="1" ht="15" hidden="1">
      <c r="A156" s="981"/>
      <c r="B156" s="999" t="s">
        <v>23</v>
      </c>
      <c r="C156" s="987" t="s">
        <v>24</v>
      </c>
      <c r="D156" s="987" t="s">
        <v>6</v>
      </c>
      <c r="E156" s="985" t="s">
        <v>2024</v>
      </c>
      <c r="F156" s="986" t="s">
        <v>7</v>
      </c>
      <c r="G156" s="985" t="s">
        <v>2565</v>
      </c>
      <c r="H156" s="921"/>
      <c r="I156" s="921"/>
      <c r="J156" s="921"/>
      <c r="K156" s="921"/>
    </row>
    <row r="157" spans="1:11" s="657" customFormat="1" ht="15" hidden="1">
      <c r="A157" s="981"/>
      <c r="B157" s="998"/>
      <c r="C157" s="989"/>
      <c r="D157" s="987"/>
      <c r="E157" s="985" t="s">
        <v>2023</v>
      </c>
      <c r="F157" s="986" t="s">
        <v>27</v>
      </c>
      <c r="G157" s="985" t="s">
        <v>28</v>
      </c>
      <c r="H157" s="984"/>
      <c r="I157" s="921"/>
      <c r="J157" s="921"/>
      <c r="K157" s="921"/>
    </row>
    <row r="158" spans="1:11" s="657" customFormat="1" ht="15" hidden="1">
      <c r="A158" s="981"/>
      <c r="B158" s="679" t="s">
        <v>2572</v>
      </c>
      <c r="C158" s="679" t="s">
        <v>2571</v>
      </c>
      <c r="D158" s="983" t="s">
        <v>1208</v>
      </c>
      <c r="E158" s="761">
        <f>F158-7</f>
        <v>44286</v>
      </c>
      <c r="F158" s="982">
        <v>44293</v>
      </c>
      <c r="G158" s="748">
        <f>F158+35</f>
        <v>44328</v>
      </c>
      <c r="H158" s="921"/>
      <c r="I158" s="921"/>
      <c r="J158" s="921"/>
      <c r="K158" s="921"/>
    </row>
    <row r="159" spans="1:11" s="657" customFormat="1" ht="15" hidden="1">
      <c r="A159" s="981"/>
      <c r="B159" s="679" t="s">
        <v>2570</v>
      </c>
      <c r="C159" s="881" t="s">
        <v>2566</v>
      </c>
      <c r="D159" s="980"/>
      <c r="E159" s="761">
        <f>F159-7</f>
        <v>44293</v>
      </c>
      <c r="F159" s="748">
        <f>F158+7</f>
        <v>44300</v>
      </c>
      <c r="G159" s="748">
        <f>F159+35</f>
        <v>44335</v>
      </c>
      <c r="H159" s="921"/>
      <c r="I159" s="921"/>
      <c r="J159" s="921"/>
      <c r="K159" s="921"/>
    </row>
    <row r="160" spans="1:11" s="657" customFormat="1" ht="15" hidden="1">
      <c r="A160" s="981"/>
      <c r="B160" s="679" t="s">
        <v>2135</v>
      </c>
      <c r="C160" s="881" t="s">
        <v>2134</v>
      </c>
      <c r="D160" s="980"/>
      <c r="E160" s="761">
        <f>F160-7</f>
        <v>44300</v>
      </c>
      <c r="F160" s="748">
        <f>F159+7</f>
        <v>44307</v>
      </c>
      <c r="G160" s="748">
        <f>F160+35</f>
        <v>44342</v>
      </c>
      <c r="H160" s="921"/>
      <c r="I160" s="921"/>
      <c r="J160" s="921"/>
      <c r="K160" s="921"/>
    </row>
    <row r="161" spans="1:11" s="648" customFormat="1" hidden="1">
      <c r="A161" s="789"/>
      <c r="B161" s="679" t="s">
        <v>2569</v>
      </c>
      <c r="C161" s="881" t="s">
        <v>2568</v>
      </c>
      <c r="D161" s="980"/>
      <c r="E161" s="761">
        <f>F161-7</f>
        <v>44307</v>
      </c>
      <c r="F161" s="748">
        <f>F160+7</f>
        <v>44314</v>
      </c>
      <c r="G161" s="748">
        <f>F161+35</f>
        <v>44349</v>
      </c>
      <c r="H161" s="979"/>
      <c r="I161" s="935"/>
      <c r="J161" s="935"/>
      <c r="K161" s="935"/>
    </row>
    <row r="162" spans="1:11" hidden="1">
      <c r="B162" s="679" t="s">
        <v>2567</v>
      </c>
      <c r="C162" s="881" t="s">
        <v>2566</v>
      </c>
      <c r="D162" s="978"/>
      <c r="E162" s="761">
        <f>F162-7</f>
        <v>44314</v>
      </c>
      <c r="F162" s="748">
        <f>F161+7</f>
        <v>44321</v>
      </c>
      <c r="G162" s="748">
        <f>F162+35</f>
        <v>44356</v>
      </c>
    </row>
    <row r="163" spans="1:11" s="657" customFormat="1" ht="15" hidden="1">
      <c r="A163" s="981"/>
      <c r="B163" s="997" t="s">
        <v>23</v>
      </c>
      <c r="C163" s="987" t="s">
        <v>24</v>
      </c>
      <c r="D163" s="987" t="s">
        <v>6</v>
      </c>
      <c r="E163" s="985" t="s">
        <v>2024</v>
      </c>
      <c r="F163" s="986" t="s">
        <v>7</v>
      </c>
      <c r="G163" s="985" t="s">
        <v>2565</v>
      </c>
      <c r="H163" s="921"/>
      <c r="I163" s="921"/>
      <c r="J163" s="921"/>
      <c r="K163" s="921"/>
    </row>
    <row r="164" spans="1:11" s="657" customFormat="1" ht="15" hidden="1">
      <c r="A164" s="981"/>
      <c r="B164" s="996"/>
      <c r="C164" s="989"/>
      <c r="D164" s="987"/>
      <c r="E164" s="985" t="s">
        <v>2023</v>
      </c>
      <c r="F164" s="986" t="s">
        <v>27</v>
      </c>
      <c r="G164" s="985" t="s">
        <v>28</v>
      </c>
      <c r="H164" s="984"/>
      <c r="I164" s="921"/>
      <c r="J164" s="921"/>
      <c r="K164" s="921"/>
    </row>
    <row r="165" spans="1:11" s="657" customFormat="1" ht="15" hidden="1">
      <c r="A165" s="981"/>
      <c r="B165" s="679" t="s">
        <v>2564</v>
      </c>
      <c r="C165" s="881" t="s">
        <v>2563</v>
      </c>
      <c r="D165" s="983" t="s">
        <v>2139</v>
      </c>
      <c r="E165" s="761">
        <f>F165-5</f>
        <v>43832</v>
      </c>
      <c r="F165" s="982">
        <v>43837</v>
      </c>
      <c r="G165" s="748">
        <f>F165+33</f>
        <v>43870</v>
      </c>
      <c r="H165" s="921"/>
      <c r="I165" s="921"/>
      <c r="J165" s="921"/>
      <c r="K165" s="921"/>
    </row>
    <row r="166" spans="1:11" s="657" customFormat="1" ht="15" hidden="1">
      <c r="A166" s="981"/>
      <c r="B166" s="679" t="s">
        <v>2562</v>
      </c>
      <c r="C166" s="881" t="s">
        <v>2561</v>
      </c>
      <c r="D166" s="980"/>
      <c r="E166" s="761">
        <f>F166-5</f>
        <v>43839</v>
      </c>
      <c r="F166" s="748">
        <f>F165+7</f>
        <v>43844</v>
      </c>
      <c r="G166" s="748">
        <f>F166+33</f>
        <v>43877</v>
      </c>
      <c r="H166" s="921"/>
      <c r="I166" s="921"/>
      <c r="J166" s="921"/>
      <c r="K166" s="921"/>
    </row>
    <row r="167" spans="1:11" s="657" customFormat="1" ht="15" hidden="1">
      <c r="A167" s="981"/>
      <c r="B167" s="679" t="s">
        <v>2134</v>
      </c>
      <c r="C167" s="881" t="s">
        <v>2134</v>
      </c>
      <c r="D167" s="980"/>
      <c r="E167" s="761">
        <f>F167-5</f>
        <v>43846</v>
      </c>
      <c r="F167" s="748">
        <f>F166+7</f>
        <v>43851</v>
      </c>
      <c r="G167" s="748">
        <f>F167+33</f>
        <v>43884</v>
      </c>
      <c r="H167" s="921"/>
      <c r="I167" s="921"/>
      <c r="J167" s="921"/>
      <c r="K167" s="921"/>
    </row>
    <row r="168" spans="1:11" s="648" customFormat="1" hidden="1">
      <c r="A168" s="789"/>
      <c r="B168" s="679" t="s">
        <v>2560</v>
      </c>
      <c r="C168" s="881" t="s">
        <v>2559</v>
      </c>
      <c r="D168" s="980"/>
      <c r="E168" s="761">
        <f>F168-5</f>
        <v>43853</v>
      </c>
      <c r="F168" s="748">
        <f>F167+7</f>
        <v>43858</v>
      </c>
      <c r="G168" s="748">
        <f>F168+33</f>
        <v>43891</v>
      </c>
      <c r="H168" s="979"/>
      <c r="I168" s="935"/>
      <c r="J168" s="935"/>
      <c r="K168" s="935"/>
    </row>
    <row r="169" spans="1:11" hidden="1">
      <c r="B169" s="679" t="s">
        <v>2134</v>
      </c>
      <c r="C169" s="881" t="s">
        <v>2134</v>
      </c>
      <c r="D169" s="978"/>
      <c r="E169" s="761">
        <f>F169-5</f>
        <v>43860</v>
      </c>
      <c r="F169" s="748">
        <f>F168+7</f>
        <v>43865</v>
      </c>
      <c r="G169" s="748">
        <f>F169+33</f>
        <v>43898</v>
      </c>
    </row>
    <row r="170" spans="1:11" s="669" customFormat="1" ht="14.1" customHeight="1">
      <c r="A170" s="992" t="s">
        <v>2558</v>
      </c>
      <c r="B170" s="992"/>
      <c r="C170" s="990"/>
      <c r="D170" s="991"/>
      <c r="E170" s="991"/>
      <c r="F170" s="990"/>
      <c r="G170" s="990"/>
      <c r="H170" s="934"/>
      <c r="I170" s="934"/>
      <c r="J170" s="934"/>
      <c r="K170" s="934"/>
    </row>
    <row r="171" spans="1:11" s="657" customFormat="1" ht="15" hidden="1">
      <c r="A171" s="981"/>
      <c r="B171" s="996" t="s">
        <v>23</v>
      </c>
      <c r="C171" s="989" t="s">
        <v>2535</v>
      </c>
      <c r="D171" s="989" t="s">
        <v>6</v>
      </c>
      <c r="E171" s="985" t="s">
        <v>2024</v>
      </c>
      <c r="F171" s="986" t="s">
        <v>7</v>
      </c>
      <c r="G171" s="985" t="s">
        <v>16</v>
      </c>
      <c r="H171" s="921"/>
      <c r="I171" s="921"/>
      <c r="J171" s="921"/>
      <c r="K171" s="921"/>
    </row>
    <row r="172" spans="1:11" s="657" customFormat="1" ht="15" hidden="1">
      <c r="A172" s="981"/>
      <c r="B172" s="995"/>
      <c r="C172" s="988"/>
      <c r="D172" s="988"/>
      <c r="E172" s="985" t="s">
        <v>2023</v>
      </c>
      <c r="F172" s="986" t="s">
        <v>27</v>
      </c>
      <c r="G172" s="985" t="s">
        <v>28</v>
      </c>
      <c r="H172" s="984"/>
      <c r="I172" s="921"/>
      <c r="J172" s="921"/>
      <c r="K172" s="921"/>
    </row>
    <row r="173" spans="1:11" s="657" customFormat="1" ht="15" hidden="1">
      <c r="A173" s="981"/>
      <c r="B173" s="679" t="s">
        <v>2557</v>
      </c>
      <c r="C173" s="679" t="s">
        <v>2556</v>
      </c>
      <c r="D173" s="983" t="s">
        <v>167</v>
      </c>
      <c r="E173" s="761">
        <f>F173-7</f>
        <v>44071</v>
      </c>
      <c r="F173" s="982">
        <v>44078</v>
      </c>
      <c r="G173" s="748">
        <f>F173+34</f>
        <v>44112</v>
      </c>
      <c r="H173" s="921"/>
      <c r="I173" s="921"/>
      <c r="J173" s="921"/>
      <c r="K173" s="921"/>
    </row>
    <row r="174" spans="1:11" s="657" customFormat="1" ht="15" hidden="1">
      <c r="A174" s="981"/>
      <c r="B174" s="679" t="s">
        <v>2555</v>
      </c>
      <c r="C174" s="679" t="s">
        <v>2554</v>
      </c>
      <c r="D174" s="980"/>
      <c r="E174" s="761">
        <f>F174-7</f>
        <v>44078</v>
      </c>
      <c r="F174" s="748">
        <f>F173+7</f>
        <v>44085</v>
      </c>
      <c r="G174" s="748">
        <f>F174+34</f>
        <v>44119</v>
      </c>
      <c r="H174" s="921"/>
      <c r="I174" s="921"/>
      <c r="J174" s="921"/>
      <c r="K174" s="921"/>
    </row>
    <row r="175" spans="1:11" s="657" customFormat="1" ht="15" hidden="1">
      <c r="A175" s="981"/>
      <c r="B175" s="679" t="s">
        <v>2553</v>
      </c>
      <c r="C175" s="679" t="s">
        <v>2537</v>
      </c>
      <c r="D175" s="980"/>
      <c r="E175" s="761">
        <f>F175-7</f>
        <v>44085</v>
      </c>
      <c r="F175" s="748">
        <f>F174+7</f>
        <v>44092</v>
      </c>
      <c r="G175" s="748">
        <f>F175+34</f>
        <v>44126</v>
      </c>
      <c r="H175" s="921"/>
      <c r="I175" s="921"/>
      <c r="J175" s="921"/>
      <c r="K175" s="921"/>
    </row>
    <row r="176" spans="1:11" s="648" customFormat="1" hidden="1">
      <c r="A176" s="789"/>
      <c r="B176" s="679" t="s">
        <v>2552</v>
      </c>
      <c r="C176" s="679" t="s">
        <v>2551</v>
      </c>
      <c r="D176" s="980"/>
      <c r="E176" s="761">
        <f>F176-7</f>
        <v>44092</v>
      </c>
      <c r="F176" s="748">
        <f>F175+7</f>
        <v>44099</v>
      </c>
      <c r="G176" s="748">
        <f>F176+34</f>
        <v>44133</v>
      </c>
      <c r="H176" s="979"/>
      <c r="I176" s="935"/>
      <c r="J176" s="935"/>
      <c r="K176" s="935"/>
    </row>
    <row r="177" spans="1:11" hidden="1">
      <c r="B177" s="679" t="s">
        <v>2550</v>
      </c>
      <c r="C177" s="679" t="s">
        <v>2549</v>
      </c>
      <c r="D177" s="978"/>
      <c r="E177" s="761">
        <f>F177-7</f>
        <v>44099</v>
      </c>
      <c r="F177" s="748">
        <f>F176+7</f>
        <v>44106</v>
      </c>
      <c r="G177" s="748">
        <f>F177+34</f>
        <v>44140</v>
      </c>
    </row>
    <row r="178" spans="1:11" s="657" customFormat="1" ht="15">
      <c r="A178" s="981"/>
      <c r="B178" s="961" t="s">
        <v>2126</v>
      </c>
      <c r="C178" s="989" t="s">
        <v>2535</v>
      </c>
      <c r="D178" s="989" t="s">
        <v>6</v>
      </c>
      <c r="E178" s="985" t="s">
        <v>2024</v>
      </c>
      <c r="F178" s="986" t="s">
        <v>7</v>
      </c>
      <c r="G178" s="985" t="s">
        <v>16</v>
      </c>
      <c r="H178" s="921"/>
      <c r="I178" s="921"/>
      <c r="J178" s="921"/>
      <c r="K178" s="921"/>
    </row>
    <row r="179" spans="1:11" s="657" customFormat="1" ht="15">
      <c r="A179" s="981"/>
      <c r="B179" s="961"/>
      <c r="C179" s="988"/>
      <c r="D179" s="988"/>
      <c r="E179" s="985" t="s">
        <v>2023</v>
      </c>
      <c r="F179" s="986" t="s">
        <v>27</v>
      </c>
      <c r="G179" s="985" t="s">
        <v>28</v>
      </c>
      <c r="H179" s="984"/>
      <c r="I179" s="921"/>
      <c r="J179" s="921"/>
      <c r="K179" s="921"/>
    </row>
    <row r="180" spans="1:11" s="657" customFormat="1" ht="15">
      <c r="A180" s="981"/>
      <c r="B180" s="746" t="s">
        <v>2548</v>
      </c>
      <c r="C180" s="746" t="s">
        <v>2547</v>
      </c>
      <c r="D180" s="983" t="s">
        <v>2546</v>
      </c>
      <c r="E180" s="761">
        <f>F180-7</f>
        <v>44650</v>
      </c>
      <c r="F180" s="982">
        <v>44657</v>
      </c>
      <c r="G180" s="748">
        <f>F180+34</f>
        <v>44691</v>
      </c>
      <c r="H180" s="921"/>
      <c r="I180" s="921"/>
      <c r="J180" s="921"/>
      <c r="K180" s="921"/>
    </row>
    <row r="181" spans="1:11" s="657" customFormat="1" ht="15">
      <c r="A181" s="981"/>
      <c r="B181" s="746" t="s">
        <v>2545</v>
      </c>
      <c r="C181" s="746" t="s">
        <v>2544</v>
      </c>
      <c r="D181" s="980"/>
      <c r="E181" s="761">
        <f>F181-7</f>
        <v>44657</v>
      </c>
      <c r="F181" s="748">
        <f>F180+7</f>
        <v>44664</v>
      </c>
      <c r="G181" s="748">
        <f>F181+34</f>
        <v>44698</v>
      </c>
      <c r="H181" s="921"/>
      <c r="I181" s="921"/>
      <c r="J181" s="921"/>
      <c r="K181" s="921"/>
    </row>
    <row r="182" spans="1:11" s="657" customFormat="1" ht="15">
      <c r="A182" s="981"/>
      <c r="B182" s="746" t="s">
        <v>2543</v>
      </c>
      <c r="C182" s="746" t="s">
        <v>2542</v>
      </c>
      <c r="D182" s="980"/>
      <c r="E182" s="761">
        <f>F182-7</f>
        <v>44664</v>
      </c>
      <c r="F182" s="748">
        <f>F181+7</f>
        <v>44671</v>
      </c>
      <c r="G182" s="748">
        <f>F182+34</f>
        <v>44705</v>
      </c>
      <c r="H182" s="921"/>
      <c r="I182" s="921"/>
      <c r="J182" s="921"/>
      <c r="K182" s="921"/>
    </row>
    <row r="183" spans="1:11" s="648" customFormat="1">
      <c r="A183" s="789"/>
      <c r="B183" s="746" t="s">
        <v>2541</v>
      </c>
      <c r="C183" s="746" t="s">
        <v>2540</v>
      </c>
      <c r="D183" s="980"/>
      <c r="E183" s="761">
        <f>F183-7</f>
        <v>44671</v>
      </c>
      <c r="F183" s="748">
        <f>F182+7</f>
        <v>44678</v>
      </c>
      <c r="G183" s="748">
        <f>F183+34</f>
        <v>44712</v>
      </c>
      <c r="H183" s="979"/>
      <c r="I183" s="935"/>
      <c r="J183" s="935"/>
      <c r="K183" s="935"/>
    </row>
    <row r="184" spans="1:11">
      <c r="B184" s="746" t="s">
        <v>2135</v>
      </c>
      <c r="C184" s="746" t="s">
        <v>2134</v>
      </c>
      <c r="D184" s="978"/>
      <c r="E184" s="761">
        <f>F184-7</f>
        <v>44678</v>
      </c>
      <c r="F184" s="748">
        <f>F183+7</f>
        <v>44685</v>
      </c>
      <c r="G184" s="748">
        <f>F184+34</f>
        <v>44719</v>
      </c>
    </row>
    <row r="185" spans="1:11">
      <c r="B185" s="901"/>
      <c r="C185" s="679"/>
      <c r="D185" s="994"/>
      <c r="E185" s="761"/>
      <c r="F185" s="748"/>
      <c r="G185" s="748"/>
    </row>
    <row r="186" spans="1:11" s="657" customFormat="1" ht="15">
      <c r="A186" s="981"/>
      <c r="B186" s="961" t="s">
        <v>2126</v>
      </c>
      <c r="C186" s="989" t="s">
        <v>2535</v>
      </c>
      <c r="D186" s="989" t="s">
        <v>6</v>
      </c>
      <c r="E186" s="985" t="s">
        <v>2024</v>
      </c>
      <c r="F186" s="986" t="s">
        <v>7</v>
      </c>
      <c r="G186" s="985" t="s">
        <v>16</v>
      </c>
      <c r="H186" s="921"/>
      <c r="I186" s="921"/>
      <c r="J186" s="921"/>
      <c r="K186" s="921"/>
    </row>
    <row r="187" spans="1:11" s="657" customFormat="1" ht="15">
      <c r="A187" s="981"/>
      <c r="B187" s="961"/>
      <c r="C187" s="988"/>
      <c r="D187" s="988"/>
      <c r="E187" s="985" t="s">
        <v>2023</v>
      </c>
      <c r="F187" s="986" t="s">
        <v>27</v>
      </c>
      <c r="G187" s="985" t="s">
        <v>28</v>
      </c>
      <c r="H187" s="984"/>
      <c r="I187" s="921"/>
      <c r="J187" s="921"/>
      <c r="K187" s="921"/>
    </row>
    <row r="188" spans="1:11" s="657" customFormat="1" ht="15.75" customHeight="1">
      <c r="A188" s="981"/>
      <c r="B188" s="746" t="s">
        <v>2534</v>
      </c>
      <c r="C188" s="746" t="s">
        <v>2533</v>
      </c>
      <c r="D188" s="993" t="s">
        <v>2255</v>
      </c>
      <c r="E188" s="761">
        <f>F188-7</f>
        <v>44649</v>
      </c>
      <c r="F188" s="982">
        <v>44656</v>
      </c>
      <c r="G188" s="748">
        <f>F188+34</f>
        <v>44690</v>
      </c>
      <c r="H188" s="921"/>
      <c r="I188" s="921"/>
      <c r="J188" s="921"/>
      <c r="K188" s="921"/>
    </row>
    <row r="189" spans="1:11" s="657" customFormat="1" ht="15">
      <c r="A189" s="981"/>
      <c r="B189" s="679" t="s">
        <v>2532</v>
      </c>
      <c r="C189" s="679" t="s">
        <v>2539</v>
      </c>
      <c r="D189" s="993"/>
      <c r="E189" s="761">
        <f>F189-7</f>
        <v>44656</v>
      </c>
      <c r="F189" s="748">
        <f>F188+7</f>
        <v>44663</v>
      </c>
      <c r="G189" s="748">
        <f>F189+34</f>
        <v>44697</v>
      </c>
      <c r="H189" s="921"/>
      <c r="I189" s="921"/>
      <c r="J189" s="921"/>
      <c r="K189" s="921"/>
    </row>
    <row r="190" spans="1:11" s="657" customFormat="1" ht="15">
      <c r="A190" s="981"/>
      <c r="B190" s="746" t="s">
        <v>2538</v>
      </c>
      <c r="C190" s="746" t="s">
        <v>2537</v>
      </c>
      <c r="D190" s="993"/>
      <c r="E190" s="761">
        <f>F190-7</f>
        <v>44663</v>
      </c>
      <c r="F190" s="748">
        <f>F189+7</f>
        <v>44670</v>
      </c>
      <c r="G190" s="748">
        <f>F190+34</f>
        <v>44704</v>
      </c>
      <c r="H190" s="921"/>
      <c r="I190" s="921"/>
      <c r="J190" s="921"/>
      <c r="K190" s="921"/>
    </row>
    <row r="191" spans="1:11" s="648" customFormat="1">
      <c r="A191" s="789"/>
      <c r="B191" s="746" t="s">
        <v>2135</v>
      </c>
      <c r="C191" s="746" t="s">
        <v>2134</v>
      </c>
      <c r="D191" s="993"/>
      <c r="E191" s="761">
        <f>F191-7</f>
        <v>44670</v>
      </c>
      <c r="F191" s="748">
        <f>F190+7</f>
        <v>44677</v>
      </c>
      <c r="G191" s="748">
        <f>F191+34</f>
        <v>44711</v>
      </c>
      <c r="H191" s="979"/>
      <c r="I191" s="935"/>
      <c r="J191" s="935"/>
      <c r="K191" s="935"/>
    </row>
    <row r="192" spans="1:11">
      <c r="B192" s="746" t="s">
        <v>2135</v>
      </c>
      <c r="C192" s="746" t="s">
        <v>2134</v>
      </c>
      <c r="D192" s="993"/>
      <c r="E192" s="761">
        <f>F192-7</f>
        <v>44677</v>
      </c>
      <c r="F192" s="748">
        <f>F191+7</f>
        <v>44684</v>
      </c>
      <c r="G192" s="748">
        <f>F192+34</f>
        <v>44718</v>
      </c>
    </row>
    <row r="193" spans="1:11" s="669" customFormat="1" ht="14.1" customHeight="1">
      <c r="A193" s="992" t="s">
        <v>2536</v>
      </c>
      <c r="B193" s="992"/>
      <c r="C193" s="990"/>
      <c r="D193" s="991"/>
      <c r="E193" s="991"/>
      <c r="F193" s="990"/>
      <c r="G193" s="990"/>
      <c r="I193" s="934"/>
      <c r="J193" s="934"/>
      <c r="K193" s="934"/>
    </row>
    <row r="194" spans="1:11" s="657" customFormat="1" ht="15">
      <c r="A194" s="981"/>
      <c r="B194" s="961" t="s">
        <v>2126</v>
      </c>
      <c r="C194" s="989" t="s">
        <v>2535</v>
      </c>
      <c r="D194" s="987" t="s">
        <v>6</v>
      </c>
      <c r="E194" s="985" t="s">
        <v>2024</v>
      </c>
      <c r="F194" s="986" t="s">
        <v>7</v>
      </c>
      <c r="G194" s="985" t="s">
        <v>165</v>
      </c>
      <c r="H194" s="934"/>
      <c r="I194" s="921"/>
      <c r="J194" s="921"/>
      <c r="K194" s="921"/>
    </row>
    <row r="195" spans="1:11" s="657" customFormat="1" ht="15">
      <c r="A195" s="981"/>
      <c r="B195" s="961"/>
      <c r="C195" s="988"/>
      <c r="D195" s="987"/>
      <c r="E195" s="985" t="s">
        <v>2023</v>
      </c>
      <c r="F195" s="986" t="s">
        <v>27</v>
      </c>
      <c r="G195" s="985" t="s">
        <v>28</v>
      </c>
      <c r="H195" s="984"/>
      <c r="I195" s="921"/>
      <c r="J195" s="921"/>
      <c r="K195" s="921"/>
    </row>
    <row r="196" spans="1:11" s="657" customFormat="1" ht="15">
      <c r="A196" s="981"/>
      <c r="B196" s="746" t="s">
        <v>2534</v>
      </c>
      <c r="C196" s="746" t="s">
        <v>2533</v>
      </c>
      <c r="D196" s="983" t="s">
        <v>2255</v>
      </c>
      <c r="E196" s="761">
        <f>F196-6</f>
        <v>44650</v>
      </c>
      <c r="F196" s="982">
        <v>44656</v>
      </c>
      <c r="G196" s="748">
        <f>F196+36</f>
        <v>44692</v>
      </c>
      <c r="H196" s="921"/>
      <c r="I196" s="921"/>
      <c r="J196" s="921"/>
      <c r="K196" s="921"/>
    </row>
    <row r="197" spans="1:11" s="657" customFormat="1" ht="15">
      <c r="A197" s="981"/>
      <c r="B197" s="679" t="s">
        <v>2532</v>
      </c>
      <c r="C197" s="679" t="s">
        <v>2531</v>
      </c>
      <c r="D197" s="980"/>
      <c r="E197" s="761">
        <f>F197-6</f>
        <v>44657</v>
      </c>
      <c r="F197" s="748">
        <f>F196+7</f>
        <v>44663</v>
      </c>
      <c r="G197" s="748">
        <f>F197+36</f>
        <v>44699</v>
      </c>
      <c r="H197" s="921"/>
      <c r="I197" s="921"/>
      <c r="J197" s="921"/>
      <c r="K197" s="921"/>
    </row>
    <row r="198" spans="1:11" s="657" customFormat="1" ht="15">
      <c r="A198" s="981"/>
      <c r="B198" s="746" t="s">
        <v>2530</v>
      </c>
      <c r="C198" s="746" t="s">
        <v>2529</v>
      </c>
      <c r="D198" s="980"/>
      <c r="E198" s="761">
        <f>F198-6</f>
        <v>44664</v>
      </c>
      <c r="F198" s="748">
        <f>F197+7</f>
        <v>44670</v>
      </c>
      <c r="G198" s="748">
        <f>F198+36</f>
        <v>44706</v>
      </c>
      <c r="H198" s="921"/>
      <c r="I198" s="921"/>
      <c r="J198" s="921"/>
      <c r="K198" s="921"/>
    </row>
    <row r="199" spans="1:11" s="648" customFormat="1">
      <c r="A199" s="789"/>
      <c r="B199" s="746" t="s">
        <v>2164</v>
      </c>
      <c r="C199" s="746" t="s">
        <v>2163</v>
      </c>
      <c r="D199" s="980"/>
      <c r="E199" s="761">
        <f>F199-6</f>
        <v>44671</v>
      </c>
      <c r="F199" s="748">
        <f>F198+7</f>
        <v>44677</v>
      </c>
      <c r="G199" s="748">
        <f>F199+36</f>
        <v>44713</v>
      </c>
      <c r="H199" s="979"/>
      <c r="I199" s="935"/>
      <c r="J199" s="935"/>
      <c r="K199" s="935"/>
    </row>
    <row r="200" spans="1:11">
      <c r="B200" s="746" t="s">
        <v>2164</v>
      </c>
      <c r="C200" s="746" t="s">
        <v>2163</v>
      </c>
      <c r="D200" s="978"/>
      <c r="E200" s="761">
        <f>F200-6</f>
        <v>44678</v>
      </c>
      <c r="F200" s="748">
        <f>F199+7</f>
        <v>44684</v>
      </c>
      <c r="G200" s="748">
        <f>F200+36</f>
        <v>44720</v>
      </c>
    </row>
    <row r="201" spans="1:11" s="648" customFormat="1" ht="15">
      <c r="A201" s="895" t="s">
        <v>2528</v>
      </c>
      <c r="B201" s="895"/>
      <c r="C201" s="895"/>
      <c r="D201" s="895"/>
      <c r="E201" s="895"/>
      <c r="F201" s="895"/>
      <c r="G201" s="895"/>
    </row>
    <row r="202" spans="1:11" s="669" customFormat="1" ht="15">
      <c r="A202" s="819" t="s">
        <v>2527</v>
      </c>
      <c r="B202" s="819"/>
      <c r="C202" s="913"/>
      <c r="F202" s="913"/>
      <c r="G202" s="913"/>
      <c r="H202" s="934"/>
      <c r="I202" s="934"/>
      <c r="J202" s="934"/>
      <c r="K202" s="934"/>
    </row>
    <row r="203" spans="1:11" s="657" customFormat="1" ht="15" customHeight="1">
      <c r="A203" s="806"/>
      <c r="B203" s="961" t="s">
        <v>2161</v>
      </c>
      <c r="C203" s="744" t="s">
        <v>2389</v>
      </c>
      <c r="D203" s="744" t="s">
        <v>6</v>
      </c>
      <c r="E203" s="709" t="s">
        <v>2024</v>
      </c>
      <c r="F203" s="709" t="s">
        <v>7</v>
      </c>
      <c r="G203" s="709" t="s">
        <v>2522</v>
      </c>
      <c r="H203" s="968"/>
      <c r="I203" s="921"/>
      <c r="J203" s="921"/>
      <c r="K203" s="921"/>
    </row>
    <row r="204" spans="1:11" s="657" customFormat="1" ht="15" customHeight="1">
      <c r="A204" s="806"/>
      <c r="B204" s="961"/>
      <c r="C204" s="970"/>
      <c r="D204" s="970"/>
      <c r="E204" s="827" t="s">
        <v>2023</v>
      </c>
      <c r="F204" s="827" t="s">
        <v>27</v>
      </c>
      <c r="G204" s="827" t="s">
        <v>28</v>
      </c>
      <c r="H204" s="968"/>
      <c r="I204" s="921"/>
      <c r="J204" s="921"/>
      <c r="K204" s="921"/>
    </row>
    <row r="205" spans="1:11" s="657" customFormat="1" ht="15" customHeight="1">
      <c r="A205" s="806"/>
      <c r="B205" s="839" t="s">
        <v>2526</v>
      </c>
      <c r="C205" s="839" t="s">
        <v>2418</v>
      </c>
      <c r="D205" s="820" t="s">
        <v>2284</v>
      </c>
      <c r="E205" s="705">
        <f>F205-4</f>
        <v>44648</v>
      </c>
      <c r="F205" s="748">
        <v>44652</v>
      </c>
      <c r="G205" s="748">
        <f>F205+34</f>
        <v>44686</v>
      </c>
      <c r="H205" s="968"/>
      <c r="I205" s="921"/>
      <c r="J205" s="921"/>
      <c r="K205" s="921"/>
    </row>
    <row r="206" spans="1:11" s="657" customFormat="1" ht="15" customHeight="1">
      <c r="A206" s="806"/>
      <c r="B206" s="839" t="s">
        <v>2525</v>
      </c>
      <c r="C206" s="840" t="s">
        <v>2365</v>
      </c>
      <c r="D206" s="799"/>
      <c r="E206" s="705">
        <f>F206-4</f>
        <v>44655</v>
      </c>
      <c r="F206" s="748">
        <f>F205+7</f>
        <v>44659</v>
      </c>
      <c r="G206" s="748">
        <f>F206+34</f>
        <v>44693</v>
      </c>
      <c r="H206" s="968"/>
      <c r="I206" s="921"/>
      <c r="J206" s="921"/>
      <c r="K206" s="921"/>
    </row>
    <row r="207" spans="1:11" s="657" customFormat="1" ht="15" customHeight="1">
      <c r="A207" s="806"/>
      <c r="B207" s="962" t="s">
        <v>2524</v>
      </c>
      <c r="C207" s="840" t="s">
        <v>2523</v>
      </c>
      <c r="D207" s="799"/>
      <c r="E207" s="705">
        <f>F207-4</f>
        <v>44662</v>
      </c>
      <c r="F207" s="748">
        <f>F206+7</f>
        <v>44666</v>
      </c>
      <c r="G207" s="748">
        <f>F207+34</f>
        <v>44700</v>
      </c>
      <c r="H207" s="968"/>
      <c r="I207" s="921"/>
      <c r="J207" s="921"/>
      <c r="K207" s="921"/>
    </row>
    <row r="208" spans="1:11" s="657" customFormat="1" ht="15" customHeight="1">
      <c r="A208" s="806"/>
      <c r="B208" s="962" t="s">
        <v>2164</v>
      </c>
      <c r="C208" s="840" t="s">
        <v>2163</v>
      </c>
      <c r="D208" s="799"/>
      <c r="E208" s="705">
        <f>F208-4</f>
        <v>44669</v>
      </c>
      <c r="F208" s="748">
        <f>F207+7</f>
        <v>44673</v>
      </c>
      <c r="G208" s="748">
        <f>F208+34</f>
        <v>44707</v>
      </c>
      <c r="H208" s="968"/>
      <c r="I208" s="921"/>
      <c r="J208" s="921"/>
      <c r="K208" s="921"/>
    </row>
    <row r="209" spans="1:11" s="657" customFormat="1" ht="15" customHeight="1">
      <c r="A209" s="806"/>
      <c r="B209" s="856" t="s">
        <v>2164</v>
      </c>
      <c r="C209" s="856" t="s">
        <v>2163</v>
      </c>
      <c r="D209" s="798"/>
      <c r="E209" s="705">
        <f>F209-4</f>
        <v>44676</v>
      </c>
      <c r="F209" s="748">
        <f>F208+7</f>
        <v>44680</v>
      </c>
      <c r="G209" s="748">
        <f>F209+34</f>
        <v>44714</v>
      </c>
      <c r="H209" s="968"/>
      <c r="I209" s="921"/>
      <c r="J209" s="921"/>
      <c r="K209" s="921"/>
    </row>
    <row r="210" spans="1:11" s="921" customFormat="1" ht="15" customHeight="1">
      <c r="A210" s="806"/>
      <c r="B210" s="758"/>
      <c r="C210" s="758"/>
      <c r="D210" s="977"/>
      <c r="E210" s="757"/>
      <c r="F210" s="822"/>
      <c r="G210" s="822"/>
      <c r="H210" s="968"/>
    </row>
    <row r="211" spans="1:11" s="657" customFormat="1" ht="15" hidden="1" customHeight="1">
      <c r="A211" s="806"/>
      <c r="B211" s="865" t="s">
        <v>23</v>
      </c>
      <c r="C211" s="744" t="s">
        <v>24</v>
      </c>
      <c r="D211" s="744" t="s">
        <v>6</v>
      </c>
      <c r="E211" s="709" t="s">
        <v>2024</v>
      </c>
      <c r="F211" s="709" t="s">
        <v>7</v>
      </c>
      <c r="G211" s="709" t="s">
        <v>2522</v>
      </c>
      <c r="H211" s="968"/>
      <c r="I211" s="921"/>
      <c r="J211" s="921"/>
      <c r="K211" s="921"/>
    </row>
    <row r="212" spans="1:11" s="657" customFormat="1" ht="15" hidden="1" customHeight="1">
      <c r="A212" s="806"/>
      <c r="B212" s="957"/>
      <c r="C212" s="970"/>
      <c r="D212" s="970"/>
      <c r="E212" s="827" t="s">
        <v>2023</v>
      </c>
      <c r="F212" s="827" t="s">
        <v>27</v>
      </c>
      <c r="G212" s="827" t="s">
        <v>28</v>
      </c>
      <c r="H212" s="968"/>
      <c r="I212" s="921"/>
      <c r="J212" s="921"/>
      <c r="K212" s="921"/>
    </row>
    <row r="213" spans="1:11" s="657" customFormat="1" ht="15" hidden="1" customHeight="1">
      <c r="A213" s="806"/>
      <c r="B213" s="839"/>
      <c r="C213" s="840"/>
      <c r="D213" s="805" t="s">
        <v>141</v>
      </c>
      <c r="E213" s="976">
        <f>F213-5</f>
        <v>43768</v>
      </c>
      <c r="F213" s="953">
        <v>43773</v>
      </c>
      <c r="G213" s="953">
        <f>F213+34</f>
        <v>43807</v>
      </c>
      <c r="H213" s="968"/>
      <c r="I213" s="921"/>
      <c r="J213" s="921"/>
      <c r="K213" s="921"/>
    </row>
    <row r="214" spans="1:11" s="657" customFormat="1" ht="15" hidden="1" customHeight="1">
      <c r="A214" s="806"/>
      <c r="B214" s="839"/>
      <c r="C214" s="840"/>
      <c r="D214" s="805"/>
      <c r="E214" s="976">
        <f>F214-5</f>
        <v>43775</v>
      </c>
      <c r="F214" s="953">
        <f>F213+7</f>
        <v>43780</v>
      </c>
      <c r="G214" s="953">
        <f>F214+34</f>
        <v>43814</v>
      </c>
      <c r="H214" s="968"/>
      <c r="I214" s="921"/>
      <c r="J214" s="921"/>
      <c r="K214" s="921"/>
    </row>
    <row r="215" spans="1:11" s="657" customFormat="1" ht="15" hidden="1" customHeight="1">
      <c r="A215" s="806"/>
      <c r="B215" s="839"/>
      <c r="C215" s="840"/>
      <c r="D215" s="805"/>
      <c r="E215" s="976">
        <f>F215-5</f>
        <v>43782</v>
      </c>
      <c r="F215" s="953">
        <f>F214+7</f>
        <v>43787</v>
      </c>
      <c r="G215" s="953">
        <f>F215+34</f>
        <v>43821</v>
      </c>
      <c r="H215" s="968"/>
      <c r="I215" s="921"/>
      <c r="J215" s="921"/>
      <c r="K215" s="921"/>
    </row>
    <row r="216" spans="1:11" s="657" customFormat="1" ht="15" hidden="1" customHeight="1">
      <c r="A216" s="806"/>
      <c r="B216" s="839"/>
      <c r="C216" s="840"/>
      <c r="D216" s="805"/>
      <c r="E216" s="976">
        <f>F216-5</f>
        <v>43789</v>
      </c>
      <c r="F216" s="953">
        <f>F215+7</f>
        <v>43794</v>
      </c>
      <c r="G216" s="953">
        <f>F216+34</f>
        <v>43828</v>
      </c>
      <c r="H216" s="968"/>
      <c r="I216" s="921"/>
      <c r="J216" s="921"/>
      <c r="K216" s="921"/>
    </row>
    <row r="217" spans="1:11" s="657" customFormat="1" ht="18" hidden="1" customHeight="1">
      <c r="A217" s="789"/>
      <c r="B217" s="839"/>
      <c r="C217" s="840"/>
      <c r="D217" s="805"/>
      <c r="E217" s="976">
        <f>F217-5</f>
        <v>43796</v>
      </c>
      <c r="F217" s="953">
        <f>F216+7</f>
        <v>43801</v>
      </c>
      <c r="G217" s="953">
        <f>F217+34</f>
        <v>43835</v>
      </c>
      <c r="H217" s="968"/>
      <c r="I217" s="921"/>
      <c r="J217" s="921"/>
      <c r="K217" s="921"/>
    </row>
    <row r="218" spans="1:11" s="657" customFormat="1" ht="15" customHeight="1">
      <c r="A218" s="806"/>
      <c r="B218" s="961" t="s">
        <v>2161</v>
      </c>
      <c r="C218" s="744" t="s">
        <v>2389</v>
      </c>
      <c r="D218" s="744" t="s">
        <v>6</v>
      </c>
      <c r="E218" s="709" t="s">
        <v>2024</v>
      </c>
      <c r="F218" s="709" t="s">
        <v>7</v>
      </c>
      <c r="G218" s="709" t="s">
        <v>2522</v>
      </c>
      <c r="H218" s="968"/>
      <c r="I218" s="921"/>
      <c r="J218" s="921"/>
      <c r="K218" s="921"/>
    </row>
    <row r="219" spans="1:11" s="657" customFormat="1" ht="15" customHeight="1">
      <c r="A219" s="806"/>
      <c r="B219" s="961"/>
      <c r="C219" s="970"/>
      <c r="D219" s="970"/>
      <c r="E219" s="827" t="s">
        <v>2023</v>
      </c>
      <c r="F219" s="827" t="s">
        <v>27</v>
      </c>
      <c r="G219" s="827" t="s">
        <v>28</v>
      </c>
      <c r="H219" s="968"/>
      <c r="I219" s="921"/>
      <c r="J219" s="921"/>
      <c r="K219" s="921"/>
    </row>
    <row r="220" spans="1:11" s="657" customFormat="1" ht="15" customHeight="1">
      <c r="A220" s="806"/>
      <c r="B220" s="839" t="s">
        <v>2521</v>
      </c>
      <c r="C220" s="839" t="s">
        <v>2520</v>
      </c>
      <c r="D220" s="805" t="s">
        <v>2387</v>
      </c>
      <c r="E220" s="976">
        <f>F220-5</f>
        <v>44650</v>
      </c>
      <c r="F220" s="953">
        <v>44655</v>
      </c>
      <c r="G220" s="953">
        <f>F220+32</f>
        <v>44687</v>
      </c>
      <c r="H220" s="968"/>
      <c r="I220" s="921"/>
      <c r="J220" s="921"/>
      <c r="K220" s="921"/>
    </row>
    <row r="221" spans="1:11" s="657" customFormat="1" ht="15" customHeight="1">
      <c r="A221" s="806"/>
      <c r="B221" s="746" t="s">
        <v>2519</v>
      </c>
      <c r="C221" s="746" t="s">
        <v>2518</v>
      </c>
      <c r="D221" s="805"/>
      <c r="E221" s="976">
        <f>F221-5</f>
        <v>44657</v>
      </c>
      <c r="F221" s="953">
        <f>F220+7</f>
        <v>44662</v>
      </c>
      <c r="G221" s="953">
        <f>F221+32</f>
        <v>44694</v>
      </c>
      <c r="H221" s="968"/>
      <c r="I221" s="921"/>
      <c r="J221" s="921"/>
      <c r="K221" s="921"/>
    </row>
    <row r="222" spans="1:11" s="657" customFormat="1" ht="15" customHeight="1">
      <c r="A222" s="806"/>
      <c r="B222" s="962" t="s">
        <v>2517</v>
      </c>
      <c r="C222" s="840" t="s">
        <v>2516</v>
      </c>
      <c r="D222" s="805"/>
      <c r="E222" s="976">
        <f>F222-5</f>
        <v>44664</v>
      </c>
      <c r="F222" s="953">
        <f>F221+7</f>
        <v>44669</v>
      </c>
      <c r="G222" s="953">
        <f>F222+32</f>
        <v>44701</v>
      </c>
      <c r="H222" s="968"/>
      <c r="I222" s="921"/>
      <c r="J222" s="921"/>
      <c r="K222" s="921"/>
    </row>
    <row r="223" spans="1:11" s="657" customFormat="1" ht="15" customHeight="1">
      <c r="A223" s="806"/>
      <c r="B223" s="962" t="s">
        <v>2164</v>
      </c>
      <c r="C223" s="840" t="s">
        <v>2163</v>
      </c>
      <c r="D223" s="805"/>
      <c r="E223" s="976">
        <f>F223-5</f>
        <v>44671</v>
      </c>
      <c r="F223" s="953">
        <f>F222+7</f>
        <v>44676</v>
      </c>
      <c r="G223" s="953">
        <f>F223+32</f>
        <v>44708</v>
      </c>
      <c r="H223" s="968"/>
      <c r="I223" s="921"/>
      <c r="J223" s="921"/>
      <c r="K223" s="921"/>
    </row>
    <row r="224" spans="1:11" s="657" customFormat="1" ht="18" customHeight="1">
      <c r="A224" s="789"/>
      <c r="B224" s="839" t="s">
        <v>2164</v>
      </c>
      <c r="C224" s="840" t="s">
        <v>2163</v>
      </c>
      <c r="D224" s="805"/>
      <c r="E224" s="976">
        <f>F224-5</f>
        <v>44678</v>
      </c>
      <c r="F224" s="953">
        <f>F223+7</f>
        <v>44683</v>
      </c>
      <c r="G224" s="953">
        <f>F224+32</f>
        <v>44715</v>
      </c>
      <c r="H224" s="968"/>
      <c r="I224" s="921"/>
      <c r="J224" s="921"/>
      <c r="K224" s="921"/>
    </row>
    <row r="225" spans="1:11" s="669" customFormat="1" ht="15" customHeight="1">
      <c r="A225" s="833" t="s">
        <v>2515</v>
      </c>
      <c r="B225" s="975"/>
      <c r="C225" s="974"/>
      <c r="D225" s="772"/>
      <c r="E225" s="973"/>
      <c r="F225" s="913"/>
      <c r="G225" s="913"/>
      <c r="H225" s="972"/>
      <c r="I225" s="934"/>
      <c r="J225" s="934"/>
      <c r="K225" s="934"/>
    </row>
    <row r="226" spans="1:11" s="657" customFormat="1" ht="15" hidden="1" customHeight="1">
      <c r="A226" s="806"/>
      <c r="B226" s="916" t="s">
        <v>23</v>
      </c>
      <c r="C226" s="744" t="s">
        <v>24</v>
      </c>
      <c r="D226" s="744" t="s">
        <v>6</v>
      </c>
      <c r="E226" s="709" t="s">
        <v>2024</v>
      </c>
      <c r="F226" s="709" t="s">
        <v>7</v>
      </c>
      <c r="G226" s="709" t="s">
        <v>1108</v>
      </c>
      <c r="H226" s="968"/>
      <c r="I226" s="921"/>
      <c r="J226" s="921"/>
      <c r="K226" s="921"/>
    </row>
    <row r="227" spans="1:11" s="657" customFormat="1" ht="15" hidden="1" customHeight="1">
      <c r="A227" s="806"/>
      <c r="B227" s="971"/>
      <c r="C227" s="970"/>
      <c r="D227" s="970"/>
      <c r="E227" s="827" t="s">
        <v>2023</v>
      </c>
      <c r="F227" s="827" t="s">
        <v>27</v>
      </c>
      <c r="G227" s="827" t="s">
        <v>28</v>
      </c>
      <c r="H227" s="968"/>
      <c r="I227" s="921"/>
      <c r="J227" s="921"/>
      <c r="K227" s="921"/>
    </row>
    <row r="228" spans="1:11" s="657" customFormat="1" ht="15" hidden="1" customHeight="1">
      <c r="A228" s="806"/>
      <c r="B228" s="839" t="s">
        <v>2514</v>
      </c>
      <c r="C228" s="679" t="s">
        <v>2463</v>
      </c>
      <c r="D228" s="742" t="s">
        <v>155</v>
      </c>
      <c r="E228" s="705">
        <f>F228-5</f>
        <v>43679</v>
      </c>
      <c r="F228" s="748">
        <v>43684</v>
      </c>
      <c r="G228" s="748">
        <f>F228+35</f>
        <v>43719</v>
      </c>
      <c r="H228" s="968"/>
      <c r="I228" s="921"/>
      <c r="J228" s="921"/>
      <c r="K228" s="921"/>
    </row>
    <row r="229" spans="1:11" s="657" customFormat="1" ht="15" hidden="1" customHeight="1">
      <c r="A229" s="806"/>
      <c r="B229" s="839" t="s">
        <v>2486</v>
      </c>
      <c r="C229" s="679" t="s">
        <v>2395</v>
      </c>
      <c r="D229" s="969"/>
      <c r="E229" s="705">
        <f>F229-5</f>
        <v>43686</v>
      </c>
      <c r="F229" s="748">
        <f>F228+7</f>
        <v>43691</v>
      </c>
      <c r="G229" s="748">
        <f>F229+35</f>
        <v>43726</v>
      </c>
      <c r="H229" s="968"/>
      <c r="I229" s="921"/>
      <c r="J229" s="921"/>
      <c r="K229" s="921"/>
    </row>
    <row r="230" spans="1:11" s="657" customFormat="1" ht="15" hidden="1" customHeight="1">
      <c r="A230" s="806"/>
      <c r="B230" s="839" t="s">
        <v>2382</v>
      </c>
      <c r="C230" s="679" t="s">
        <v>2377</v>
      </c>
      <c r="D230" s="969"/>
      <c r="E230" s="705">
        <f>F230-5</f>
        <v>43693</v>
      </c>
      <c r="F230" s="748">
        <f>F229+7</f>
        <v>43698</v>
      </c>
      <c r="G230" s="748">
        <f>F230+35</f>
        <v>43733</v>
      </c>
      <c r="H230" s="968"/>
      <c r="I230" s="921"/>
      <c r="J230" s="921"/>
      <c r="K230" s="921"/>
    </row>
    <row r="231" spans="1:11" s="657" customFormat="1" ht="15" hidden="1" customHeight="1">
      <c r="A231" s="806"/>
      <c r="B231" s="901" t="s">
        <v>2513</v>
      </c>
      <c r="C231" s="679" t="s">
        <v>2443</v>
      </c>
      <c r="D231" s="969"/>
      <c r="E231" s="705">
        <f>F231-5</f>
        <v>43700</v>
      </c>
      <c r="F231" s="748">
        <f>F230+7</f>
        <v>43705</v>
      </c>
      <c r="G231" s="748">
        <f>F231+35</f>
        <v>43740</v>
      </c>
      <c r="H231" s="968"/>
      <c r="I231" s="921"/>
      <c r="J231" s="921"/>
      <c r="K231" s="921"/>
    </row>
    <row r="232" spans="1:11" s="657" customFormat="1" ht="15" hidden="1" customHeight="1">
      <c r="A232" s="806"/>
      <c r="B232" s="839" t="s">
        <v>156</v>
      </c>
      <c r="C232" s="679" t="s">
        <v>2512</v>
      </c>
      <c r="D232" s="926"/>
      <c r="E232" s="705">
        <f>F232-5</f>
        <v>43707</v>
      </c>
      <c r="F232" s="748">
        <f>F231+7</f>
        <v>43712</v>
      </c>
      <c r="G232" s="748">
        <f>F232+35</f>
        <v>43747</v>
      </c>
      <c r="H232" s="968"/>
      <c r="I232" s="921"/>
      <c r="J232" s="921"/>
      <c r="K232" s="921"/>
    </row>
    <row r="233" spans="1:11" s="657" customFormat="1" ht="15" customHeight="1">
      <c r="A233" s="806"/>
      <c r="B233" s="961" t="s">
        <v>2161</v>
      </c>
      <c r="C233" s="744" t="s">
        <v>24</v>
      </c>
      <c r="D233" s="744" t="s">
        <v>6</v>
      </c>
      <c r="E233" s="709" t="s">
        <v>2024</v>
      </c>
      <c r="F233" s="709" t="s">
        <v>7</v>
      </c>
      <c r="G233" s="709" t="s">
        <v>1108</v>
      </c>
      <c r="H233" s="968"/>
      <c r="I233" s="921"/>
      <c r="J233" s="921"/>
      <c r="K233" s="921"/>
    </row>
    <row r="234" spans="1:11" s="657" customFormat="1" ht="15" customHeight="1">
      <c r="A234" s="806"/>
      <c r="B234" s="961"/>
      <c r="C234" s="970"/>
      <c r="D234" s="970"/>
      <c r="E234" s="827" t="s">
        <v>2023</v>
      </c>
      <c r="F234" s="827" t="s">
        <v>27</v>
      </c>
      <c r="G234" s="827" t="s">
        <v>28</v>
      </c>
      <c r="H234" s="968"/>
      <c r="I234" s="921"/>
      <c r="J234" s="921"/>
      <c r="K234" s="921"/>
    </row>
    <row r="235" spans="1:11" s="657" customFormat="1" ht="15" customHeight="1">
      <c r="A235" s="806"/>
      <c r="B235" s="746" t="s">
        <v>2488</v>
      </c>
      <c r="C235" s="746" t="s">
        <v>2487</v>
      </c>
      <c r="D235" s="742" t="s">
        <v>2387</v>
      </c>
      <c r="E235" s="705">
        <f>F235-5</f>
        <v>44651</v>
      </c>
      <c r="F235" s="748">
        <v>44656</v>
      </c>
      <c r="G235" s="748">
        <f>F235+35</f>
        <v>44691</v>
      </c>
      <c r="H235" s="968"/>
      <c r="I235" s="921"/>
      <c r="J235" s="921"/>
      <c r="K235" s="921"/>
    </row>
    <row r="236" spans="1:11" s="657" customFormat="1" ht="15" customHeight="1">
      <c r="A236" s="806"/>
      <c r="B236" s="962" t="s">
        <v>2486</v>
      </c>
      <c r="C236" s="839" t="s">
        <v>2485</v>
      </c>
      <c r="D236" s="969"/>
      <c r="E236" s="705">
        <f>F236-5</f>
        <v>44658</v>
      </c>
      <c r="F236" s="748">
        <f>F235+7</f>
        <v>44663</v>
      </c>
      <c r="G236" s="748">
        <f>F236+35</f>
        <v>44698</v>
      </c>
      <c r="H236" s="968"/>
      <c r="I236" s="921"/>
      <c r="J236" s="921"/>
      <c r="K236" s="921"/>
    </row>
    <row r="237" spans="1:11" s="657" customFormat="1" ht="15" customHeight="1">
      <c r="A237" s="806"/>
      <c r="B237" s="840" t="s">
        <v>2484</v>
      </c>
      <c r="C237" s="840" t="s">
        <v>2483</v>
      </c>
      <c r="D237" s="969"/>
      <c r="E237" s="705">
        <f>F237-5</f>
        <v>44665</v>
      </c>
      <c r="F237" s="748">
        <f>F236+7</f>
        <v>44670</v>
      </c>
      <c r="G237" s="748">
        <f>F237+35</f>
        <v>44705</v>
      </c>
      <c r="H237" s="968"/>
      <c r="I237" s="921"/>
      <c r="J237" s="921"/>
      <c r="K237" s="921"/>
    </row>
    <row r="238" spans="1:11" s="657" customFormat="1" ht="15" customHeight="1">
      <c r="A238" s="806"/>
      <c r="B238" s="901" t="s">
        <v>2164</v>
      </c>
      <c r="C238" s="679" t="s">
        <v>2163</v>
      </c>
      <c r="D238" s="969"/>
      <c r="E238" s="705">
        <f>F238-5</f>
        <v>44672</v>
      </c>
      <c r="F238" s="748">
        <f>F237+7</f>
        <v>44677</v>
      </c>
      <c r="G238" s="748">
        <f>F238+35</f>
        <v>44712</v>
      </c>
      <c r="H238" s="968"/>
      <c r="I238" s="921"/>
      <c r="J238" s="921"/>
      <c r="K238" s="921"/>
    </row>
    <row r="239" spans="1:11" s="657" customFormat="1" ht="15" customHeight="1">
      <c r="A239" s="806"/>
      <c r="B239" s="679" t="s">
        <v>2164</v>
      </c>
      <c r="C239" s="679" t="s">
        <v>2163</v>
      </c>
      <c r="D239" s="926"/>
      <c r="E239" s="705">
        <f>F239-5</f>
        <v>44679</v>
      </c>
      <c r="F239" s="748">
        <f>F238+7</f>
        <v>44684</v>
      </c>
      <c r="G239" s="748">
        <f>F239+35</f>
        <v>44719</v>
      </c>
      <c r="H239" s="968"/>
      <c r="I239" s="921"/>
      <c r="J239" s="921"/>
      <c r="K239" s="921"/>
    </row>
    <row r="240" spans="1:11" s="649" customFormat="1" ht="15">
      <c r="A240" s="967" t="s">
        <v>2511</v>
      </c>
      <c r="B240" s="967"/>
      <c r="C240" s="967"/>
      <c r="D240" s="967"/>
      <c r="E240" s="967"/>
      <c r="F240" s="967"/>
      <c r="G240" s="967"/>
      <c r="H240" s="966"/>
      <c r="I240" s="965"/>
      <c r="J240" s="944"/>
      <c r="K240" s="944"/>
    </row>
    <row r="241" spans="1:7" s="649" customFormat="1" ht="15" hidden="1" customHeight="1">
      <c r="A241" s="955"/>
      <c r="B241" s="821" t="s">
        <v>23</v>
      </c>
      <c r="C241" s="805" t="s">
        <v>24</v>
      </c>
      <c r="D241" s="805" t="s">
        <v>6</v>
      </c>
      <c r="E241" s="839" t="s">
        <v>2024</v>
      </c>
      <c r="F241" s="839" t="s">
        <v>7</v>
      </c>
      <c r="G241" s="839" t="s">
        <v>2466</v>
      </c>
    </row>
    <row r="242" spans="1:7" s="649" customFormat="1" ht="15" hidden="1" customHeight="1">
      <c r="A242" s="955"/>
      <c r="B242" s="964"/>
      <c r="C242" s="956"/>
      <c r="D242" s="956"/>
      <c r="E242" s="839" t="s">
        <v>2023</v>
      </c>
      <c r="F242" s="839" t="s">
        <v>27</v>
      </c>
      <c r="G242" s="839" t="s">
        <v>28</v>
      </c>
    </row>
    <row r="243" spans="1:7" s="649" customFormat="1" ht="15" hidden="1" customHeight="1">
      <c r="A243" s="955"/>
      <c r="B243" s="839" t="s">
        <v>2163</v>
      </c>
      <c r="C243" s="679" t="s">
        <v>2163</v>
      </c>
      <c r="D243" s="903" t="s">
        <v>2455</v>
      </c>
      <c r="E243" s="954">
        <f>F243-5</f>
        <v>43917</v>
      </c>
      <c r="F243" s="953">
        <v>43922</v>
      </c>
      <c r="G243" s="953">
        <f>F243+15</f>
        <v>43937</v>
      </c>
    </row>
    <row r="244" spans="1:7" s="649" customFormat="1" ht="15" hidden="1" customHeight="1">
      <c r="A244" s="955"/>
      <c r="B244" s="839" t="s">
        <v>2510</v>
      </c>
      <c r="C244" s="679" t="s">
        <v>2507</v>
      </c>
      <c r="D244" s="903"/>
      <c r="E244" s="954">
        <f>F244-5</f>
        <v>43924</v>
      </c>
      <c r="F244" s="953">
        <f>F243+7</f>
        <v>43929</v>
      </c>
      <c r="G244" s="953">
        <f>F244+15</f>
        <v>43944</v>
      </c>
    </row>
    <row r="245" spans="1:7" s="649" customFormat="1" ht="15" hidden="1" customHeight="1">
      <c r="A245" s="955"/>
      <c r="B245" s="839" t="s">
        <v>2428</v>
      </c>
      <c r="C245" s="679" t="s">
        <v>2507</v>
      </c>
      <c r="D245" s="903"/>
      <c r="E245" s="954">
        <f>F245-5</f>
        <v>43931</v>
      </c>
      <c r="F245" s="953">
        <f>F244+7</f>
        <v>43936</v>
      </c>
      <c r="G245" s="953">
        <f>F245+15</f>
        <v>43951</v>
      </c>
    </row>
    <row r="246" spans="1:7" s="649" customFormat="1" ht="15" hidden="1" customHeight="1">
      <c r="A246" s="955"/>
      <c r="B246" s="839" t="s">
        <v>2509</v>
      </c>
      <c r="C246" s="679" t="s">
        <v>2507</v>
      </c>
      <c r="D246" s="903"/>
      <c r="E246" s="954">
        <f>F246-5</f>
        <v>43938</v>
      </c>
      <c r="F246" s="953">
        <f>F245+7</f>
        <v>43943</v>
      </c>
      <c r="G246" s="953">
        <f>F246+15</f>
        <v>43958</v>
      </c>
    </row>
    <row r="247" spans="1:7" s="649" customFormat="1" ht="15" hidden="1">
      <c r="A247" s="955"/>
      <c r="B247" s="839" t="s">
        <v>2508</v>
      </c>
      <c r="C247" s="679" t="s">
        <v>2507</v>
      </c>
      <c r="D247" s="903"/>
      <c r="E247" s="954">
        <f>F247-5</f>
        <v>43945</v>
      </c>
      <c r="F247" s="953">
        <f>F246+7</f>
        <v>43950</v>
      </c>
      <c r="G247" s="953">
        <f>F247+15</f>
        <v>43965</v>
      </c>
    </row>
    <row r="248" spans="1:7" s="649" customFormat="1" ht="15" hidden="1">
      <c r="A248" s="955"/>
      <c r="B248" s="839"/>
      <c r="C248" s="679"/>
      <c r="D248" s="963"/>
      <c r="E248" s="954"/>
      <c r="F248" s="953"/>
      <c r="G248" s="953"/>
    </row>
    <row r="249" spans="1:7" s="649" customFormat="1" ht="15" hidden="1" customHeight="1">
      <c r="A249" s="955"/>
      <c r="B249" s="865" t="s">
        <v>23</v>
      </c>
      <c r="C249" s="805" t="s">
        <v>24</v>
      </c>
      <c r="D249" s="805" t="s">
        <v>6</v>
      </c>
      <c r="E249" s="839" t="s">
        <v>2024</v>
      </c>
      <c r="F249" s="839" t="s">
        <v>7</v>
      </c>
      <c r="G249" s="839" t="s">
        <v>2466</v>
      </c>
    </row>
    <row r="250" spans="1:7" s="649" customFormat="1" ht="15" hidden="1" customHeight="1">
      <c r="A250" s="955"/>
      <c r="B250" s="957"/>
      <c r="C250" s="956"/>
      <c r="D250" s="956"/>
      <c r="E250" s="839" t="s">
        <v>2023</v>
      </c>
      <c r="F250" s="839" t="s">
        <v>27</v>
      </c>
      <c r="G250" s="839" t="s">
        <v>28</v>
      </c>
    </row>
    <row r="251" spans="1:7" s="649" customFormat="1" ht="15" hidden="1" customHeight="1">
      <c r="A251" s="955"/>
      <c r="B251" s="839" t="s">
        <v>2506</v>
      </c>
      <c r="C251" s="679" t="s">
        <v>2505</v>
      </c>
      <c r="D251" s="903" t="s">
        <v>2370</v>
      </c>
      <c r="E251" s="954">
        <f>F251-4</f>
        <v>44011</v>
      </c>
      <c r="F251" s="953">
        <v>44015</v>
      </c>
      <c r="G251" s="953">
        <f>F251+17</f>
        <v>44032</v>
      </c>
    </row>
    <row r="252" spans="1:7" s="649" customFormat="1" ht="15" hidden="1" customHeight="1">
      <c r="A252" s="955"/>
      <c r="B252" s="839" t="s">
        <v>2504</v>
      </c>
      <c r="C252" s="679" t="s">
        <v>2503</v>
      </c>
      <c r="D252" s="903"/>
      <c r="E252" s="954">
        <f>F252-4</f>
        <v>44018</v>
      </c>
      <c r="F252" s="953">
        <f>F251+7</f>
        <v>44022</v>
      </c>
      <c r="G252" s="953">
        <f>F252+17</f>
        <v>44039</v>
      </c>
    </row>
    <row r="253" spans="1:7" s="649" customFormat="1" ht="15" hidden="1" customHeight="1">
      <c r="A253" s="955"/>
      <c r="B253" s="962" t="s">
        <v>2480</v>
      </c>
      <c r="C253" s="679" t="s">
        <v>2502</v>
      </c>
      <c r="D253" s="903"/>
      <c r="E253" s="954">
        <f>F253-4</f>
        <v>44025</v>
      </c>
      <c r="F253" s="953">
        <f>F252+7</f>
        <v>44029</v>
      </c>
      <c r="G253" s="953">
        <f>F253+17</f>
        <v>44046</v>
      </c>
    </row>
    <row r="254" spans="1:7" s="649" customFormat="1" ht="15" hidden="1" customHeight="1">
      <c r="A254" s="955"/>
      <c r="B254" s="839" t="s">
        <v>2501</v>
      </c>
      <c r="C254" s="679" t="s">
        <v>2500</v>
      </c>
      <c r="D254" s="903"/>
      <c r="E254" s="954">
        <f>F254-4</f>
        <v>44032</v>
      </c>
      <c r="F254" s="953">
        <f>F253+7</f>
        <v>44036</v>
      </c>
      <c r="G254" s="953">
        <f>F254+17</f>
        <v>44053</v>
      </c>
    </row>
    <row r="255" spans="1:7" s="649" customFormat="1" ht="15" hidden="1">
      <c r="A255" s="955"/>
      <c r="B255" s="839" t="s">
        <v>2480</v>
      </c>
      <c r="C255" s="679" t="s">
        <v>2499</v>
      </c>
      <c r="D255" s="903"/>
      <c r="E255" s="954">
        <f>F255-4</f>
        <v>44039</v>
      </c>
      <c r="F255" s="953">
        <f>F254+7</f>
        <v>44043</v>
      </c>
      <c r="G255" s="953">
        <f>F255+17</f>
        <v>44060</v>
      </c>
    </row>
    <row r="256" spans="1:7" s="649" customFormat="1" ht="15" hidden="1" customHeight="1">
      <c r="A256" s="955"/>
      <c r="B256" s="952" t="s">
        <v>23</v>
      </c>
      <c r="C256" s="733" t="s">
        <v>24</v>
      </c>
      <c r="D256" s="733" t="s">
        <v>6</v>
      </c>
      <c r="E256" s="839" t="s">
        <v>2024</v>
      </c>
      <c r="F256" s="839" t="s">
        <v>7</v>
      </c>
      <c r="G256" s="839" t="s">
        <v>2466</v>
      </c>
    </row>
    <row r="257" spans="1:8" s="649" customFormat="1" ht="15" hidden="1" customHeight="1">
      <c r="A257" s="955"/>
      <c r="B257" s="951"/>
      <c r="C257" s="731"/>
      <c r="D257" s="731"/>
      <c r="E257" s="839" t="s">
        <v>2023</v>
      </c>
      <c r="F257" s="839" t="s">
        <v>27</v>
      </c>
      <c r="G257" s="839" t="s">
        <v>28</v>
      </c>
    </row>
    <row r="258" spans="1:8" s="649" customFormat="1" ht="15" hidden="1" customHeight="1">
      <c r="A258" s="955"/>
      <c r="B258" s="839" t="s">
        <v>2498</v>
      </c>
      <c r="C258" s="679" t="s">
        <v>2267</v>
      </c>
      <c r="D258" s="903" t="s">
        <v>2167</v>
      </c>
      <c r="E258" s="954">
        <f>F258-5</f>
        <v>43920</v>
      </c>
      <c r="F258" s="953">
        <v>43925</v>
      </c>
      <c r="G258" s="953">
        <f>F258+21</f>
        <v>43946</v>
      </c>
    </row>
    <row r="259" spans="1:8" s="649" customFormat="1" ht="15" hidden="1" customHeight="1">
      <c r="A259" s="955"/>
      <c r="B259" s="839" t="s">
        <v>2497</v>
      </c>
      <c r="C259" s="679" t="s">
        <v>2496</v>
      </c>
      <c r="D259" s="903"/>
      <c r="E259" s="954">
        <f>F259-5</f>
        <v>43927</v>
      </c>
      <c r="F259" s="953">
        <f>F258+7</f>
        <v>43932</v>
      </c>
      <c r="G259" s="953">
        <f>F259+21</f>
        <v>43953</v>
      </c>
    </row>
    <row r="260" spans="1:8" s="649" customFormat="1" ht="15" hidden="1" customHeight="1">
      <c r="A260" s="955"/>
      <c r="B260" s="962" t="s">
        <v>2301</v>
      </c>
      <c r="C260" s="679" t="s">
        <v>2495</v>
      </c>
      <c r="D260" s="903"/>
      <c r="E260" s="954">
        <f>F260-5</f>
        <v>43934</v>
      </c>
      <c r="F260" s="953">
        <f>F259+7</f>
        <v>43939</v>
      </c>
      <c r="G260" s="953">
        <f>F260+21</f>
        <v>43960</v>
      </c>
    </row>
    <row r="261" spans="1:8" s="649" customFormat="1" ht="15" hidden="1" customHeight="1">
      <c r="A261" s="955"/>
      <c r="B261" s="839" t="s">
        <v>2494</v>
      </c>
      <c r="C261" s="679" t="s">
        <v>2273</v>
      </c>
      <c r="D261" s="903"/>
      <c r="E261" s="954">
        <f>F261-5</f>
        <v>43941</v>
      </c>
      <c r="F261" s="953">
        <f>F260+7</f>
        <v>43946</v>
      </c>
      <c r="G261" s="953">
        <f>F261+21</f>
        <v>43967</v>
      </c>
    </row>
    <row r="262" spans="1:8" s="649" customFormat="1" ht="15" hidden="1">
      <c r="A262" s="955"/>
      <c r="B262" s="839" t="s">
        <v>2493</v>
      </c>
      <c r="C262" s="679" t="s">
        <v>2492</v>
      </c>
      <c r="D262" s="903"/>
      <c r="E262" s="954">
        <f>F262-5</f>
        <v>43948</v>
      </c>
      <c r="F262" s="953">
        <f>F261+7</f>
        <v>43953</v>
      </c>
      <c r="G262" s="953">
        <f>F262+21</f>
        <v>43974</v>
      </c>
    </row>
    <row r="263" spans="1:8" s="648" customFormat="1" ht="15">
      <c r="A263" s="806"/>
      <c r="B263" s="961" t="s">
        <v>2161</v>
      </c>
      <c r="C263" s="744" t="s">
        <v>24</v>
      </c>
      <c r="D263" s="744" t="s">
        <v>6</v>
      </c>
      <c r="E263" s="709" t="s">
        <v>2024</v>
      </c>
      <c r="F263" s="709" t="s">
        <v>7</v>
      </c>
      <c r="G263" s="839" t="s">
        <v>2466</v>
      </c>
      <c r="H263" s="950"/>
    </row>
    <row r="264" spans="1:8" s="648" customFormat="1" ht="15">
      <c r="A264" s="806"/>
      <c r="B264" s="961"/>
      <c r="C264" s="859"/>
      <c r="D264" s="859"/>
      <c r="E264" s="709" t="s">
        <v>2023</v>
      </c>
      <c r="F264" s="709" t="s">
        <v>27</v>
      </c>
      <c r="G264" s="709" t="s">
        <v>28</v>
      </c>
      <c r="H264" s="950"/>
    </row>
    <row r="265" spans="1:8" s="648" customFormat="1" ht="15" customHeight="1">
      <c r="A265" s="806"/>
      <c r="B265" s="840" t="s">
        <v>2469</v>
      </c>
      <c r="C265" s="840" t="s">
        <v>2468</v>
      </c>
      <c r="D265" s="949" t="s">
        <v>2284</v>
      </c>
      <c r="E265" s="705">
        <f>F265-6</f>
        <v>44648</v>
      </c>
      <c r="F265" s="748">
        <v>44654</v>
      </c>
      <c r="G265" s="748">
        <f>F265+24</f>
        <v>44678</v>
      </c>
    </row>
    <row r="266" spans="1:8" s="648" customFormat="1" ht="15" customHeight="1">
      <c r="A266" s="806"/>
      <c r="B266" s="746" t="s">
        <v>2467</v>
      </c>
      <c r="C266" s="746" t="s">
        <v>2365</v>
      </c>
      <c r="D266" s="948"/>
      <c r="E266" s="705">
        <f>F266-6</f>
        <v>44655</v>
      </c>
      <c r="F266" s="748">
        <f>F265+7</f>
        <v>44661</v>
      </c>
      <c r="G266" s="748">
        <f>F266+24</f>
        <v>44685</v>
      </c>
    </row>
    <row r="267" spans="1:8" s="648" customFormat="1" ht="15" customHeight="1">
      <c r="A267" s="806"/>
      <c r="B267" s="746" t="s">
        <v>2164</v>
      </c>
      <c r="C267" s="746" t="s">
        <v>2163</v>
      </c>
      <c r="D267" s="948"/>
      <c r="E267" s="705">
        <f>F267-6</f>
        <v>44662</v>
      </c>
      <c r="F267" s="748">
        <f>F266+7</f>
        <v>44668</v>
      </c>
      <c r="G267" s="748">
        <f>F267+24</f>
        <v>44692</v>
      </c>
    </row>
    <row r="268" spans="1:8" s="648" customFormat="1" ht="15" customHeight="1">
      <c r="A268" s="806"/>
      <c r="B268" s="746" t="s">
        <v>2164</v>
      </c>
      <c r="C268" s="746" t="s">
        <v>2163</v>
      </c>
      <c r="D268" s="948"/>
      <c r="E268" s="705">
        <f>F268-6</f>
        <v>44669</v>
      </c>
      <c r="F268" s="748">
        <f>F267+7</f>
        <v>44675</v>
      </c>
      <c r="G268" s="748">
        <f>F268+24</f>
        <v>44699</v>
      </c>
    </row>
    <row r="269" spans="1:8" s="648" customFormat="1" ht="15" customHeight="1">
      <c r="A269" s="789"/>
      <c r="B269" s="840" t="s">
        <v>2164</v>
      </c>
      <c r="C269" s="840" t="s">
        <v>2163</v>
      </c>
      <c r="D269" s="947"/>
      <c r="E269" s="705">
        <f>F269-6</f>
        <v>44676</v>
      </c>
      <c r="F269" s="748">
        <f>F268+7</f>
        <v>44682</v>
      </c>
      <c r="G269" s="748">
        <f>F269+24</f>
        <v>44706</v>
      </c>
    </row>
    <row r="270" spans="1:8" s="649" customFormat="1" ht="15" hidden="1" customHeight="1">
      <c r="A270" s="955"/>
      <c r="B270" s="952" t="s">
        <v>2161</v>
      </c>
      <c r="C270" s="733" t="s">
        <v>2389</v>
      </c>
      <c r="D270" s="733" t="s">
        <v>6</v>
      </c>
      <c r="E270" s="839" t="s">
        <v>2024</v>
      </c>
      <c r="F270" s="839" t="s">
        <v>7</v>
      </c>
      <c r="G270" s="839" t="s">
        <v>2466</v>
      </c>
    </row>
    <row r="271" spans="1:8" s="649" customFormat="1" ht="15" hidden="1" customHeight="1">
      <c r="A271" s="955"/>
      <c r="B271" s="951"/>
      <c r="C271" s="731"/>
      <c r="D271" s="731"/>
      <c r="E271" s="839" t="s">
        <v>2023</v>
      </c>
      <c r="F271" s="839" t="s">
        <v>27</v>
      </c>
      <c r="G271" s="839" t="s">
        <v>28</v>
      </c>
    </row>
    <row r="272" spans="1:8" s="649" customFormat="1" ht="15" hidden="1" customHeight="1">
      <c r="A272" s="955"/>
      <c r="B272" s="839" t="s">
        <v>2474</v>
      </c>
      <c r="C272" s="679" t="s">
        <v>2373</v>
      </c>
      <c r="D272" s="949" t="s">
        <v>2380</v>
      </c>
      <c r="E272" s="954">
        <f>F272-5</f>
        <v>44044</v>
      </c>
      <c r="F272" s="953">
        <v>44049</v>
      </c>
      <c r="G272" s="953">
        <f>F272+17</f>
        <v>44066</v>
      </c>
    </row>
    <row r="273" spans="1:7" s="649" customFormat="1" ht="15" hidden="1" customHeight="1">
      <c r="A273" s="955"/>
      <c r="B273" s="839" t="s">
        <v>2396</v>
      </c>
      <c r="C273" s="679" t="s">
        <v>2418</v>
      </c>
      <c r="D273" s="948"/>
      <c r="E273" s="954">
        <f>F273-5</f>
        <v>44051</v>
      </c>
      <c r="F273" s="953">
        <f>F272+7</f>
        <v>44056</v>
      </c>
      <c r="G273" s="953">
        <f>F273+17</f>
        <v>44073</v>
      </c>
    </row>
    <row r="274" spans="1:7" s="649" customFormat="1" ht="15" hidden="1" customHeight="1">
      <c r="A274" s="955"/>
      <c r="B274" s="839" t="s">
        <v>2491</v>
      </c>
      <c r="C274" s="679" t="s">
        <v>2490</v>
      </c>
      <c r="D274" s="948"/>
      <c r="E274" s="954">
        <f>F274-5</f>
        <v>44058</v>
      </c>
      <c r="F274" s="953">
        <f>F273+7</f>
        <v>44063</v>
      </c>
      <c r="G274" s="953">
        <f>F274+17</f>
        <v>44080</v>
      </c>
    </row>
    <row r="275" spans="1:7" s="649" customFormat="1" ht="15" hidden="1" customHeight="1">
      <c r="A275" s="955"/>
      <c r="B275" s="679" t="s">
        <v>2489</v>
      </c>
      <c r="C275" s="679" t="s">
        <v>2338</v>
      </c>
      <c r="D275" s="948"/>
      <c r="E275" s="954">
        <f>F275-5</f>
        <v>44065</v>
      </c>
      <c r="F275" s="953">
        <f>F274+7</f>
        <v>44070</v>
      </c>
      <c r="G275" s="953">
        <f>F275+17</f>
        <v>44087</v>
      </c>
    </row>
    <row r="276" spans="1:7" s="649" customFormat="1" ht="15" hidden="1" customHeight="1">
      <c r="A276" s="955"/>
      <c r="B276" s="839" t="s">
        <v>2392</v>
      </c>
      <c r="C276" s="679" t="s">
        <v>2485</v>
      </c>
      <c r="D276" s="947"/>
      <c r="E276" s="954">
        <f>F276-5</f>
        <v>44072</v>
      </c>
      <c r="F276" s="953">
        <f>F275+7</f>
        <v>44077</v>
      </c>
      <c r="G276" s="953">
        <f>F276+17</f>
        <v>44094</v>
      </c>
    </row>
    <row r="277" spans="1:7" s="649" customFormat="1" ht="15" customHeight="1">
      <c r="A277" s="955"/>
      <c r="B277" s="961" t="s">
        <v>2161</v>
      </c>
      <c r="C277" s="733" t="s">
        <v>2389</v>
      </c>
      <c r="D277" s="733" t="s">
        <v>6</v>
      </c>
      <c r="E277" s="839" t="s">
        <v>2024</v>
      </c>
      <c r="F277" s="839" t="s">
        <v>7</v>
      </c>
      <c r="G277" s="839" t="s">
        <v>2466</v>
      </c>
    </row>
    <row r="278" spans="1:7" s="649" customFormat="1" ht="15" customHeight="1">
      <c r="A278" s="955"/>
      <c r="B278" s="961"/>
      <c r="C278" s="731"/>
      <c r="D278" s="731"/>
      <c r="E278" s="839" t="s">
        <v>2023</v>
      </c>
      <c r="F278" s="839" t="s">
        <v>27</v>
      </c>
      <c r="G278" s="839" t="s">
        <v>28</v>
      </c>
    </row>
    <row r="279" spans="1:7" s="649" customFormat="1" ht="15" customHeight="1">
      <c r="A279" s="955"/>
      <c r="B279" s="746" t="s">
        <v>2488</v>
      </c>
      <c r="C279" s="746" t="s">
        <v>2487</v>
      </c>
      <c r="D279" s="949" t="s">
        <v>2387</v>
      </c>
      <c r="E279" s="954">
        <f>F279-8</f>
        <v>44613</v>
      </c>
      <c r="F279" s="953">
        <v>44621</v>
      </c>
      <c r="G279" s="953">
        <f>F279+17</f>
        <v>44638</v>
      </c>
    </row>
    <row r="280" spans="1:7" s="649" customFormat="1" ht="15" customHeight="1">
      <c r="A280" s="955"/>
      <c r="B280" s="962" t="s">
        <v>2486</v>
      </c>
      <c r="C280" s="839" t="s">
        <v>2485</v>
      </c>
      <c r="D280" s="948"/>
      <c r="E280" s="954">
        <f>F280-8</f>
        <v>44620</v>
      </c>
      <c r="F280" s="953">
        <f>F279+7</f>
        <v>44628</v>
      </c>
      <c r="G280" s="953">
        <f>F280+17</f>
        <v>44645</v>
      </c>
    </row>
    <row r="281" spans="1:7" s="649" customFormat="1" ht="15" customHeight="1">
      <c r="A281" s="955"/>
      <c r="B281" s="840" t="s">
        <v>2484</v>
      </c>
      <c r="C281" s="840" t="s">
        <v>2483</v>
      </c>
      <c r="D281" s="948"/>
      <c r="E281" s="954">
        <f>F281-8</f>
        <v>44627</v>
      </c>
      <c r="F281" s="953">
        <f>F280+7</f>
        <v>44635</v>
      </c>
      <c r="G281" s="953">
        <f>F281+17</f>
        <v>44652</v>
      </c>
    </row>
    <row r="282" spans="1:7" s="649" customFormat="1" ht="15" customHeight="1">
      <c r="A282" s="955"/>
      <c r="B282" s="901" t="s">
        <v>2164</v>
      </c>
      <c r="C282" s="679" t="s">
        <v>2163</v>
      </c>
      <c r="D282" s="948"/>
      <c r="E282" s="954">
        <f>F282-8</f>
        <v>44634</v>
      </c>
      <c r="F282" s="953">
        <f>F281+7</f>
        <v>44642</v>
      </c>
      <c r="G282" s="953">
        <f>F282+17</f>
        <v>44659</v>
      </c>
    </row>
    <row r="283" spans="1:7" s="649" customFormat="1" ht="15" customHeight="1">
      <c r="A283" s="955"/>
      <c r="B283" s="679" t="s">
        <v>2164</v>
      </c>
      <c r="C283" s="679" t="s">
        <v>2163</v>
      </c>
      <c r="D283" s="947"/>
      <c r="E283" s="954">
        <f>F283-8</f>
        <v>44641</v>
      </c>
      <c r="F283" s="953">
        <f>F282+7</f>
        <v>44649</v>
      </c>
      <c r="G283" s="953">
        <f>F283+17</f>
        <v>44666</v>
      </c>
    </row>
    <row r="284" spans="1:7" s="649" customFormat="1" ht="15" customHeight="1">
      <c r="A284" s="955"/>
      <c r="B284" s="961" t="s">
        <v>2161</v>
      </c>
      <c r="C284" s="733" t="s">
        <v>2389</v>
      </c>
      <c r="D284" s="733" t="s">
        <v>6</v>
      </c>
      <c r="E284" s="839" t="s">
        <v>2024</v>
      </c>
      <c r="F284" s="839" t="s">
        <v>7</v>
      </c>
      <c r="G284" s="839" t="s">
        <v>2466</v>
      </c>
    </row>
    <row r="285" spans="1:7" s="649" customFormat="1" ht="15" customHeight="1">
      <c r="A285" s="955"/>
      <c r="B285" s="961"/>
      <c r="C285" s="731"/>
      <c r="D285" s="731"/>
      <c r="E285" s="839" t="s">
        <v>2023</v>
      </c>
      <c r="F285" s="839" t="s">
        <v>27</v>
      </c>
      <c r="G285" s="839" t="s">
        <v>28</v>
      </c>
    </row>
    <row r="286" spans="1:7" s="649" customFormat="1" ht="15" customHeight="1">
      <c r="A286" s="955"/>
      <c r="B286" s="839" t="s">
        <v>2388</v>
      </c>
      <c r="C286" s="679" t="s">
        <v>2384</v>
      </c>
      <c r="D286" s="949" t="s">
        <v>2387</v>
      </c>
      <c r="E286" s="954">
        <f>F286-8</f>
        <v>44650</v>
      </c>
      <c r="F286" s="660">
        <v>44658</v>
      </c>
      <c r="G286" s="953">
        <f>F286+20</f>
        <v>44678</v>
      </c>
    </row>
    <row r="287" spans="1:7" s="649" customFormat="1" ht="15" customHeight="1">
      <c r="A287" s="955"/>
      <c r="B287" s="746" t="s">
        <v>2341</v>
      </c>
      <c r="C287" s="746" t="s">
        <v>2386</v>
      </c>
      <c r="D287" s="948"/>
      <c r="E287" s="954">
        <f>F287-8</f>
        <v>44657</v>
      </c>
      <c r="F287" s="953">
        <f>F286+7</f>
        <v>44665</v>
      </c>
      <c r="G287" s="953">
        <f>F287+20</f>
        <v>44685</v>
      </c>
    </row>
    <row r="288" spans="1:7" s="649" customFormat="1" ht="15" customHeight="1">
      <c r="A288" s="955"/>
      <c r="B288" s="839" t="s">
        <v>2385</v>
      </c>
      <c r="C288" s="679" t="s">
        <v>2384</v>
      </c>
      <c r="D288" s="948"/>
      <c r="E288" s="954">
        <f>F288-8</f>
        <v>44664</v>
      </c>
      <c r="F288" s="953">
        <f>F287+7</f>
        <v>44672</v>
      </c>
      <c r="G288" s="953">
        <f>F288+20</f>
        <v>44692</v>
      </c>
    </row>
    <row r="289" spans="1:7" s="649" customFormat="1" ht="15" customHeight="1">
      <c r="A289" s="955"/>
      <c r="B289" s="839" t="s">
        <v>2164</v>
      </c>
      <c r="C289" s="679" t="s">
        <v>2163</v>
      </c>
      <c r="D289" s="948"/>
      <c r="E289" s="954">
        <f>F289-8</f>
        <v>44671</v>
      </c>
      <c r="F289" s="953">
        <f>F288+7</f>
        <v>44679</v>
      </c>
      <c r="G289" s="953">
        <f>F289+20</f>
        <v>44699</v>
      </c>
    </row>
    <row r="290" spans="1:7" s="649" customFormat="1" ht="15" customHeight="1">
      <c r="A290" s="955"/>
      <c r="B290" s="746" t="s">
        <v>2164</v>
      </c>
      <c r="C290" s="746" t="s">
        <v>2163</v>
      </c>
      <c r="D290" s="947"/>
      <c r="E290" s="954">
        <f>F290-8</f>
        <v>44678</v>
      </c>
      <c r="F290" s="953">
        <f>F289+7</f>
        <v>44686</v>
      </c>
      <c r="G290" s="953">
        <f>F290+20</f>
        <v>44706</v>
      </c>
    </row>
    <row r="291" spans="1:7" s="649" customFormat="1" ht="15" customHeight="1">
      <c r="A291" s="955"/>
      <c r="B291" s="725" t="s">
        <v>2161</v>
      </c>
      <c r="C291" s="733" t="s">
        <v>2389</v>
      </c>
      <c r="D291" s="733" t="s">
        <v>6</v>
      </c>
      <c r="E291" s="839" t="s">
        <v>2024</v>
      </c>
      <c r="F291" s="839" t="s">
        <v>7</v>
      </c>
      <c r="G291" s="839" t="s">
        <v>2466</v>
      </c>
    </row>
    <row r="292" spans="1:7" s="649" customFormat="1" ht="15" customHeight="1">
      <c r="A292" s="955"/>
      <c r="B292" s="724"/>
      <c r="C292" s="731"/>
      <c r="D292" s="731"/>
      <c r="E292" s="839" t="s">
        <v>2023</v>
      </c>
      <c r="F292" s="839" t="s">
        <v>27</v>
      </c>
      <c r="G292" s="839" t="s">
        <v>28</v>
      </c>
    </row>
    <row r="293" spans="1:7" s="649" customFormat="1" ht="15" customHeight="1">
      <c r="A293" s="955"/>
      <c r="B293" s="746" t="s">
        <v>2482</v>
      </c>
      <c r="C293" s="746" t="s">
        <v>2481</v>
      </c>
      <c r="D293" s="949" t="s">
        <v>2387</v>
      </c>
      <c r="E293" s="954">
        <f>F293-8</f>
        <v>44650</v>
      </c>
      <c r="F293" s="660">
        <v>44658</v>
      </c>
      <c r="G293" s="953">
        <f>F293+17</f>
        <v>44675</v>
      </c>
    </row>
    <row r="294" spans="1:7" s="649" customFormat="1" ht="15" customHeight="1">
      <c r="A294" s="955"/>
      <c r="B294" s="746" t="s">
        <v>2480</v>
      </c>
      <c r="C294" s="746" t="s">
        <v>2479</v>
      </c>
      <c r="D294" s="948"/>
      <c r="E294" s="954">
        <f>F294-8</f>
        <v>44657</v>
      </c>
      <c r="F294" s="953">
        <f>F293+7</f>
        <v>44665</v>
      </c>
      <c r="G294" s="953">
        <f>F294+17</f>
        <v>44682</v>
      </c>
    </row>
    <row r="295" spans="1:7" s="649" customFormat="1" ht="15" customHeight="1">
      <c r="A295" s="955"/>
      <c r="B295" s="840" t="s">
        <v>2164</v>
      </c>
      <c r="C295" s="840" t="s">
        <v>2163</v>
      </c>
      <c r="D295" s="948"/>
      <c r="E295" s="954">
        <f>F295-8</f>
        <v>44664</v>
      </c>
      <c r="F295" s="953">
        <f>F294+7</f>
        <v>44672</v>
      </c>
      <c r="G295" s="953">
        <f>F295+17</f>
        <v>44689</v>
      </c>
    </row>
    <row r="296" spans="1:7" s="649" customFormat="1" ht="15" customHeight="1">
      <c r="A296" s="955"/>
      <c r="B296" s="746" t="s">
        <v>2164</v>
      </c>
      <c r="C296" s="746" t="s">
        <v>2163</v>
      </c>
      <c r="D296" s="948"/>
      <c r="E296" s="954">
        <f>F296-8</f>
        <v>44671</v>
      </c>
      <c r="F296" s="953">
        <f>F295+7</f>
        <v>44679</v>
      </c>
      <c r="G296" s="953">
        <f>F296+17</f>
        <v>44696</v>
      </c>
    </row>
    <row r="297" spans="1:7" s="649" customFormat="1" ht="15" customHeight="1">
      <c r="A297" s="955"/>
      <c r="B297" s="839" t="s">
        <v>2164</v>
      </c>
      <c r="C297" s="679" t="s">
        <v>2163</v>
      </c>
      <c r="D297" s="947"/>
      <c r="E297" s="954">
        <f>F297-8</f>
        <v>44678</v>
      </c>
      <c r="F297" s="953">
        <f>F296+7</f>
        <v>44686</v>
      </c>
      <c r="G297" s="953">
        <f>F297+17</f>
        <v>44703</v>
      </c>
    </row>
    <row r="298" spans="1:7" s="649" customFormat="1" ht="15" hidden="1" customHeight="1">
      <c r="A298" s="955"/>
      <c r="B298" s="839"/>
      <c r="C298" s="679"/>
      <c r="D298" s="960"/>
      <c r="E298" s="954"/>
      <c r="F298" s="953"/>
      <c r="G298" s="953"/>
    </row>
    <row r="299" spans="1:7" s="649" customFormat="1" ht="15" hidden="1" customHeight="1">
      <c r="A299" s="955"/>
      <c r="B299" s="865" t="s">
        <v>23</v>
      </c>
      <c r="C299" s="805" t="s">
        <v>24</v>
      </c>
      <c r="D299" s="805" t="s">
        <v>6</v>
      </c>
      <c r="E299" s="839" t="s">
        <v>2024</v>
      </c>
      <c r="F299" s="839" t="s">
        <v>7</v>
      </c>
      <c r="G299" s="839" t="s">
        <v>2466</v>
      </c>
    </row>
    <row r="300" spans="1:7" s="649" customFormat="1" ht="15" hidden="1" customHeight="1">
      <c r="A300" s="955"/>
      <c r="B300" s="957"/>
      <c r="C300" s="956"/>
      <c r="D300" s="956"/>
      <c r="E300" s="839" t="s">
        <v>2023</v>
      </c>
      <c r="F300" s="839" t="s">
        <v>27</v>
      </c>
      <c r="G300" s="839" t="s">
        <v>28</v>
      </c>
    </row>
    <row r="301" spans="1:7" s="649" customFormat="1" ht="15" hidden="1" customHeight="1">
      <c r="A301" s="955"/>
      <c r="B301" s="839" t="s">
        <v>2341</v>
      </c>
      <c r="C301" s="679" t="s">
        <v>2340</v>
      </c>
      <c r="D301" s="903" t="s">
        <v>2167</v>
      </c>
      <c r="E301" s="954">
        <f>F301-6</f>
        <v>44070</v>
      </c>
      <c r="F301" s="953">
        <v>44076</v>
      </c>
      <c r="G301" s="953">
        <f>F301+15</f>
        <v>44091</v>
      </c>
    </row>
    <row r="302" spans="1:7" s="649" customFormat="1" ht="15" hidden="1" customHeight="1">
      <c r="A302" s="955"/>
      <c r="B302" s="839" t="s">
        <v>2339</v>
      </c>
      <c r="C302" s="679" t="s">
        <v>2338</v>
      </c>
      <c r="D302" s="903"/>
      <c r="E302" s="954">
        <f>F302-6</f>
        <v>44077</v>
      </c>
      <c r="F302" s="953">
        <f>F301+7</f>
        <v>44083</v>
      </c>
      <c r="G302" s="953">
        <f>F302+15</f>
        <v>44098</v>
      </c>
    </row>
    <row r="303" spans="1:7" s="649" customFormat="1" ht="15" hidden="1" customHeight="1">
      <c r="A303" s="955"/>
      <c r="B303" s="839" t="s">
        <v>2388</v>
      </c>
      <c r="C303" s="839" t="s">
        <v>2381</v>
      </c>
      <c r="D303" s="903"/>
      <c r="E303" s="954">
        <f>F303-6</f>
        <v>44084</v>
      </c>
      <c r="F303" s="953">
        <f>F302+7</f>
        <v>44090</v>
      </c>
      <c r="G303" s="953">
        <f>F303+15</f>
        <v>44105</v>
      </c>
    </row>
    <row r="304" spans="1:7" s="649" customFormat="1" ht="15" hidden="1" customHeight="1">
      <c r="A304" s="955"/>
      <c r="B304" s="839" t="s">
        <v>2385</v>
      </c>
      <c r="C304" s="679" t="s">
        <v>2381</v>
      </c>
      <c r="D304" s="903"/>
      <c r="E304" s="954">
        <f>F304-6</f>
        <v>44091</v>
      </c>
      <c r="F304" s="953">
        <f>F303+7</f>
        <v>44097</v>
      </c>
      <c r="G304" s="953">
        <f>F304+15</f>
        <v>44112</v>
      </c>
    </row>
    <row r="305" spans="1:8" s="649" customFormat="1" ht="15" hidden="1">
      <c r="A305" s="955"/>
      <c r="B305" s="839" t="s">
        <v>2442</v>
      </c>
      <c r="C305" s="679" t="s">
        <v>2478</v>
      </c>
      <c r="D305" s="903"/>
      <c r="E305" s="954">
        <f>F305-6</f>
        <v>44098</v>
      </c>
      <c r="F305" s="953">
        <f>F304+7</f>
        <v>44104</v>
      </c>
      <c r="G305" s="953">
        <f>F305+15</f>
        <v>44119</v>
      </c>
    </row>
    <row r="306" spans="1:8" s="649" customFormat="1" ht="15" hidden="1" customHeight="1">
      <c r="A306" s="955"/>
      <c r="B306" s="942" t="s">
        <v>2161</v>
      </c>
      <c r="C306" s="731" t="s">
        <v>24</v>
      </c>
      <c r="D306" s="731" t="s">
        <v>6</v>
      </c>
      <c r="E306" s="959" t="s">
        <v>2024</v>
      </c>
      <c r="F306" s="959" t="s">
        <v>7</v>
      </c>
      <c r="G306" s="959" t="s">
        <v>2466</v>
      </c>
    </row>
    <row r="307" spans="1:8" s="649" customFormat="1" ht="15" hidden="1" customHeight="1">
      <c r="A307" s="955"/>
      <c r="B307" s="957"/>
      <c r="C307" s="956"/>
      <c r="D307" s="956"/>
      <c r="E307" s="839" t="s">
        <v>2023</v>
      </c>
      <c r="F307" s="839" t="s">
        <v>27</v>
      </c>
      <c r="G307" s="839" t="s">
        <v>28</v>
      </c>
    </row>
    <row r="308" spans="1:8" s="649" customFormat="1" ht="15" hidden="1" customHeight="1">
      <c r="A308" s="955"/>
      <c r="B308" s="839" t="s">
        <v>2394</v>
      </c>
      <c r="C308" s="679" t="s">
        <v>2477</v>
      </c>
      <c r="D308" s="903" t="s">
        <v>2387</v>
      </c>
      <c r="E308" s="954">
        <f>F308-5</f>
        <v>43765</v>
      </c>
      <c r="F308" s="953">
        <v>43770</v>
      </c>
      <c r="G308" s="953">
        <f>F308+15</f>
        <v>43785</v>
      </c>
    </row>
    <row r="309" spans="1:8" s="649" customFormat="1" ht="15" hidden="1" customHeight="1">
      <c r="A309" s="955"/>
      <c r="B309" s="839" t="s">
        <v>2392</v>
      </c>
      <c r="C309" s="679" t="s">
        <v>2476</v>
      </c>
      <c r="D309" s="903"/>
      <c r="E309" s="954">
        <f>F309-5</f>
        <v>43772</v>
      </c>
      <c r="F309" s="953">
        <f>F308+7</f>
        <v>43777</v>
      </c>
      <c r="G309" s="953">
        <f>F309+15</f>
        <v>43792</v>
      </c>
    </row>
    <row r="310" spans="1:8" s="649" customFormat="1" ht="15" hidden="1" customHeight="1">
      <c r="A310" s="955"/>
      <c r="B310" s="839" t="s">
        <v>2391</v>
      </c>
      <c r="C310" s="679" t="s">
        <v>2475</v>
      </c>
      <c r="D310" s="903"/>
      <c r="E310" s="954">
        <f>F310-5</f>
        <v>43779</v>
      </c>
      <c r="F310" s="953">
        <f>F309+7</f>
        <v>43784</v>
      </c>
      <c r="G310" s="953">
        <f>F310+15</f>
        <v>43799</v>
      </c>
    </row>
    <row r="311" spans="1:8" s="649" customFormat="1" ht="15" hidden="1" customHeight="1">
      <c r="A311" s="955"/>
      <c r="B311" s="901" t="s">
        <v>2474</v>
      </c>
      <c r="C311" s="679" t="s">
        <v>2473</v>
      </c>
      <c r="D311" s="903"/>
      <c r="E311" s="954">
        <f>F311-5</f>
        <v>43786</v>
      </c>
      <c r="F311" s="953">
        <f>F310+7</f>
        <v>43791</v>
      </c>
      <c r="G311" s="953">
        <f>F311+15</f>
        <v>43806</v>
      </c>
    </row>
    <row r="312" spans="1:8" s="649" customFormat="1" ht="15" hidden="1">
      <c r="A312" s="955"/>
      <c r="B312" s="839" t="s">
        <v>2472</v>
      </c>
      <c r="C312" s="679" t="s">
        <v>2471</v>
      </c>
      <c r="D312" s="903"/>
      <c r="E312" s="954">
        <f>F312-5</f>
        <v>43793</v>
      </c>
      <c r="F312" s="953">
        <f>F311+7</f>
        <v>43798</v>
      </c>
      <c r="G312" s="953">
        <f>F312+15</f>
        <v>43813</v>
      </c>
    </row>
    <row r="313" spans="1:8" s="649" customFormat="1" ht="16.5" customHeight="1">
      <c r="A313" s="819" t="s">
        <v>2470</v>
      </c>
      <c r="B313" s="819"/>
      <c r="C313" s="819"/>
      <c r="D313" s="819"/>
      <c r="E313" s="819"/>
      <c r="F313" s="819"/>
      <c r="G313" s="819"/>
      <c r="H313" s="958"/>
    </row>
    <row r="314" spans="1:8" s="649" customFormat="1" ht="15" hidden="1" customHeight="1">
      <c r="A314" s="955"/>
      <c r="B314" s="865" t="s">
        <v>23</v>
      </c>
      <c r="C314" s="805" t="s">
        <v>24</v>
      </c>
      <c r="D314" s="805" t="s">
        <v>6</v>
      </c>
      <c r="E314" s="839" t="s">
        <v>2024</v>
      </c>
      <c r="F314" s="839" t="s">
        <v>7</v>
      </c>
      <c r="G314" s="839" t="s">
        <v>2466</v>
      </c>
    </row>
    <row r="315" spans="1:8" s="649" customFormat="1" ht="15" hidden="1" customHeight="1">
      <c r="A315" s="955"/>
      <c r="B315" s="957"/>
      <c r="C315" s="956"/>
      <c r="D315" s="956"/>
      <c r="E315" s="839" t="s">
        <v>2023</v>
      </c>
      <c r="F315" s="839" t="s">
        <v>27</v>
      </c>
      <c r="G315" s="839" t="s">
        <v>28</v>
      </c>
    </row>
    <row r="316" spans="1:8" s="649" customFormat="1" ht="15" hidden="1" customHeight="1">
      <c r="A316" s="955"/>
      <c r="B316" s="839" t="s">
        <v>2388</v>
      </c>
      <c r="C316" s="679" t="s">
        <v>2403</v>
      </c>
      <c r="D316" s="903" t="s">
        <v>2167</v>
      </c>
      <c r="E316" s="954">
        <f>F316-5</f>
        <v>43583</v>
      </c>
      <c r="F316" s="953">
        <v>43588</v>
      </c>
      <c r="G316" s="953">
        <f>F316+15</f>
        <v>43603</v>
      </c>
    </row>
    <row r="317" spans="1:8" s="649" customFormat="1" ht="15" hidden="1" customHeight="1">
      <c r="A317" s="955"/>
      <c r="B317" s="839" t="s">
        <v>2402</v>
      </c>
      <c r="C317" s="679" t="s">
        <v>2401</v>
      </c>
      <c r="D317" s="903"/>
      <c r="E317" s="954">
        <f>F317-5</f>
        <v>43590</v>
      </c>
      <c r="F317" s="953">
        <f>F316+7</f>
        <v>43595</v>
      </c>
      <c r="G317" s="953">
        <f>F317+15</f>
        <v>43610</v>
      </c>
    </row>
    <row r="318" spans="1:8" s="649" customFormat="1" ht="15" hidden="1" customHeight="1">
      <c r="A318" s="955"/>
      <c r="B318" s="839" t="s">
        <v>2163</v>
      </c>
      <c r="C318" s="839" t="s">
        <v>2163</v>
      </c>
      <c r="D318" s="903"/>
      <c r="E318" s="954">
        <f>F318-5</f>
        <v>43597</v>
      </c>
      <c r="F318" s="953">
        <f>F317+7</f>
        <v>43602</v>
      </c>
      <c r="G318" s="953">
        <f>F318+15</f>
        <v>43617</v>
      </c>
    </row>
    <row r="319" spans="1:8" s="649" customFormat="1" ht="15" hidden="1" customHeight="1">
      <c r="A319" s="955"/>
      <c r="B319" s="839" t="s">
        <v>2400</v>
      </c>
      <c r="C319" s="679" t="s">
        <v>2399</v>
      </c>
      <c r="D319" s="903"/>
      <c r="E319" s="954">
        <f>F319-5</f>
        <v>43604</v>
      </c>
      <c r="F319" s="953">
        <f>F318+7</f>
        <v>43609</v>
      </c>
      <c r="G319" s="953">
        <f>F319+15</f>
        <v>43624</v>
      </c>
    </row>
    <row r="320" spans="1:8" s="649" customFormat="1" ht="15" hidden="1">
      <c r="A320" s="955"/>
      <c r="B320" s="839" t="s">
        <v>2398</v>
      </c>
      <c r="C320" s="679" t="s">
        <v>2397</v>
      </c>
      <c r="D320" s="903"/>
      <c r="E320" s="954">
        <f>F320-5</f>
        <v>43611</v>
      </c>
      <c r="F320" s="953">
        <f>F319+7</f>
        <v>43616</v>
      </c>
      <c r="G320" s="953">
        <f>F320+15</f>
        <v>43631</v>
      </c>
    </row>
    <row r="321" spans="1:8" s="648" customFormat="1" ht="15">
      <c r="A321" s="806"/>
      <c r="B321" s="725" t="s">
        <v>2161</v>
      </c>
      <c r="C321" s="744" t="s">
        <v>24</v>
      </c>
      <c r="D321" s="744" t="s">
        <v>2459</v>
      </c>
      <c r="E321" s="709" t="s">
        <v>2024</v>
      </c>
      <c r="F321" s="709" t="s">
        <v>7</v>
      </c>
      <c r="G321" s="709" t="s">
        <v>1118</v>
      </c>
      <c r="H321" s="950"/>
    </row>
    <row r="322" spans="1:8" s="648" customFormat="1" ht="15">
      <c r="A322" s="806"/>
      <c r="B322" s="724"/>
      <c r="C322" s="859"/>
      <c r="D322" s="859"/>
      <c r="E322" s="709" t="s">
        <v>2023</v>
      </c>
      <c r="F322" s="709" t="s">
        <v>27</v>
      </c>
      <c r="G322" s="709" t="s">
        <v>28</v>
      </c>
      <c r="H322" s="950"/>
    </row>
    <row r="323" spans="1:8" s="648" customFormat="1" ht="15" customHeight="1">
      <c r="A323" s="806"/>
      <c r="B323" s="840" t="s">
        <v>2469</v>
      </c>
      <c r="C323" s="840" t="s">
        <v>2468</v>
      </c>
      <c r="D323" s="949" t="s">
        <v>2284</v>
      </c>
      <c r="E323" s="705">
        <f>F323-5</f>
        <v>44649</v>
      </c>
      <c r="F323" s="748">
        <v>44654</v>
      </c>
      <c r="G323" s="748">
        <f>F323+24</f>
        <v>44678</v>
      </c>
    </row>
    <row r="324" spans="1:8" s="648" customFormat="1" ht="15" customHeight="1">
      <c r="A324" s="806"/>
      <c r="B324" s="746" t="s">
        <v>2467</v>
      </c>
      <c r="C324" s="746" t="s">
        <v>2365</v>
      </c>
      <c r="D324" s="948"/>
      <c r="E324" s="705">
        <f>F324-5</f>
        <v>44656</v>
      </c>
      <c r="F324" s="748">
        <f>F323+7</f>
        <v>44661</v>
      </c>
      <c r="G324" s="748">
        <f>F324+24</f>
        <v>44685</v>
      </c>
    </row>
    <row r="325" spans="1:8" s="648" customFormat="1" ht="15" customHeight="1">
      <c r="A325" s="806"/>
      <c r="B325" s="746" t="s">
        <v>2164</v>
      </c>
      <c r="C325" s="746" t="s">
        <v>2163</v>
      </c>
      <c r="D325" s="948"/>
      <c r="E325" s="705">
        <f>F325-5</f>
        <v>44663</v>
      </c>
      <c r="F325" s="748">
        <f>F324+7</f>
        <v>44668</v>
      </c>
      <c r="G325" s="748">
        <f>F325+24</f>
        <v>44692</v>
      </c>
    </row>
    <row r="326" spans="1:8" s="648" customFormat="1" ht="15" customHeight="1">
      <c r="A326" s="806"/>
      <c r="B326" s="746" t="s">
        <v>2164</v>
      </c>
      <c r="C326" s="746" t="s">
        <v>2163</v>
      </c>
      <c r="D326" s="948"/>
      <c r="E326" s="705">
        <f>F326-5</f>
        <v>44670</v>
      </c>
      <c r="F326" s="748">
        <f>F325+7</f>
        <v>44675</v>
      </c>
      <c r="G326" s="748">
        <f>F326+24</f>
        <v>44699</v>
      </c>
    </row>
    <row r="327" spans="1:8" s="648" customFormat="1" ht="15" customHeight="1">
      <c r="A327" s="789"/>
      <c r="B327" s="840" t="s">
        <v>2164</v>
      </c>
      <c r="C327" s="840" t="s">
        <v>2163</v>
      </c>
      <c r="D327" s="947"/>
      <c r="E327" s="705">
        <f>F327-5</f>
        <v>44677</v>
      </c>
      <c r="F327" s="748">
        <f>F326+7</f>
        <v>44682</v>
      </c>
      <c r="G327" s="748">
        <f>F327+24</f>
        <v>44706</v>
      </c>
    </row>
    <row r="328" spans="1:8" s="649" customFormat="1" ht="16.5" customHeight="1">
      <c r="A328" s="819" t="s">
        <v>2458</v>
      </c>
      <c r="B328" s="819"/>
      <c r="C328" s="819"/>
      <c r="D328" s="819"/>
      <c r="E328" s="819"/>
      <c r="F328" s="819"/>
      <c r="G328" s="819"/>
      <c r="H328" s="958"/>
    </row>
    <row r="329" spans="1:8" s="649" customFormat="1" ht="15" hidden="1" customHeight="1">
      <c r="A329" s="955"/>
      <c r="B329" s="865" t="s">
        <v>23</v>
      </c>
      <c r="C329" s="805" t="s">
        <v>24</v>
      </c>
      <c r="D329" s="805" t="s">
        <v>6</v>
      </c>
      <c r="E329" s="839" t="s">
        <v>2024</v>
      </c>
      <c r="F329" s="839" t="s">
        <v>7</v>
      </c>
      <c r="G329" s="839" t="s">
        <v>2466</v>
      </c>
    </row>
    <row r="330" spans="1:8" s="649" customFormat="1" ht="15" hidden="1" customHeight="1">
      <c r="A330" s="955"/>
      <c r="B330" s="957"/>
      <c r="C330" s="956"/>
      <c r="D330" s="956"/>
      <c r="E330" s="839" t="s">
        <v>2023</v>
      </c>
      <c r="F330" s="839" t="s">
        <v>27</v>
      </c>
      <c r="G330" s="839" t="s">
        <v>28</v>
      </c>
    </row>
    <row r="331" spans="1:8" s="649" customFormat="1" ht="15" hidden="1" customHeight="1">
      <c r="A331" s="955"/>
      <c r="B331" s="839" t="s">
        <v>2388</v>
      </c>
      <c r="C331" s="679" t="s">
        <v>2403</v>
      </c>
      <c r="D331" s="903" t="s">
        <v>2167</v>
      </c>
      <c r="E331" s="954">
        <f>F331-5</f>
        <v>43583</v>
      </c>
      <c r="F331" s="953">
        <v>43588</v>
      </c>
      <c r="G331" s="953">
        <f>F331+15</f>
        <v>43603</v>
      </c>
    </row>
    <row r="332" spans="1:8" s="649" customFormat="1" ht="15" hidden="1" customHeight="1">
      <c r="A332" s="955"/>
      <c r="B332" s="839" t="s">
        <v>2402</v>
      </c>
      <c r="C332" s="679" t="s">
        <v>2401</v>
      </c>
      <c r="D332" s="903"/>
      <c r="E332" s="954">
        <f>F332-5</f>
        <v>43590</v>
      </c>
      <c r="F332" s="953">
        <f>F331+7</f>
        <v>43595</v>
      </c>
      <c r="G332" s="953">
        <f>F332+15</f>
        <v>43610</v>
      </c>
    </row>
    <row r="333" spans="1:8" s="649" customFormat="1" ht="15" hidden="1" customHeight="1">
      <c r="A333" s="955"/>
      <c r="B333" s="839" t="s">
        <v>2163</v>
      </c>
      <c r="C333" s="839" t="s">
        <v>2163</v>
      </c>
      <c r="D333" s="903"/>
      <c r="E333" s="954">
        <f>F333-5</f>
        <v>43597</v>
      </c>
      <c r="F333" s="953">
        <f>F332+7</f>
        <v>43602</v>
      </c>
      <c r="G333" s="953">
        <f>F333+15</f>
        <v>43617</v>
      </c>
    </row>
    <row r="334" spans="1:8" s="649" customFormat="1" ht="15" hidden="1" customHeight="1">
      <c r="A334" s="955"/>
      <c r="B334" s="839" t="s">
        <v>2400</v>
      </c>
      <c r="C334" s="679" t="s">
        <v>2399</v>
      </c>
      <c r="D334" s="903"/>
      <c r="E334" s="954">
        <f>F334-5</f>
        <v>43604</v>
      </c>
      <c r="F334" s="953">
        <f>F333+7</f>
        <v>43609</v>
      </c>
      <c r="G334" s="953">
        <f>F334+15</f>
        <v>43624</v>
      </c>
    </row>
    <row r="335" spans="1:8" s="649" customFormat="1" ht="15" hidden="1">
      <c r="A335" s="955"/>
      <c r="B335" s="839" t="s">
        <v>2398</v>
      </c>
      <c r="C335" s="679" t="s">
        <v>2397</v>
      </c>
      <c r="D335" s="903"/>
      <c r="E335" s="954">
        <f>F335-5</f>
        <v>43611</v>
      </c>
      <c r="F335" s="953">
        <f>F334+7</f>
        <v>43616</v>
      </c>
      <c r="G335" s="953">
        <f>F335+15</f>
        <v>43631</v>
      </c>
    </row>
    <row r="336" spans="1:8" s="648" customFormat="1" ht="15">
      <c r="B336" s="829" t="s">
        <v>2161</v>
      </c>
      <c r="C336" s="744" t="s">
        <v>24</v>
      </c>
      <c r="D336" s="744" t="s">
        <v>2459</v>
      </c>
      <c r="E336" s="709" t="s">
        <v>2024</v>
      </c>
      <c r="F336" s="709" t="s">
        <v>7</v>
      </c>
      <c r="G336" s="709" t="s">
        <v>2458</v>
      </c>
      <c r="H336" s="950"/>
    </row>
    <row r="337" spans="1:8" s="648" customFormat="1" ht="15">
      <c r="A337" s="806"/>
      <c r="B337" s="828"/>
      <c r="C337" s="859"/>
      <c r="D337" s="859"/>
      <c r="E337" s="709" t="s">
        <v>2023</v>
      </c>
      <c r="F337" s="709" t="s">
        <v>27</v>
      </c>
      <c r="G337" s="709" t="s">
        <v>28</v>
      </c>
      <c r="H337" s="950"/>
    </row>
    <row r="338" spans="1:8" s="648" customFormat="1" ht="15" customHeight="1">
      <c r="A338" s="806"/>
      <c r="B338" s="840" t="s">
        <v>2469</v>
      </c>
      <c r="C338" s="840" t="s">
        <v>2468</v>
      </c>
      <c r="D338" s="949" t="s">
        <v>2284</v>
      </c>
      <c r="E338" s="705">
        <f>F338-5</f>
        <v>44649</v>
      </c>
      <c r="F338" s="748">
        <v>44654</v>
      </c>
      <c r="G338" s="748">
        <f>F338+28</f>
        <v>44682</v>
      </c>
    </row>
    <row r="339" spans="1:8" s="648" customFormat="1" ht="15" customHeight="1">
      <c r="A339" s="806"/>
      <c r="B339" s="746" t="s">
        <v>2467</v>
      </c>
      <c r="C339" s="746" t="s">
        <v>2365</v>
      </c>
      <c r="D339" s="948"/>
      <c r="E339" s="705">
        <f>F339-5</f>
        <v>44656</v>
      </c>
      <c r="F339" s="748">
        <f>F338+7</f>
        <v>44661</v>
      </c>
      <c r="G339" s="748">
        <f>F339+28</f>
        <v>44689</v>
      </c>
    </row>
    <row r="340" spans="1:8" s="648" customFormat="1" ht="15" customHeight="1">
      <c r="A340" s="806"/>
      <c r="B340" s="746" t="s">
        <v>2164</v>
      </c>
      <c r="C340" s="746" t="s">
        <v>2163</v>
      </c>
      <c r="D340" s="948"/>
      <c r="E340" s="705">
        <f>F340-5</f>
        <v>44663</v>
      </c>
      <c r="F340" s="748">
        <f>F339+7</f>
        <v>44668</v>
      </c>
      <c r="G340" s="748">
        <f>F340+28</f>
        <v>44696</v>
      </c>
    </row>
    <row r="341" spans="1:8" s="648" customFormat="1" ht="15" customHeight="1">
      <c r="A341" s="806"/>
      <c r="B341" s="746" t="s">
        <v>2164</v>
      </c>
      <c r="C341" s="746" t="s">
        <v>2163</v>
      </c>
      <c r="D341" s="948"/>
      <c r="E341" s="705">
        <f>F341-5</f>
        <v>44670</v>
      </c>
      <c r="F341" s="748">
        <f>F340+7</f>
        <v>44675</v>
      </c>
      <c r="G341" s="748">
        <f>F341+28</f>
        <v>44703</v>
      </c>
    </row>
    <row r="342" spans="1:8" s="648" customFormat="1" ht="15" customHeight="1">
      <c r="A342" s="806"/>
      <c r="B342" s="840" t="s">
        <v>2164</v>
      </c>
      <c r="C342" s="840" t="s">
        <v>2163</v>
      </c>
      <c r="D342" s="947"/>
      <c r="E342" s="705">
        <f>F342-5</f>
        <v>44677</v>
      </c>
      <c r="F342" s="748">
        <f>F341+7</f>
        <v>44682</v>
      </c>
      <c r="G342" s="748">
        <f>F342+28</f>
        <v>44710</v>
      </c>
    </row>
    <row r="343" spans="1:8" s="649" customFormat="1" ht="15" hidden="1" customHeight="1">
      <c r="A343" s="789"/>
      <c r="B343" s="865" t="s">
        <v>23</v>
      </c>
      <c r="C343" s="805" t="s">
        <v>24</v>
      </c>
      <c r="D343" s="805" t="s">
        <v>6</v>
      </c>
      <c r="E343" s="839" t="s">
        <v>2024</v>
      </c>
      <c r="F343" s="839" t="s">
        <v>7</v>
      </c>
      <c r="G343" s="839" t="s">
        <v>2466</v>
      </c>
    </row>
    <row r="344" spans="1:8" s="649" customFormat="1" ht="15" hidden="1" customHeight="1">
      <c r="A344" s="955"/>
      <c r="B344" s="957"/>
      <c r="C344" s="956"/>
      <c r="D344" s="956"/>
      <c r="E344" s="839" t="s">
        <v>2023</v>
      </c>
      <c r="F344" s="839" t="s">
        <v>27</v>
      </c>
      <c r="G344" s="839" t="s">
        <v>28</v>
      </c>
    </row>
    <row r="345" spans="1:8" s="649" customFormat="1" ht="15" hidden="1" customHeight="1">
      <c r="A345" s="955"/>
      <c r="B345" s="839" t="s">
        <v>2388</v>
      </c>
      <c r="C345" s="679" t="s">
        <v>2403</v>
      </c>
      <c r="D345" s="903" t="s">
        <v>2167</v>
      </c>
      <c r="E345" s="954">
        <f>F345-5</f>
        <v>43583</v>
      </c>
      <c r="F345" s="953">
        <v>43588</v>
      </c>
      <c r="G345" s="953">
        <f>F345+15</f>
        <v>43603</v>
      </c>
    </row>
    <row r="346" spans="1:8" s="649" customFormat="1" ht="15" hidden="1" customHeight="1">
      <c r="A346" s="955"/>
      <c r="B346" s="839" t="s">
        <v>2402</v>
      </c>
      <c r="C346" s="679" t="s">
        <v>2401</v>
      </c>
      <c r="D346" s="903"/>
      <c r="E346" s="954">
        <f>F346-5</f>
        <v>43590</v>
      </c>
      <c r="F346" s="953">
        <f>F345+7</f>
        <v>43595</v>
      </c>
      <c r="G346" s="953">
        <f>F346+15</f>
        <v>43610</v>
      </c>
    </row>
    <row r="347" spans="1:8" s="649" customFormat="1" ht="15" hidden="1" customHeight="1">
      <c r="A347" s="955"/>
      <c r="B347" s="839" t="s">
        <v>2163</v>
      </c>
      <c r="C347" s="839" t="s">
        <v>2163</v>
      </c>
      <c r="D347" s="903"/>
      <c r="E347" s="954">
        <f>F347-5</f>
        <v>43597</v>
      </c>
      <c r="F347" s="953">
        <f>F346+7</f>
        <v>43602</v>
      </c>
      <c r="G347" s="953">
        <f>F347+15</f>
        <v>43617</v>
      </c>
    </row>
    <row r="348" spans="1:8" s="649" customFormat="1" ht="15" hidden="1" customHeight="1">
      <c r="A348" s="955"/>
      <c r="B348" s="839" t="s">
        <v>2400</v>
      </c>
      <c r="C348" s="679" t="s">
        <v>2399</v>
      </c>
      <c r="D348" s="903"/>
      <c r="E348" s="954">
        <f>F348-5</f>
        <v>43604</v>
      </c>
      <c r="F348" s="953">
        <f>F347+7</f>
        <v>43609</v>
      </c>
      <c r="G348" s="953">
        <f>F348+15</f>
        <v>43624</v>
      </c>
    </row>
    <row r="349" spans="1:8" s="649" customFormat="1" ht="15" hidden="1">
      <c r="A349" s="955"/>
      <c r="B349" s="839" t="s">
        <v>2398</v>
      </c>
      <c r="C349" s="679" t="s">
        <v>2397</v>
      </c>
      <c r="D349" s="903"/>
      <c r="E349" s="954">
        <f>F349-5</f>
        <v>43611</v>
      </c>
      <c r="F349" s="953">
        <f>F348+7</f>
        <v>43616</v>
      </c>
      <c r="G349" s="953">
        <f>F349+15</f>
        <v>43631</v>
      </c>
    </row>
    <row r="350" spans="1:8" s="648" customFormat="1" ht="15" hidden="1">
      <c r="A350" s="806"/>
      <c r="B350" s="952" t="s">
        <v>23</v>
      </c>
      <c r="C350" s="742" t="s">
        <v>24</v>
      </c>
      <c r="D350" s="742" t="s">
        <v>2459</v>
      </c>
      <c r="E350" s="709" t="s">
        <v>2024</v>
      </c>
      <c r="F350" s="709" t="s">
        <v>7</v>
      </c>
      <c r="G350" s="709" t="s">
        <v>2458</v>
      </c>
      <c r="H350" s="950"/>
    </row>
    <row r="351" spans="1:8" s="648" customFormat="1" ht="15" hidden="1">
      <c r="A351" s="806"/>
      <c r="B351" s="951"/>
      <c r="C351" s="926"/>
      <c r="D351" s="926"/>
      <c r="E351" s="709" t="s">
        <v>2023</v>
      </c>
      <c r="F351" s="709" t="s">
        <v>27</v>
      </c>
      <c r="G351" s="709" t="s">
        <v>28</v>
      </c>
      <c r="H351" s="950"/>
    </row>
    <row r="352" spans="1:8" s="648" customFormat="1" ht="15" hidden="1" customHeight="1">
      <c r="A352" s="806"/>
      <c r="B352" s="905" t="s">
        <v>2164</v>
      </c>
      <c r="C352" s="905" t="s">
        <v>2163</v>
      </c>
      <c r="D352" s="949" t="s">
        <v>2284</v>
      </c>
      <c r="E352" s="705">
        <f>F352-5</f>
        <v>44039</v>
      </c>
      <c r="F352" s="748">
        <v>44044</v>
      </c>
      <c r="G352" s="748">
        <f>F352+28</f>
        <v>44072</v>
      </c>
    </row>
    <row r="353" spans="1:11" s="648" customFormat="1" ht="15" hidden="1" customHeight="1">
      <c r="A353" s="806"/>
      <c r="B353" s="905" t="s">
        <v>2436</v>
      </c>
      <c r="C353" s="905" t="s">
        <v>2465</v>
      </c>
      <c r="D353" s="948"/>
      <c r="E353" s="705">
        <f>F353-5</f>
        <v>44046</v>
      </c>
      <c r="F353" s="748">
        <f>F352+7</f>
        <v>44051</v>
      </c>
      <c r="G353" s="748">
        <f>F353+28</f>
        <v>44079</v>
      </c>
    </row>
    <row r="354" spans="1:11" s="648" customFormat="1" ht="15" hidden="1" customHeight="1">
      <c r="A354" s="806"/>
      <c r="B354" s="678" t="s">
        <v>2464</v>
      </c>
      <c r="C354" s="678" t="s">
        <v>2463</v>
      </c>
      <c r="D354" s="948"/>
      <c r="E354" s="705">
        <f>F354-5</f>
        <v>44053</v>
      </c>
      <c r="F354" s="748">
        <f>F353+7</f>
        <v>44058</v>
      </c>
      <c r="G354" s="748">
        <f>F354+28</f>
        <v>44086</v>
      </c>
    </row>
    <row r="355" spans="1:11" s="648" customFormat="1" ht="15" hidden="1" customHeight="1">
      <c r="A355" s="806"/>
      <c r="B355" s="746" t="s">
        <v>2438</v>
      </c>
      <c r="C355" s="678" t="s">
        <v>2462</v>
      </c>
      <c r="D355" s="948"/>
      <c r="E355" s="705">
        <f>F355-5</f>
        <v>44060</v>
      </c>
      <c r="F355" s="748">
        <f>F354+7</f>
        <v>44065</v>
      </c>
      <c r="G355" s="748">
        <f>F355+28</f>
        <v>44093</v>
      </c>
    </row>
    <row r="356" spans="1:11" s="648" customFormat="1" ht="15" hidden="1" customHeight="1">
      <c r="A356" s="789"/>
      <c r="B356" s="679" t="s">
        <v>2461</v>
      </c>
      <c r="C356" s="746" t="s">
        <v>2460</v>
      </c>
      <c r="D356" s="947"/>
      <c r="E356" s="705">
        <f>F356-5</f>
        <v>44067</v>
      </c>
      <c r="F356" s="748">
        <f>F355+7</f>
        <v>44072</v>
      </c>
      <c r="G356" s="748">
        <f>F356+28</f>
        <v>44100</v>
      </c>
    </row>
    <row r="357" spans="1:11" s="648" customFormat="1" ht="15">
      <c r="A357" s="806"/>
      <c r="B357" s="829" t="s">
        <v>2161</v>
      </c>
      <c r="C357" s="733" t="s">
        <v>2389</v>
      </c>
      <c r="D357" s="742" t="s">
        <v>2459</v>
      </c>
      <c r="E357" s="709" t="s">
        <v>2024</v>
      </c>
      <c r="F357" s="709" t="s">
        <v>7</v>
      </c>
      <c r="G357" s="709" t="s">
        <v>2458</v>
      </c>
      <c r="H357" s="950"/>
    </row>
    <row r="358" spans="1:11" s="648" customFormat="1" ht="15">
      <c r="A358" s="806"/>
      <c r="B358" s="828"/>
      <c r="C358" s="731"/>
      <c r="D358" s="926"/>
      <c r="E358" s="709" t="s">
        <v>2023</v>
      </c>
      <c r="F358" s="709" t="s">
        <v>27</v>
      </c>
      <c r="G358" s="709" t="s">
        <v>28</v>
      </c>
      <c r="H358" s="950"/>
    </row>
    <row r="359" spans="1:11" s="648" customFormat="1" ht="15" customHeight="1">
      <c r="A359" s="806"/>
      <c r="B359" s="839" t="s">
        <v>2388</v>
      </c>
      <c r="C359" s="679" t="s">
        <v>2384</v>
      </c>
      <c r="D359" s="949" t="s">
        <v>2387</v>
      </c>
      <c r="E359" s="705">
        <f>F359-6</f>
        <v>44652</v>
      </c>
      <c r="F359" s="660">
        <v>44658</v>
      </c>
      <c r="G359" s="748">
        <f>F359+25</f>
        <v>44683</v>
      </c>
    </row>
    <row r="360" spans="1:11" s="648" customFormat="1" ht="15" customHeight="1">
      <c r="A360" s="806"/>
      <c r="B360" s="746" t="s">
        <v>2341</v>
      </c>
      <c r="C360" s="746" t="s">
        <v>2386</v>
      </c>
      <c r="D360" s="948"/>
      <c r="E360" s="705">
        <f>F360-6</f>
        <v>44659</v>
      </c>
      <c r="F360" s="748">
        <f>F359+7</f>
        <v>44665</v>
      </c>
      <c r="G360" s="748">
        <f>F360+25</f>
        <v>44690</v>
      </c>
    </row>
    <row r="361" spans="1:11" s="648" customFormat="1" ht="15" customHeight="1">
      <c r="A361" s="806"/>
      <c r="B361" s="839" t="s">
        <v>2385</v>
      </c>
      <c r="C361" s="679" t="s">
        <v>2384</v>
      </c>
      <c r="D361" s="948"/>
      <c r="E361" s="705">
        <f>F361-6</f>
        <v>44666</v>
      </c>
      <c r="F361" s="748">
        <f>F360+7</f>
        <v>44672</v>
      </c>
      <c r="G361" s="748">
        <f>F361+25</f>
        <v>44697</v>
      </c>
    </row>
    <row r="362" spans="1:11" s="648" customFormat="1" ht="15" customHeight="1">
      <c r="A362" s="806"/>
      <c r="B362" s="839" t="s">
        <v>2164</v>
      </c>
      <c r="C362" s="679" t="s">
        <v>2163</v>
      </c>
      <c r="D362" s="948"/>
      <c r="E362" s="705">
        <f>F362-6</f>
        <v>44673</v>
      </c>
      <c r="F362" s="748">
        <f>F361+7</f>
        <v>44679</v>
      </c>
      <c r="G362" s="748">
        <f>F362+25</f>
        <v>44704</v>
      </c>
    </row>
    <row r="363" spans="1:11" s="648" customFormat="1" ht="15" customHeight="1">
      <c r="A363" s="789"/>
      <c r="B363" s="746" t="s">
        <v>2164</v>
      </c>
      <c r="C363" s="746" t="s">
        <v>2163</v>
      </c>
      <c r="D363" s="947"/>
      <c r="E363" s="705">
        <f>F363-6</f>
        <v>44680</v>
      </c>
      <c r="F363" s="748">
        <f>F362+7</f>
        <v>44686</v>
      </c>
      <c r="G363" s="748">
        <f>F363+25</f>
        <v>44711</v>
      </c>
    </row>
    <row r="364" spans="1:11" s="649" customFormat="1" ht="14.1" customHeight="1">
      <c r="A364" s="819" t="s">
        <v>2457</v>
      </c>
      <c r="B364" s="819"/>
      <c r="C364" s="759"/>
      <c r="D364" s="914"/>
      <c r="E364" s="716"/>
      <c r="F364" s="913"/>
      <c r="G364" s="913"/>
      <c r="H364" s="846"/>
    </row>
    <row r="365" spans="1:11" s="648" customFormat="1" ht="15" customHeight="1">
      <c r="A365" s="806"/>
      <c r="B365" s="829" t="s">
        <v>2161</v>
      </c>
      <c r="C365" s="742" t="s">
        <v>24</v>
      </c>
      <c r="D365" s="742" t="s">
        <v>6</v>
      </c>
      <c r="E365" s="709" t="s">
        <v>2024</v>
      </c>
      <c r="F365" s="941" t="s">
        <v>7</v>
      </c>
      <c r="G365" s="709" t="s">
        <v>1117</v>
      </c>
      <c r="H365" s="940"/>
    </row>
    <row r="366" spans="1:11" s="648" customFormat="1" ht="15" customHeight="1">
      <c r="A366" s="806"/>
      <c r="B366" s="828"/>
      <c r="C366" s="926"/>
      <c r="D366" s="926"/>
      <c r="E366" s="709" t="s">
        <v>2023</v>
      </c>
      <c r="F366" s="941" t="s">
        <v>27</v>
      </c>
      <c r="G366" s="709" t="s">
        <v>28</v>
      </c>
      <c r="H366" s="940"/>
    </row>
    <row r="367" spans="1:11" s="648" customFormat="1" ht="15" customHeight="1">
      <c r="A367" s="806"/>
      <c r="B367" s="839" t="s">
        <v>2440</v>
      </c>
      <c r="C367" s="679" t="s">
        <v>2439</v>
      </c>
      <c r="D367" s="939" t="s">
        <v>2284</v>
      </c>
      <c r="E367" s="705">
        <f>F367-5</f>
        <v>44648</v>
      </c>
      <c r="F367" s="748">
        <v>44653</v>
      </c>
      <c r="G367" s="748">
        <f>F367+19</f>
        <v>44672</v>
      </c>
      <c r="H367" s="936"/>
    </row>
    <row r="368" spans="1:11" s="648" customFormat="1" ht="15" customHeight="1">
      <c r="A368" s="806"/>
      <c r="B368" s="839" t="s">
        <v>2438</v>
      </c>
      <c r="C368" s="679" t="s">
        <v>2437</v>
      </c>
      <c r="D368" s="938"/>
      <c r="E368" s="705">
        <f>F368-5</f>
        <v>44655</v>
      </c>
      <c r="F368" s="748">
        <f>F367+7</f>
        <v>44660</v>
      </c>
      <c r="G368" s="748">
        <f>F368+19</f>
        <v>44679</v>
      </c>
      <c r="H368" s="936"/>
      <c r="I368" s="935"/>
      <c r="J368" s="935"/>
      <c r="K368" s="935"/>
    </row>
    <row r="369" spans="1:11" s="648" customFormat="1" ht="15" customHeight="1">
      <c r="A369" s="806"/>
      <c r="B369" s="839" t="s">
        <v>2436</v>
      </c>
      <c r="C369" s="679" t="s">
        <v>2435</v>
      </c>
      <c r="D369" s="938"/>
      <c r="E369" s="705">
        <f>F369-5</f>
        <v>44662</v>
      </c>
      <c r="F369" s="748">
        <f>F368+7</f>
        <v>44667</v>
      </c>
      <c r="G369" s="748">
        <f>F369+19</f>
        <v>44686</v>
      </c>
      <c r="H369" s="936"/>
      <c r="I369" s="935"/>
      <c r="J369" s="935"/>
      <c r="K369" s="935"/>
    </row>
    <row r="370" spans="1:11" s="648" customFormat="1" ht="15" customHeight="1">
      <c r="A370" s="806"/>
      <c r="B370" s="678" t="s">
        <v>2434</v>
      </c>
      <c r="C370" s="678" t="s">
        <v>2433</v>
      </c>
      <c r="D370" s="938"/>
      <c r="E370" s="705">
        <f>F370-5</f>
        <v>44669</v>
      </c>
      <c r="F370" s="748">
        <f>F369+7</f>
        <v>44674</v>
      </c>
      <c r="G370" s="748">
        <f>F370+19</f>
        <v>44693</v>
      </c>
      <c r="H370" s="936"/>
      <c r="I370" s="935"/>
      <c r="J370" s="935"/>
      <c r="K370" s="935"/>
    </row>
    <row r="371" spans="1:11" s="648" customFormat="1" ht="15" customHeight="1">
      <c r="A371" s="806"/>
      <c r="B371" s="839" t="s">
        <v>2164</v>
      </c>
      <c r="C371" s="679" t="s">
        <v>2163</v>
      </c>
      <c r="D371" s="937"/>
      <c r="E371" s="705">
        <f>F371-5</f>
        <v>44676</v>
      </c>
      <c r="F371" s="748">
        <f>F370+7</f>
        <v>44681</v>
      </c>
      <c r="G371" s="748">
        <f>F371+19</f>
        <v>44700</v>
      </c>
      <c r="H371" s="936"/>
      <c r="I371" s="935"/>
      <c r="J371" s="935"/>
      <c r="K371" s="935"/>
    </row>
    <row r="372" spans="1:11" s="649" customFormat="1" ht="15.75" customHeight="1">
      <c r="A372" s="819" t="s">
        <v>2456</v>
      </c>
      <c r="B372" s="819"/>
      <c r="C372" s="759"/>
      <c r="D372" s="914"/>
      <c r="E372" s="716"/>
      <c r="F372" s="913"/>
      <c r="G372" s="946"/>
      <c r="H372" s="945"/>
      <c r="I372" s="944"/>
      <c r="J372" s="944"/>
      <c r="K372" s="944"/>
    </row>
    <row r="373" spans="1:11" s="648" customFormat="1" ht="15" hidden="1" customHeight="1">
      <c r="A373" s="806"/>
      <c r="B373" s="943" t="s">
        <v>23</v>
      </c>
      <c r="C373" s="742" t="s">
        <v>24</v>
      </c>
      <c r="D373" s="742" t="s">
        <v>6</v>
      </c>
      <c r="E373" s="709" t="s">
        <v>2024</v>
      </c>
      <c r="F373" s="941" t="s">
        <v>7</v>
      </c>
      <c r="G373" s="709" t="s">
        <v>565</v>
      </c>
      <c r="H373" s="940"/>
      <c r="I373" s="935"/>
      <c r="J373" s="935"/>
      <c r="K373" s="935"/>
    </row>
    <row r="374" spans="1:11" s="648" customFormat="1" ht="15" hidden="1" customHeight="1">
      <c r="A374" s="806"/>
      <c r="B374" s="942"/>
      <c r="C374" s="926"/>
      <c r="D374" s="926"/>
      <c r="E374" s="709" t="s">
        <v>2023</v>
      </c>
      <c r="F374" s="941" t="s">
        <v>27</v>
      </c>
      <c r="G374" s="827" t="s">
        <v>28</v>
      </c>
      <c r="H374" s="940"/>
      <c r="I374" s="935"/>
      <c r="J374" s="935"/>
      <c r="K374" s="935"/>
    </row>
    <row r="375" spans="1:11" s="648" customFormat="1" ht="15" hidden="1" customHeight="1">
      <c r="A375" s="806"/>
      <c r="B375" s="839" t="s">
        <v>2164</v>
      </c>
      <c r="C375" s="679" t="s">
        <v>2163</v>
      </c>
      <c r="D375" s="919" t="s">
        <v>2455</v>
      </c>
      <c r="E375" s="705">
        <f>F375-5</f>
        <v>44010</v>
      </c>
      <c r="F375" s="748">
        <v>44015</v>
      </c>
      <c r="G375" s="748">
        <f>F375+14</f>
        <v>44029</v>
      </c>
      <c r="H375" s="936"/>
    </row>
    <row r="376" spans="1:11" s="648" customFormat="1" ht="15" hidden="1" customHeight="1">
      <c r="A376" s="806"/>
      <c r="B376" s="839" t="s">
        <v>2454</v>
      </c>
      <c r="C376" s="679" t="s">
        <v>2450</v>
      </c>
      <c r="D376" s="918"/>
      <c r="E376" s="705">
        <f>F376-5</f>
        <v>44017</v>
      </c>
      <c r="F376" s="748">
        <f>F375+7</f>
        <v>44022</v>
      </c>
      <c r="G376" s="748">
        <f>F376+14</f>
        <v>44036</v>
      </c>
      <c r="H376" s="936"/>
      <c r="I376" s="935"/>
      <c r="J376" s="935"/>
      <c r="K376" s="935"/>
    </row>
    <row r="377" spans="1:11" s="648" customFormat="1" ht="15" hidden="1" customHeight="1">
      <c r="A377" s="806"/>
      <c r="B377" s="839" t="s">
        <v>2453</v>
      </c>
      <c r="C377" s="679" t="s">
        <v>2450</v>
      </c>
      <c r="D377" s="918"/>
      <c r="E377" s="705">
        <f>F377-5</f>
        <v>44024</v>
      </c>
      <c r="F377" s="748">
        <f>F376+7</f>
        <v>44029</v>
      </c>
      <c r="G377" s="748">
        <f>F377+14</f>
        <v>44043</v>
      </c>
      <c r="H377" s="936"/>
      <c r="I377" s="935"/>
      <c r="J377" s="935"/>
      <c r="K377" s="935"/>
    </row>
    <row r="378" spans="1:11" s="648" customFormat="1" ht="15" hidden="1" customHeight="1">
      <c r="A378" s="806"/>
      <c r="B378" s="839" t="s">
        <v>2452</v>
      </c>
      <c r="C378" s="679" t="s">
        <v>2450</v>
      </c>
      <c r="D378" s="918"/>
      <c r="E378" s="705">
        <f>F378-5</f>
        <v>44031</v>
      </c>
      <c r="F378" s="748">
        <f>F377+7</f>
        <v>44036</v>
      </c>
      <c r="G378" s="748">
        <f>F378+14</f>
        <v>44050</v>
      </c>
      <c r="H378" s="936"/>
      <c r="I378" s="935"/>
      <c r="J378" s="935"/>
      <c r="K378" s="935"/>
    </row>
    <row r="379" spans="1:11" s="648" customFormat="1" ht="15" hidden="1" customHeight="1">
      <c r="A379" s="806"/>
      <c r="B379" s="839" t="s">
        <v>2451</v>
      </c>
      <c r="C379" s="679" t="s">
        <v>2450</v>
      </c>
      <c r="D379" s="917"/>
      <c r="E379" s="705">
        <f>F379-5</f>
        <v>44038</v>
      </c>
      <c r="F379" s="748">
        <f>F378+7</f>
        <v>44043</v>
      </c>
      <c r="G379" s="748">
        <f>F379+14</f>
        <v>44057</v>
      </c>
      <c r="H379" s="936"/>
      <c r="I379" s="935"/>
      <c r="J379" s="935"/>
      <c r="K379" s="935"/>
    </row>
    <row r="380" spans="1:11" s="648" customFormat="1" ht="15" customHeight="1">
      <c r="A380" s="806"/>
      <c r="B380" s="829" t="s">
        <v>2161</v>
      </c>
      <c r="C380" s="742" t="s">
        <v>24</v>
      </c>
      <c r="D380" s="744" t="s">
        <v>6</v>
      </c>
      <c r="E380" s="709" t="s">
        <v>2024</v>
      </c>
      <c r="F380" s="941" t="s">
        <v>7</v>
      </c>
      <c r="G380" s="709" t="s">
        <v>565</v>
      </c>
      <c r="H380" s="940"/>
      <c r="I380" s="935"/>
      <c r="J380" s="935"/>
      <c r="K380" s="935"/>
    </row>
    <row r="381" spans="1:11" s="648" customFormat="1" ht="15" customHeight="1">
      <c r="A381" s="806"/>
      <c r="B381" s="828"/>
      <c r="C381" s="926"/>
      <c r="D381" s="859"/>
      <c r="E381" s="709" t="s">
        <v>2023</v>
      </c>
      <c r="F381" s="941" t="s">
        <v>27</v>
      </c>
      <c r="G381" s="827" t="s">
        <v>28</v>
      </c>
      <c r="H381" s="940"/>
      <c r="I381" s="935"/>
      <c r="J381" s="935"/>
      <c r="K381" s="935"/>
    </row>
    <row r="382" spans="1:11" s="648" customFormat="1" ht="15" customHeight="1">
      <c r="A382" s="806"/>
      <c r="B382" s="839" t="s">
        <v>2440</v>
      </c>
      <c r="C382" s="679" t="s">
        <v>2439</v>
      </c>
      <c r="D382" s="939" t="s">
        <v>1208</v>
      </c>
      <c r="E382" s="705">
        <f>F382-4</f>
        <v>44649</v>
      </c>
      <c r="F382" s="748">
        <v>44653</v>
      </c>
      <c r="G382" s="748">
        <f>F382+23</f>
        <v>44676</v>
      </c>
      <c r="H382" s="936"/>
    </row>
    <row r="383" spans="1:11" s="648" customFormat="1" ht="15" customHeight="1">
      <c r="A383" s="806"/>
      <c r="B383" s="839" t="s">
        <v>2438</v>
      </c>
      <c r="C383" s="679" t="s">
        <v>2437</v>
      </c>
      <c r="D383" s="938"/>
      <c r="E383" s="705">
        <f>F383-4</f>
        <v>44656</v>
      </c>
      <c r="F383" s="748">
        <f>F382+7</f>
        <v>44660</v>
      </c>
      <c r="G383" s="748">
        <f>F383+23</f>
        <v>44683</v>
      </c>
      <c r="H383" s="936"/>
      <c r="I383" s="935"/>
      <c r="J383" s="935"/>
      <c r="K383" s="935"/>
    </row>
    <row r="384" spans="1:11" s="648" customFormat="1" ht="15" customHeight="1">
      <c r="A384" s="806"/>
      <c r="B384" s="839" t="s">
        <v>2436</v>
      </c>
      <c r="C384" s="679" t="s">
        <v>2435</v>
      </c>
      <c r="D384" s="938"/>
      <c r="E384" s="705">
        <f>F384-4</f>
        <v>44663</v>
      </c>
      <c r="F384" s="748">
        <f>F383+7</f>
        <v>44667</v>
      </c>
      <c r="G384" s="748">
        <f>F384+23</f>
        <v>44690</v>
      </c>
      <c r="H384" s="936"/>
      <c r="I384" s="935"/>
      <c r="J384" s="935"/>
      <c r="K384" s="935"/>
    </row>
    <row r="385" spans="1:11" s="648" customFormat="1" ht="15" customHeight="1">
      <c r="A385" s="806"/>
      <c r="B385" s="678" t="s">
        <v>2434</v>
      </c>
      <c r="C385" s="678" t="s">
        <v>2433</v>
      </c>
      <c r="D385" s="938"/>
      <c r="E385" s="705">
        <f>F385-4</f>
        <v>44670</v>
      </c>
      <c r="F385" s="748">
        <f>F384+7</f>
        <v>44674</v>
      </c>
      <c r="G385" s="748">
        <f>F385+23</f>
        <v>44697</v>
      </c>
      <c r="H385" s="936"/>
      <c r="I385" s="935"/>
      <c r="J385" s="935"/>
      <c r="K385" s="935"/>
    </row>
    <row r="386" spans="1:11" s="648" customFormat="1" ht="15" customHeight="1">
      <c r="A386" s="806"/>
      <c r="B386" s="839" t="s">
        <v>2164</v>
      </c>
      <c r="C386" s="679" t="s">
        <v>2163</v>
      </c>
      <c r="D386" s="937"/>
      <c r="E386" s="705">
        <f>F386-4</f>
        <v>44677</v>
      </c>
      <c r="F386" s="748">
        <f>F385+7</f>
        <v>44681</v>
      </c>
      <c r="G386" s="748">
        <f>F386+23</f>
        <v>44704</v>
      </c>
      <c r="H386" s="936"/>
      <c r="I386" s="935"/>
      <c r="J386" s="935"/>
      <c r="K386" s="935"/>
    </row>
    <row r="387" spans="1:11" s="669" customFormat="1" ht="15" customHeight="1">
      <c r="A387" s="819" t="s">
        <v>2449</v>
      </c>
      <c r="B387" s="863"/>
      <c r="C387" s="759"/>
      <c r="D387" s="914"/>
      <c r="E387" s="716"/>
      <c r="F387" s="913"/>
      <c r="G387" s="913"/>
      <c r="H387" s="912"/>
      <c r="I387" s="934"/>
      <c r="J387" s="934"/>
      <c r="K387" s="934"/>
    </row>
    <row r="388" spans="1:11" s="657" customFormat="1" ht="15" hidden="1" customHeight="1">
      <c r="A388" s="806"/>
      <c r="B388" s="916" t="s">
        <v>23</v>
      </c>
      <c r="C388" s="744" t="s">
        <v>24</v>
      </c>
      <c r="D388" s="933" t="s">
        <v>6</v>
      </c>
      <c r="E388" s="813" t="s">
        <v>2024</v>
      </c>
      <c r="F388" s="813" t="s">
        <v>7</v>
      </c>
      <c r="G388" s="813" t="s">
        <v>246</v>
      </c>
      <c r="H388" s="896"/>
      <c r="I388" s="921"/>
      <c r="J388" s="921"/>
      <c r="K388" s="921"/>
    </row>
    <row r="389" spans="1:11" s="657" customFormat="1" ht="15" hidden="1" customHeight="1">
      <c r="A389" s="806"/>
      <c r="B389" s="923"/>
      <c r="C389" s="922"/>
      <c r="D389" s="878"/>
      <c r="E389" s="897" t="s">
        <v>2023</v>
      </c>
      <c r="F389" s="897" t="s">
        <v>27</v>
      </c>
      <c r="G389" s="897" t="s">
        <v>28</v>
      </c>
      <c r="H389" s="896"/>
      <c r="I389" s="921"/>
      <c r="J389" s="921"/>
      <c r="K389" s="921"/>
    </row>
    <row r="390" spans="1:11" s="657" customFormat="1" ht="15" hidden="1" customHeight="1">
      <c r="A390" s="806"/>
      <c r="B390" s="905" t="s">
        <v>2400</v>
      </c>
      <c r="C390" s="905" t="s">
        <v>2448</v>
      </c>
      <c r="D390" s="919" t="s">
        <v>2447</v>
      </c>
      <c r="E390" s="931">
        <f>F390-5</f>
        <v>43553</v>
      </c>
      <c r="F390" s="920">
        <v>43558</v>
      </c>
      <c r="G390" s="920">
        <f>F390+24</f>
        <v>43582</v>
      </c>
      <c r="H390" s="896"/>
      <c r="I390" s="921"/>
      <c r="J390" s="921"/>
      <c r="K390" s="921"/>
    </row>
    <row r="391" spans="1:11" s="657" customFormat="1" ht="15" hidden="1" customHeight="1">
      <c r="A391" s="806"/>
      <c r="B391" s="746" t="s">
        <v>2446</v>
      </c>
      <c r="C391" s="746" t="s">
        <v>2445</v>
      </c>
      <c r="D391" s="918"/>
      <c r="E391" s="931">
        <f>F391-5</f>
        <v>43560</v>
      </c>
      <c r="F391" s="920">
        <f>F390+7</f>
        <v>43565</v>
      </c>
      <c r="G391" s="920">
        <f>F391+24</f>
        <v>43589</v>
      </c>
      <c r="H391" s="896"/>
      <c r="I391" s="921"/>
      <c r="J391" s="921"/>
      <c r="K391" s="921"/>
    </row>
    <row r="392" spans="1:11" s="657" customFormat="1" ht="15" hidden="1" customHeight="1">
      <c r="A392" s="806"/>
      <c r="B392" s="678" t="s">
        <v>2444</v>
      </c>
      <c r="C392" s="678" t="s">
        <v>2443</v>
      </c>
      <c r="D392" s="918"/>
      <c r="E392" s="931">
        <f>F392-5</f>
        <v>43567</v>
      </c>
      <c r="F392" s="920">
        <f>F391+7</f>
        <v>43572</v>
      </c>
      <c r="G392" s="920">
        <f>F392+24</f>
        <v>43596</v>
      </c>
      <c r="H392" s="896"/>
      <c r="I392" s="921"/>
      <c r="J392" s="921"/>
      <c r="K392" s="921"/>
    </row>
    <row r="393" spans="1:11" s="657" customFormat="1" ht="15" hidden="1" customHeight="1">
      <c r="A393" s="806"/>
      <c r="B393" s="678" t="s">
        <v>2442</v>
      </c>
      <c r="C393" s="678" t="s">
        <v>2441</v>
      </c>
      <c r="D393" s="918"/>
      <c r="E393" s="931">
        <f>F393-5</f>
        <v>43574</v>
      </c>
      <c r="F393" s="920">
        <f>F392+7</f>
        <v>43579</v>
      </c>
      <c r="G393" s="920">
        <f>F393+24</f>
        <v>43603</v>
      </c>
      <c r="H393" s="896"/>
      <c r="I393" s="921"/>
      <c r="J393" s="921"/>
      <c r="K393" s="921"/>
    </row>
    <row r="394" spans="1:11" s="657" customFormat="1" ht="15" hidden="1" customHeight="1">
      <c r="A394" s="806"/>
      <c r="B394" s="678" t="s">
        <v>2388</v>
      </c>
      <c r="C394" s="746" t="s">
        <v>2403</v>
      </c>
      <c r="D394" s="917"/>
      <c r="E394" s="931">
        <f>F394-5</f>
        <v>43581</v>
      </c>
      <c r="F394" s="920">
        <f>F393+7</f>
        <v>43586</v>
      </c>
      <c r="G394" s="920">
        <f>F394+24</f>
        <v>43610</v>
      </c>
      <c r="H394" s="896"/>
      <c r="I394" s="921"/>
      <c r="J394" s="921"/>
      <c r="K394" s="921"/>
    </row>
    <row r="395" spans="1:11" s="657" customFormat="1" ht="15" hidden="1" customHeight="1">
      <c r="A395" s="806"/>
      <c r="B395" s="678"/>
      <c r="C395" s="746"/>
      <c r="D395" s="930"/>
      <c r="E395" s="770"/>
      <c r="F395" s="929"/>
      <c r="G395" s="929"/>
      <c r="H395" s="896"/>
      <c r="I395" s="921"/>
      <c r="J395" s="921"/>
      <c r="K395" s="921"/>
    </row>
    <row r="396" spans="1:11" s="657" customFormat="1" ht="15" customHeight="1">
      <c r="A396" s="806"/>
      <c r="B396" s="829" t="s">
        <v>2161</v>
      </c>
      <c r="C396" s="742" t="s">
        <v>24</v>
      </c>
      <c r="D396" s="933" t="s">
        <v>6</v>
      </c>
      <c r="E396" s="813" t="s">
        <v>2024</v>
      </c>
      <c r="F396" s="813" t="s">
        <v>7</v>
      </c>
      <c r="G396" s="813" t="s">
        <v>246</v>
      </c>
      <c r="H396" s="896"/>
      <c r="I396" s="921"/>
      <c r="J396" s="921"/>
      <c r="K396" s="921"/>
    </row>
    <row r="397" spans="1:11" s="657" customFormat="1" ht="15" customHeight="1">
      <c r="A397" s="806"/>
      <c r="B397" s="828"/>
      <c r="C397" s="926"/>
      <c r="D397" s="878"/>
      <c r="E397" s="897" t="s">
        <v>2023</v>
      </c>
      <c r="F397" s="897" t="s">
        <v>27</v>
      </c>
      <c r="G397" s="897" t="s">
        <v>28</v>
      </c>
      <c r="H397" s="896"/>
      <c r="I397" s="921"/>
      <c r="J397" s="921"/>
      <c r="K397" s="921"/>
    </row>
    <row r="398" spans="1:11" s="657" customFormat="1" ht="15" customHeight="1">
      <c r="A398" s="806"/>
      <c r="B398" s="839" t="s">
        <v>2440</v>
      </c>
      <c r="C398" s="679" t="s">
        <v>2439</v>
      </c>
      <c r="D398" s="919" t="s">
        <v>2284</v>
      </c>
      <c r="E398" s="931">
        <f>F398-5</f>
        <v>44648</v>
      </c>
      <c r="F398" s="748">
        <v>44653</v>
      </c>
      <c r="G398" s="920">
        <f>F398+28</f>
        <v>44681</v>
      </c>
      <c r="H398" s="896"/>
      <c r="I398" s="921"/>
      <c r="J398" s="921"/>
      <c r="K398" s="921"/>
    </row>
    <row r="399" spans="1:11" s="657" customFormat="1" ht="15" customHeight="1">
      <c r="A399" s="806"/>
      <c r="B399" s="839" t="s">
        <v>2438</v>
      </c>
      <c r="C399" s="679" t="s">
        <v>2437</v>
      </c>
      <c r="D399" s="918"/>
      <c r="E399" s="931">
        <f>F399-5</f>
        <v>44655</v>
      </c>
      <c r="F399" s="920">
        <f>F398+7</f>
        <v>44660</v>
      </c>
      <c r="G399" s="920">
        <f>F399+28</f>
        <v>44688</v>
      </c>
      <c r="H399" s="896"/>
      <c r="I399" s="921"/>
      <c r="J399" s="921"/>
      <c r="K399" s="921"/>
    </row>
    <row r="400" spans="1:11" s="657" customFormat="1" ht="15" customHeight="1">
      <c r="A400" s="806"/>
      <c r="B400" s="839" t="s">
        <v>2436</v>
      </c>
      <c r="C400" s="679" t="s">
        <v>2435</v>
      </c>
      <c r="D400" s="918"/>
      <c r="E400" s="931">
        <f>F400-5</f>
        <v>44662</v>
      </c>
      <c r="F400" s="920">
        <f>F399+7</f>
        <v>44667</v>
      </c>
      <c r="G400" s="920">
        <f>F400+28</f>
        <v>44695</v>
      </c>
      <c r="H400" s="896"/>
      <c r="I400" s="921"/>
      <c r="J400" s="921"/>
      <c r="K400" s="921"/>
    </row>
    <row r="401" spans="1:11" s="657" customFormat="1" ht="15" customHeight="1">
      <c r="A401" s="806"/>
      <c r="B401" s="678" t="s">
        <v>2434</v>
      </c>
      <c r="C401" s="678" t="s">
        <v>2433</v>
      </c>
      <c r="D401" s="918"/>
      <c r="E401" s="931">
        <f>F401-5</f>
        <v>44669</v>
      </c>
      <c r="F401" s="920">
        <f>F400+7</f>
        <v>44674</v>
      </c>
      <c r="G401" s="920">
        <f>F401+28</f>
        <v>44702</v>
      </c>
      <c r="H401" s="896"/>
      <c r="I401" s="921"/>
      <c r="J401" s="921"/>
      <c r="K401" s="921"/>
    </row>
    <row r="402" spans="1:11" s="657" customFormat="1" ht="15" customHeight="1">
      <c r="A402" s="806"/>
      <c r="B402" s="839" t="s">
        <v>2164</v>
      </c>
      <c r="C402" s="679" t="s">
        <v>2163</v>
      </c>
      <c r="D402" s="917"/>
      <c r="E402" s="931">
        <f>F402-5</f>
        <v>44676</v>
      </c>
      <c r="F402" s="920">
        <f>F401+7</f>
        <v>44681</v>
      </c>
      <c r="G402" s="920">
        <f>F402+28</f>
        <v>44709</v>
      </c>
      <c r="H402" s="896"/>
      <c r="I402" s="921"/>
      <c r="J402" s="921"/>
      <c r="K402" s="921"/>
    </row>
    <row r="403" spans="1:11" s="657" customFormat="1" ht="15" hidden="1" customHeight="1">
      <c r="A403" s="806"/>
      <c r="B403" s="821" t="s">
        <v>23</v>
      </c>
      <c r="C403" s="744" t="s">
        <v>24</v>
      </c>
      <c r="D403" s="933" t="s">
        <v>6</v>
      </c>
      <c r="E403" s="813" t="s">
        <v>2024</v>
      </c>
      <c r="F403" s="813" t="s">
        <v>7</v>
      </c>
      <c r="G403" s="813" t="s">
        <v>246</v>
      </c>
      <c r="H403" s="896"/>
      <c r="I403" s="921"/>
      <c r="J403" s="921"/>
      <c r="K403" s="921"/>
    </row>
    <row r="404" spans="1:11" s="657" customFormat="1" ht="15" hidden="1" customHeight="1">
      <c r="A404" s="806"/>
      <c r="B404" s="932"/>
      <c r="C404" s="922"/>
      <c r="D404" s="878"/>
      <c r="E404" s="897" t="s">
        <v>2023</v>
      </c>
      <c r="F404" s="897" t="s">
        <v>27</v>
      </c>
      <c r="G404" s="897" t="s">
        <v>28</v>
      </c>
      <c r="H404" s="896"/>
      <c r="I404" s="921"/>
      <c r="J404" s="921"/>
      <c r="K404" s="921"/>
    </row>
    <row r="405" spans="1:11" s="657" customFormat="1" ht="15" hidden="1" customHeight="1">
      <c r="A405" s="806"/>
      <c r="B405" s="839" t="s">
        <v>2431</v>
      </c>
      <c r="C405" s="679" t="s">
        <v>2430</v>
      </c>
      <c r="D405" s="919" t="s">
        <v>2429</v>
      </c>
      <c r="E405" s="931">
        <f>F405-5</f>
        <v>44043</v>
      </c>
      <c r="F405" s="920">
        <v>44048</v>
      </c>
      <c r="G405" s="920">
        <f>F405+22</f>
        <v>44070</v>
      </c>
      <c r="H405" s="896"/>
      <c r="I405" s="921"/>
      <c r="J405" s="921"/>
      <c r="K405" s="921"/>
    </row>
    <row r="406" spans="1:11" s="657" customFormat="1" ht="15" hidden="1" customHeight="1">
      <c r="A406" s="806"/>
      <c r="B406" s="839" t="s">
        <v>2428</v>
      </c>
      <c r="C406" s="679" t="s">
        <v>2424</v>
      </c>
      <c r="D406" s="918"/>
      <c r="E406" s="931">
        <f>F406-5</f>
        <v>44050</v>
      </c>
      <c r="F406" s="920">
        <f>F405+7</f>
        <v>44055</v>
      </c>
      <c r="G406" s="920">
        <f>F406+22</f>
        <v>44077</v>
      </c>
      <c r="H406" s="896"/>
      <c r="I406" s="921"/>
      <c r="J406" s="921"/>
      <c r="K406" s="921"/>
    </row>
    <row r="407" spans="1:11" s="657" customFormat="1" ht="15" hidden="1" customHeight="1">
      <c r="A407" s="806"/>
      <c r="B407" s="839" t="s">
        <v>2427</v>
      </c>
      <c r="C407" s="679" t="s">
        <v>2424</v>
      </c>
      <c r="D407" s="918"/>
      <c r="E407" s="931">
        <f>F407-5</f>
        <v>44057</v>
      </c>
      <c r="F407" s="920">
        <f>F406+7</f>
        <v>44062</v>
      </c>
      <c r="G407" s="920">
        <f>F407+22</f>
        <v>44084</v>
      </c>
      <c r="H407" s="896"/>
      <c r="I407" s="921"/>
      <c r="J407" s="921"/>
      <c r="K407" s="921"/>
    </row>
    <row r="408" spans="1:11" s="657" customFormat="1" ht="15" hidden="1" customHeight="1">
      <c r="A408" s="806"/>
      <c r="B408" s="839" t="s">
        <v>2426</v>
      </c>
      <c r="C408" s="679" t="s">
        <v>2424</v>
      </c>
      <c r="D408" s="918"/>
      <c r="E408" s="931">
        <f>F408-5</f>
        <v>44064</v>
      </c>
      <c r="F408" s="920">
        <f>F407+7</f>
        <v>44069</v>
      </c>
      <c r="G408" s="920">
        <f>F408+22</f>
        <v>44091</v>
      </c>
      <c r="H408" s="896"/>
      <c r="I408" s="921"/>
      <c r="J408" s="921"/>
      <c r="K408" s="921"/>
    </row>
    <row r="409" spans="1:11" s="657" customFormat="1" ht="15" hidden="1" customHeight="1">
      <c r="A409" s="806"/>
      <c r="B409" s="839" t="s">
        <v>2425</v>
      </c>
      <c r="C409" s="679" t="s">
        <v>2424</v>
      </c>
      <c r="D409" s="917"/>
      <c r="E409" s="931">
        <f>F409-5</f>
        <v>44071</v>
      </c>
      <c r="F409" s="920">
        <f>F408+7</f>
        <v>44076</v>
      </c>
      <c r="G409" s="920">
        <f>F409+22</f>
        <v>44098</v>
      </c>
      <c r="H409" s="896"/>
      <c r="I409" s="921"/>
      <c r="J409" s="921"/>
      <c r="K409" s="921"/>
    </row>
    <row r="410" spans="1:11" s="657" customFormat="1" ht="15" hidden="1" customHeight="1">
      <c r="A410" s="806"/>
      <c r="B410" s="825"/>
      <c r="C410" s="760"/>
      <c r="D410" s="930"/>
      <c r="E410" s="770"/>
      <c r="F410" s="929"/>
      <c r="G410" s="929"/>
      <c r="H410" s="896"/>
      <c r="I410" s="921"/>
      <c r="J410" s="921"/>
      <c r="K410" s="921"/>
    </row>
    <row r="411" spans="1:11" s="657" customFormat="1" ht="15" customHeight="1">
      <c r="A411" s="806"/>
      <c r="B411" s="725" t="s">
        <v>2161</v>
      </c>
      <c r="C411" s="742" t="s">
        <v>24</v>
      </c>
      <c r="D411" s="910" t="s">
        <v>6</v>
      </c>
      <c r="E411" s="927" t="s">
        <v>2024</v>
      </c>
      <c r="F411" s="927" t="s">
        <v>7</v>
      </c>
      <c r="G411" s="927" t="s">
        <v>246</v>
      </c>
      <c r="H411" s="896"/>
      <c r="I411" s="921"/>
      <c r="J411" s="921"/>
      <c r="K411" s="921"/>
    </row>
    <row r="412" spans="1:11" s="657" customFormat="1" ht="15" customHeight="1">
      <c r="A412" s="806"/>
      <c r="B412" s="724"/>
      <c r="C412" s="926"/>
      <c r="D412" s="907"/>
      <c r="E412" s="924" t="s">
        <v>2023</v>
      </c>
      <c r="F412" s="924" t="s">
        <v>27</v>
      </c>
      <c r="G412" s="924" t="s">
        <v>28</v>
      </c>
      <c r="H412" s="896"/>
      <c r="I412" s="921"/>
      <c r="J412" s="921"/>
      <c r="K412" s="921"/>
    </row>
    <row r="413" spans="1:11" s="657" customFormat="1" ht="15" customHeight="1">
      <c r="A413" s="806"/>
      <c r="B413" s="678" t="s">
        <v>2422</v>
      </c>
      <c r="C413" s="678" t="s">
        <v>2285</v>
      </c>
      <c r="D413" s="919" t="s">
        <v>2304</v>
      </c>
      <c r="E413" s="931">
        <f>F413-5</f>
        <v>44653</v>
      </c>
      <c r="F413" s="660">
        <v>44658</v>
      </c>
      <c r="G413" s="920">
        <f>F413+24</f>
        <v>44682</v>
      </c>
      <c r="H413" s="896"/>
      <c r="I413" s="921"/>
      <c r="J413" s="921"/>
      <c r="K413" s="921"/>
    </row>
    <row r="414" spans="1:11" s="657" customFormat="1" ht="15" customHeight="1">
      <c r="A414" s="806"/>
      <c r="B414" s="678" t="s">
        <v>2422</v>
      </c>
      <c r="C414" s="678" t="s">
        <v>2423</v>
      </c>
      <c r="D414" s="918"/>
      <c r="E414" s="931">
        <f>F414-5</f>
        <v>44660</v>
      </c>
      <c r="F414" s="920">
        <f>F413+7</f>
        <v>44665</v>
      </c>
      <c r="G414" s="920">
        <f>F414+24</f>
        <v>44689</v>
      </c>
      <c r="H414" s="896"/>
      <c r="I414" s="921"/>
      <c r="J414" s="921"/>
      <c r="K414" s="921"/>
    </row>
    <row r="415" spans="1:11" s="657" customFormat="1" ht="15" customHeight="1">
      <c r="A415" s="806"/>
      <c r="B415" s="839" t="s">
        <v>2422</v>
      </c>
      <c r="C415" s="679" t="s">
        <v>2280</v>
      </c>
      <c r="D415" s="918"/>
      <c r="E415" s="931">
        <f>F415-5</f>
        <v>44667</v>
      </c>
      <c r="F415" s="920">
        <f>F414+7</f>
        <v>44672</v>
      </c>
      <c r="G415" s="920">
        <f>F415+24</f>
        <v>44696</v>
      </c>
      <c r="H415" s="896"/>
      <c r="I415" s="921"/>
      <c r="J415" s="921"/>
      <c r="K415" s="921"/>
    </row>
    <row r="416" spans="1:11" s="657" customFormat="1" ht="15" customHeight="1">
      <c r="A416" s="806"/>
      <c r="B416" s="839" t="s">
        <v>2422</v>
      </c>
      <c r="C416" s="679" t="s">
        <v>2278</v>
      </c>
      <c r="D416" s="918"/>
      <c r="E416" s="931">
        <f>F416-5</f>
        <v>44674</v>
      </c>
      <c r="F416" s="920">
        <f>F415+7</f>
        <v>44679</v>
      </c>
      <c r="G416" s="920">
        <f>F416+24</f>
        <v>44703</v>
      </c>
      <c r="H416" s="896"/>
      <c r="I416" s="921"/>
      <c r="J416" s="921"/>
      <c r="K416" s="921"/>
    </row>
    <row r="417" spans="1:11" s="657" customFormat="1" ht="15" customHeight="1">
      <c r="A417" s="806"/>
      <c r="B417" s="839" t="s">
        <v>2164</v>
      </c>
      <c r="C417" s="679" t="s">
        <v>2163</v>
      </c>
      <c r="D417" s="917"/>
      <c r="E417" s="931">
        <f>F417-5</f>
        <v>44681</v>
      </c>
      <c r="F417" s="920">
        <f>F416+7</f>
        <v>44686</v>
      </c>
      <c r="G417" s="920">
        <f>F417+24</f>
        <v>44710</v>
      </c>
      <c r="H417" s="896"/>
      <c r="I417" s="921"/>
      <c r="J417" s="921"/>
      <c r="K417" s="921"/>
    </row>
    <row r="418" spans="1:11" s="669" customFormat="1" ht="15" customHeight="1">
      <c r="A418" s="819" t="s">
        <v>2432</v>
      </c>
      <c r="B418" s="863"/>
      <c r="C418" s="759"/>
      <c r="D418" s="914"/>
      <c r="E418" s="716"/>
      <c r="F418" s="913"/>
      <c r="G418" s="913"/>
      <c r="H418" s="912"/>
      <c r="I418" s="934"/>
      <c r="J418" s="934"/>
      <c r="K418" s="934"/>
    </row>
    <row r="419" spans="1:11" s="657" customFormat="1" ht="15" customHeight="1">
      <c r="A419" s="806"/>
      <c r="B419" s="829" t="s">
        <v>2161</v>
      </c>
      <c r="C419" s="742" t="s">
        <v>24</v>
      </c>
      <c r="D419" s="933" t="s">
        <v>6</v>
      </c>
      <c r="E419" s="813" t="s">
        <v>2024</v>
      </c>
      <c r="F419" s="813" t="s">
        <v>7</v>
      </c>
      <c r="G419" s="813" t="s">
        <v>246</v>
      </c>
      <c r="H419" s="896"/>
      <c r="I419" s="921"/>
      <c r="J419" s="921"/>
      <c r="K419" s="921"/>
    </row>
    <row r="420" spans="1:11" s="657" customFormat="1" ht="15" customHeight="1">
      <c r="A420" s="806"/>
      <c r="B420" s="828"/>
      <c r="C420" s="926"/>
      <c r="D420" s="878"/>
      <c r="E420" s="897" t="s">
        <v>2023</v>
      </c>
      <c r="F420" s="897" t="s">
        <v>27</v>
      </c>
      <c r="G420" s="897" t="s">
        <v>28</v>
      </c>
      <c r="H420" s="896"/>
      <c r="I420" s="921"/>
      <c r="J420" s="921"/>
      <c r="K420" s="921"/>
    </row>
    <row r="421" spans="1:11" s="657" customFormat="1" ht="15" customHeight="1">
      <c r="A421" s="806"/>
      <c r="B421" s="839" t="s">
        <v>2440</v>
      </c>
      <c r="C421" s="679" t="s">
        <v>2439</v>
      </c>
      <c r="D421" s="919" t="s">
        <v>2284</v>
      </c>
      <c r="E421" s="931">
        <f>F421-5</f>
        <v>44648</v>
      </c>
      <c r="F421" s="748">
        <v>44653</v>
      </c>
      <c r="G421" s="920">
        <f>F421+28</f>
        <v>44681</v>
      </c>
      <c r="H421" s="896"/>
      <c r="I421" s="921"/>
      <c r="J421" s="921"/>
      <c r="K421" s="921"/>
    </row>
    <row r="422" spans="1:11" s="657" customFormat="1" ht="15" customHeight="1">
      <c r="A422" s="806"/>
      <c r="B422" s="839" t="s">
        <v>2438</v>
      </c>
      <c r="C422" s="679" t="s">
        <v>2437</v>
      </c>
      <c r="D422" s="918"/>
      <c r="E422" s="931">
        <f>F422-5</f>
        <v>44655</v>
      </c>
      <c r="F422" s="920">
        <f>F421+7</f>
        <v>44660</v>
      </c>
      <c r="G422" s="920">
        <f>F422+28</f>
        <v>44688</v>
      </c>
      <c r="H422" s="896"/>
      <c r="I422" s="921"/>
      <c r="J422" s="921"/>
      <c r="K422" s="921"/>
    </row>
    <row r="423" spans="1:11" s="657" customFormat="1" ht="15" customHeight="1">
      <c r="A423" s="806"/>
      <c r="B423" s="839" t="s">
        <v>2436</v>
      </c>
      <c r="C423" s="679" t="s">
        <v>2435</v>
      </c>
      <c r="D423" s="918"/>
      <c r="E423" s="931">
        <f>F423-5</f>
        <v>44662</v>
      </c>
      <c r="F423" s="920">
        <f>F422+7</f>
        <v>44667</v>
      </c>
      <c r="G423" s="920">
        <f>F423+28</f>
        <v>44695</v>
      </c>
      <c r="H423" s="896"/>
      <c r="I423" s="921"/>
      <c r="J423" s="921"/>
      <c r="K423" s="921"/>
    </row>
    <row r="424" spans="1:11" s="657" customFormat="1" ht="15" customHeight="1">
      <c r="A424" s="806"/>
      <c r="B424" s="678" t="s">
        <v>2434</v>
      </c>
      <c r="C424" s="678" t="s">
        <v>2433</v>
      </c>
      <c r="D424" s="918"/>
      <c r="E424" s="931">
        <f>F424-5</f>
        <v>44669</v>
      </c>
      <c r="F424" s="920">
        <f>F423+7</f>
        <v>44674</v>
      </c>
      <c r="G424" s="920">
        <f>F424+28</f>
        <v>44702</v>
      </c>
      <c r="H424" s="896"/>
      <c r="I424" s="921"/>
      <c r="J424" s="921"/>
      <c r="K424" s="921"/>
    </row>
    <row r="425" spans="1:11" s="657" customFormat="1" ht="15" customHeight="1">
      <c r="A425" s="806"/>
      <c r="B425" s="839" t="s">
        <v>2164</v>
      </c>
      <c r="C425" s="679" t="s">
        <v>2163</v>
      </c>
      <c r="D425" s="917"/>
      <c r="E425" s="931">
        <f>F425-5</f>
        <v>44676</v>
      </c>
      <c r="F425" s="920">
        <f>F424+7</f>
        <v>44681</v>
      </c>
      <c r="G425" s="920">
        <f>F425+28</f>
        <v>44709</v>
      </c>
      <c r="H425" s="896"/>
      <c r="I425" s="921"/>
      <c r="J425" s="921"/>
      <c r="K425" s="921"/>
    </row>
    <row r="426" spans="1:11" s="657" customFormat="1" ht="15" hidden="1" customHeight="1">
      <c r="A426" s="806"/>
      <c r="B426" s="821" t="s">
        <v>23</v>
      </c>
      <c r="C426" s="744" t="s">
        <v>24</v>
      </c>
      <c r="D426" s="933" t="s">
        <v>6</v>
      </c>
      <c r="E426" s="813" t="s">
        <v>2024</v>
      </c>
      <c r="F426" s="813" t="s">
        <v>7</v>
      </c>
      <c r="G426" s="813" t="s">
        <v>2432</v>
      </c>
      <c r="H426" s="896"/>
      <c r="I426" s="921"/>
      <c r="J426" s="921"/>
      <c r="K426" s="921"/>
    </row>
    <row r="427" spans="1:11" s="657" customFormat="1" ht="15" hidden="1" customHeight="1">
      <c r="A427" s="806"/>
      <c r="B427" s="932"/>
      <c r="C427" s="922"/>
      <c r="D427" s="878"/>
      <c r="E427" s="897" t="s">
        <v>2023</v>
      </c>
      <c r="F427" s="897" t="s">
        <v>27</v>
      </c>
      <c r="G427" s="897" t="s">
        <v>28</v>
      </c>
      <c r="H427" s="896"/>
      <c r="I427" s="921"/>
      <c r="J427" s="921"/>
      <c r="K427" s="921"/>
    </row>
    <row r="428" spans="1:11" s="657" customFormat="1" ht="15" hidden="1" customHeight="1">
      <c r="A428" s="806"/>
      <c r="B428" s="839" t="s">
        <v>2431</v>
      </c>
      <c r="C428" s="679" t="s">
        <v>2430</v>
      </c>
      <c r="D428" s="919" t="s">
        <v>2429</v>
      </c>
      <c r="E428" s="931">
        <f>F428-5</f>
        <v>44043</v>
      </c>
      <c r="F428" s="920">
        <v>44048</v>
      </c>
      <c r="G428" s="920">
        <f>F428+24</f>
        <v>44072</v>
      </c>
      <c r="H428" s="896"/>
      <c r="I428" s="921"/>
      <c r="J428" s="921"/>
      <c r="K428" s="921"/>
    </row>
    <row r="429" spans="1:11" s="657" customFormat="1" ht="15" hidden="1" customHeight="1">
      <c r="A429" s="806"/>
      <c r="B429" s="839" t="s">
        <v>2428</v>
      </c>
      <c r="C429" s="679" t="s">
        <v>2424</v>
      </c>
      <c r="D429" s="918"/>
      <c r="E429" s="931">
        <f>F429-5</f>
        <v>44050</v>
      </c>
      <c r="F429" s="920">
        <f>F428+7</f>
        <v>44055</v>
      </c>
      <c r="G429" s="920">
        <f>F429+24</f>
        <v>44079</v>
      </c>
      <c r="H429" s="896"/>
      <c r="I429" s="921"/>
      <c r="J429" s="921"/>
      <c r="K429" s="921"/>
    </row>
    <row r="430" spans="1:11" s="657" customFormat="1" ht="15" hidden="1" customHeight="1">
      <c r="A430" s="806"/>
      <c r="B430" s="839" t="s">
        <v>2427</v>
      </c>
      <c r="C430" s="679" t="s">
        <v>2424</v>
      </c>
      <c r="D430" s="918"/>
      <c r="E430" s="931">
        <f>F430-5</f>
        <v>44057</v>
      </c>
      <c r="F430" s="920">
        <f>F429+7</f>
        <v>44062</v>
      </c>
      <c r="G430" s="920">
        <f>F430+24</f>
        <v>44086</v>
      </c>
      <c r="H430" s="896"/>
      <c r="I430" s="921"/>
      <c r="J430" s="921"/>
      <c r="K430" s="921"/>
    </row>
    <row r="431" spans="1:11" s="657" customFormat="1" ht="15" hidden="1" customHeight="1">
      <c r="A431" s="806"/>
      <c r="B431" s="839" t="s">
        <v>2426</v>
      </c>
      <c r="C431" s="679" t="s">
        <v>2424</v>
      </c>
      <c r="D431" s="918"/>
      <c r="E431" s="931">
        <f>F431-5</f>
        <v>44064</v>
      </c>
      <c r="F431" s="920">
        <f>F430+7</f>
        <v>44069</v>
      </c>
      <c r="G431" s="920">
        <f>F431+24</f>
        <v>44093</v>
      </c>
      <c r="H431" s="896"/>
      <c r="I431" s="921"/>
      <c r="J431" s="921"/>
      <c r="K431" s="921"/>
    </row>
    <row r="432" spans="1:11" s="657" customFormat="1" ht="15" hidden="1" customHeight="1">
      <c r="A432" s="806"/>
      <c r="B432" s="839" t="s">
        <v>2425</v>
      </c>
      <c r="C432" s="679" t="s">
        <v>2424</v>
      </c>
      <c r="D432" s="917"/>
      <c r="E432" s="931">
        <f>F432-5</f>
        <v>44071</v>
      </c>
      <c r="F432" s="920">
        <f>F431+7</f>
        <v>44076</v>
      </c>
      <c r="G432" s="920">
        <f>F432+24</f>
        <v>44100</v>
      </c>
      <c r="H432" s="896"/>
      <c r="I432" s="921"/>
      <c r="J432" s="921"/>
      <c r="K432" s="921"/>
    </row>
    <row r="433" spans="1:11" s="657" customFormat="1" ht="15" hidden="1" customHeight="1">
      <c r="A433" s="806"/>
      <c r="B433" s="825"/>
      <c r="C433" s="760"/>
      <c r="D433" s="930"/>
      <c r="E433" s="770"/>
      <c r="F433" s="929"/>
      <c r="G433" s="929"/>
      <c r="H433" s="896"/>
      <c r="I433" s="921"/>
      <c r="J433" s="921"/>
      <c r="K433" s="921"/>
    </row>
    <row r="434" spans="1:11" s="657" customFormat="1" ht="15" customHeight="1">
      <c r="A434" s="806"/>
      <c r="B434" s="829" t="s">
        <v>2161</v>
      </c>
      <c r="C434" s="742" t="s">
        <v>24</v>
      </c>
      <c r="D434" s="928" t="s">
        <v>6</v>
      </c>
      <c r="E434" s="927" t="s">
        <v>2024</v>
      </c>
      <c r="F434" s="927" t="s">
        <v>7</v>
      </c>
      <c r="G434" s="927" t="s">
        <v>1042</v>
      </c>
      <c r="H434" s="896"/>
      <c r="I434" s="921"/>
      <c r="J434" s="921"/>
      <c r="K434" s="921"/>
    </row>
    <row r="435" spans="1:11" s="657" customFormat="1" ht="15" customHeight="1">
      <c r="A435" s="806"/>
      <c r="B435" s="828"/>
      <c r="C435" s="926"/>
      <c r="D435" s="925"/>
      <c r="E435" s="924" t="s">
        <v>2023</v>
      </c>
      <c r="F435" s="924" t="s">
        <v>27</v>
      </c>
      <c r="G435" s="924" t="s">
        <v>28</v>
      </c>
      <c r="H435" s="896"/>
      <c r="I435" s="921"/>
      <c r="J435" s="921"/>
      <c r="K435" s="921"/>
    </row>
    <row r="436" spans="1:11" s="657" customFormat="1" ht="15" customHeight="1">
      <c r="A436" s="806"/>
      <c r="B436" s="678" t="s">
        <v>2422</v>
      </c>
      <c r="C436" s="678" t="s">
        <v>2285</v>
      </c>
      <c r="D436" s="919" t="s">
        <v>2304</v>
      </c>
      <c r="E436" s="785">
        <f>F436-5</f>
        <v>44653</v>
      </c>
      <c r="F436" s="660">
        <v>44658</v>
      </c>
      <c r="G436" s="920">
        <f>F436+22</f>
        <v>44680</v>
      </c>
      <c r="H436" s="896"/>
      <c r="I436" s="921"/>
      <c r="J436" s="921"/>
      <c r="K436" s="921"/>
    </row>
    <row r="437" spans="1:11" s="657" customFormat="1" ht="15" customHeight="1">
      <c r="A437" s="806"/>
      <c r="B437" s="678" t="s">
        <v>2422</v>
      </c>
      <c r="C437" s="678" t="s">
        <v>2423</v>
      </c>
      <c r="D437" s="918"/>
      <c r="E437" s="785">
        <f>F437-5</f>
        <v>44660</v>
      </c>
      <c r="F437" s="920">
        <f>F436+7</f>
        <v>44665</v>
      </c>
      <c r="G437" s="920">
        <f>F437+22</f>
        <v>44687</v>
      </c>
      <c r="H437" s="896"/>
      <c r="I437" s="921"/>
      <c r="J437" s="921"/>
      <c r="K437" s="921"/>
    </row>
    <row r="438" spans="1:11" s="657" customFormat="1" ht="15" customHeight="1">
      <c r="A438" s="806"/>
      <c r="B438" s="839" t="s">
        <v>2422</v>
      </c>
      <c r="C438" s="679" t="s">
        <v>2280</v>
      </c>
      <c r="D438" s="918"/>
      <c r="E438" s="785">
        <f>F438-5</f>
        <v>44667</v>
      </c>
      <c r="F438" s="920">
        <f>F437+7</f>
        <v>44672</v>
      </c>
      <c r="G438" s="920">
        <f>F438+22</f>
        <v>44694</v>
      </c>
      <c r="H438" s="896"/>
      <c r="I438" s="921"/>
      <c r="J438" s="921"/>
      <c r="K438" s="921"/>
    </row>
    <row r="439" spans="1:11" s="657" customFormat="1" ht="15" customHeight="1">
      <c r="A439" s="806"/>
      <c r="B439" s="839" t="s">
        <v>2422</v>
      </c>
      <c r="C439" s="679" t="s">
        <v>2278</v>
      </c>
      <c r="D439" s="918"/>
      <c r="E439" s="785">
        <f>F439-5</f>
        <v>44674</v>
      </c>
      <c r="F439" s="920">
        <f>F438+7</f>
        <v>44679</v>
      </c>
      <c r="G439" s="920">
        <f>F439+22</f>
        <v>44701</v>
      </c>
      <c r="H439" s="896"/>
    </row>
    <row r="440" spans="1:11" s="657" customFormat="1" ht="15" customHeight="1">
      <c r="A440" s="806"/>
      <c r="B440" s="839" t="s">
        <v>2164</v>
      </c>
      <c r="C440" s="679" t="s">
        <v>2163</v>
      </c>
      <c r="D440" s="917"/>
      <c r="E440" s="785">
        <f>F440-5</f>
        <v>44681</v>
      </c>
      <c r="F440" s="920">
        <f>F439+7</f>
        <v>44686</v>
      </c>
      <c r="G440" s="920">
        <f>F440+22</f>
        <v>44708</v>
      </c>
      <c r="H440" s="896"/>
    </row>
    <row r="441" spans="1:11" s="657" customFormat="1" ht="15" hidden="1" customHeight="1">
      <c r="A441" s="806"/>
      <c r="B441" s="916" t="s">
        <v>2161</v>
      </c>
      <c r="C441" s="744" t="s">
        <v>24</v>
      </c>
      <c r="D441" s="900" t="s">
        <v>6</v>
      </c>
      <c r="E441" s="813" t="s">
        <v>2024</v>
      </c>
      <c r="F441" s="813" t="s">
        <v>7</v>
      </c>
      <c r="G441" s="813" t="s">
        <v>1042</v>
      </c>
      <c r="H441" s="896"/>
      <c r="I441" s="921"/>
      <c r="J441" s="921"/>
      <c r="K441" s="921"/>
    </row>
    <row r="442" spans="1:11" s="657" customFormat="1" ht="15" hidden="1" customHeight="1">
      <c r="A442" s="806"/>
      <c r="B442" s="923"/>
      <c r="C442" s="922"/>
      <c r="D442" s="860"/>
      <c r="E442" s="897" t="s">
        <v>2023</v>
      </c>
      <c r="F442" s="897" t="s">
        <v>27</v>
      </c>
      <c r="G442" s="897" t="s">
        <v>28</v>
      </c>
      <c r="H442" s="896"/>
      <c r="I442" s="921"/>
      <c r="J442" s="921"/>
      <c r="K442" s="921"/>
    </row>
    <row r="443" spans="1:11" s="657" customFormat="1" ht="15" hidden="1" customHeight="1">
      <c r="A443" s="806"/>
      <c r="B443" s="905" t="s">
        <v>2421</v>
      </c>
      <c r="C443" s="905" t="s">
        <v>2420</v>
      </c>
      <c r="D443" s="796" t="s">
        <v>2284</v>
      </c>
      <c r="E443" s="785">
        <f>F443-5</f>
        <v>43557</v>
      </c>
      <c r="F443" s="920">
        <v>43562</v>
      </c>
      <c r="G443" s="920">
        <f>F443+25</f>
        <v>43587</v>
      </c>
      <c r="H443" s="896"/>
      <c r="I443" s="921"/>
      <c r="J443" s="921"/>
      <c r="K443" s="921"/>
    </row>
    <row r="444" spans="1:11" s="657" customFormat="1" ht="15" hidden="1" customHeight="1">
      <c r="A444" s="806"/>
      <c r="B444" s="746" t="s">
        <v>2419</v>
      </c>
      <c r="C444" s="746" t="s">
        <v>2418</v>
      </c>
      <c r="D444" s="796"/>
      <c r="E444" s="785">
        <f>F444-5</f>
        <v>43564</v>
      </c>
      <c r="F444" s="920">
        <f>F443+7</f>
        <v>43569</v>
      </c>
      <c r="G444" s="920">
        <f>F444+25</f>
        <v>43594</v>
      </c>
      <c r="H444" s="896"/>
      <c r="I444" s="921"/>
      <c r="J444" s="921"/>
      <c r="K444" s="921"/>
    </row>
    <row r="445" spans="1:11" s="657" customFormat="1" ht="15" hidden="1" customHeight="1">
      <c r="A445" s="806"/>
      <c r="B445" s="678" t="s">
        <v>2417</v>
      </c>
      <c r="C445" s="678" t="s">
        <v>2267</v>
      </c>
      <c r="D445" s="796"/>
      <c r="E445" s="785">
        <f>F445-5</f>
        <v>43571</v>
      </c>
      <c r="F445" s="920">
        <f>F444+7</f>
        <v>43576</v>
      </c>
      <c r="G445" s="920">
        <f>F445+25</f>
        <v>43601</v>
      </c>
      <c r="H445" s="896"/>
      <c r="I445" s="921"/>
      <c r="J445" s="921"/>
      <c r="K445" s="921"/>
    </row>
    <row r="446" spans="1:11" s="657" customFormat="1" ht="15" hidden="1" customHeight="1">
      <c r="A446" s="806"/>
      <c r="B446" s="678" t="s">
        <v>2416</v>
      </c>
      <c r="C446" s="678" t="s">
        <v>2415</v>
      </c>
      <c r="D446" s="796"/>
      <c r="E446" s="785">
        <f>F446-5</f>
        <v>43578</v>
      </c>
      <c r="F446" s="920">
        <f>F445+7</f>
        <v>43583</v>
      </c>
      <c r="G446" s="920">
        <f>F446+25</f>
        <v>43608</v>
      </c>
      <c r="H446" s="896"/>
    </row>
    <row r="447" spans="1:11" s="657" customFormat="1" ht="15" hidden="1" customHeight="1">
      <c r="A447" s="806"/>
      <c r="B447" s="678" t="s">
        <v>2414</v>
      </c>
      <c r="C447" s="746" t="s">
        <v>2338</v>
      </c>
      <c r="D447" s="796"/>
      <c r="E447" s="785">
        <f>F447-5</f>
        <v>43585</v>
      </c>
      <c r="F447" s="920">
        <f>F446+7</f>
        <v>43590</v>
      </c>
      <c r="G447" s="920">
        <f>F447+25</f>
        <v>43615</v>
      </c>
      <c r="H447" s="896"/>
    </row>
    <row r="448" spans="1:11" s="669" customFormat="1" ht="15" customHeight="1">
      <c r="A448" s="819" t="s">
        <v>2413</v>
      </c>
      <c r="B448" s="863"/>
      <c r="C448" s="759"/>
      <c r="D448" s="914"/>
      <c r="E448" s="716"/>
      <c r="F448" s="913"/>
      <c r="G448" s="913"/>
      <c r="H448" s="912"/>
    </row>
    <row r="449" spans="1:8" s="657" customFormat="1" ht="15" customHeight="1">
      <c r="A449" s="806"/>
      <c r="B449" s="829" t="s">
        <v>2161</v>
      </c>
      <c r="C449" s="744" t="s">
        <v>24</v>
      </c>
      <c r="D449" s="900" t="s">
        <v>6</v>
      </c>
      <c r="E449" s="813" t="s">
        <v>2024</v>
      </c>
      <c r="F449" s="813" t="s">
        <v>7</v>
      </c>
      <c r="G449" s="813" t="s">
        <v>233</v>
      </c>
      <c r="H449" s="896"/>
    </row>
    <row r="450" spans="1:8" s="657" customFormat="1" ht="15" customHeight="1">
      <c r="A450" s="806"/>
      <c r="B450" s="828"/>
      <c r="C450" s="898"/>
      <c r="D450" s="860"/>
      <c r="E450" s="897" t="s">
        <v>2023</v>
      </c>
      <c r="F450" s="897" t="s">
        <v>27</v>
      </c>
      <c r="G450" s="897" t="s">
        <v>28</v>
      </c>
      <c r="H450" s="896"/>
    </row>
    <row r="451" spans="1:8" s="657" customFormat="1" ht="15" customHeight="1">
      <c r="A451" s="806"/>
      <c r="B451" s="678" t="s">
        <v>2412</v>
      </c>
      <c r="C451" s="746" t="s">
        <v>2411</v>
      </c>
      <c r="D451" s="805" t="s">
        <v>168</v>
      </c>
      <c r="E451" s="706">
        <f>F451-5</f>
        <v>44652</v>
      </c>
      <c r="F451" s="748">
        <v>44657</v>
      </c>
      <c r="G451" s="748">
        <f>F451+37</f>
        <v>44694</v>
      </c>
      <c r="H451" s="896"/>
    </row>
    <row r="452" spans="1:8" s="657" customFormat="1" ht="15" customHeight="1">
      <c r="A452" s="806"/>
      <c r="B452" s="678" t="s">
        <v>2410</v>
      </c>
      <c r="C452" s="905" t="s">
        <v>2409</v>
      </c>
      <c r="D452" s="805"/>
      <c r="E452" s="706">
        <f>F452-5</f>
        <v>44659</v>
      </c>
      <c r="F452" s="748">
        <f>F451+7</f>
        <v>44664</v>
      </c>
      <c r="G452" s="748">
        <f>F452+37</f>
        <v>44701</v>
      </c>
      <c r="H452" s="896"/>
    </row>
    <row r="453" spans="1:8" s="657" customFormat="1" ht="15" customHeight="1">
      <c r="A453" s="806"/>
      <c r="B453" s="678" t="s">
        <v>2408</v>
      </c>
      <c r="C453" s="905" t="s">
        <v>2407</v>
      </c>
      <c r="D453" s="805"/>
      <c r="E453" s="706">
        <f>F453-5</f>
        <v>44666</v>
      </c>
      <c r="F453" s="748">
        <f>F452+7</f>
        <v>44671</v>
      </c>
      <c r="G453" s="748">
        <f>F453+37</f>
        <v>44708</v>
      </c>
      <c r="H453" s="896"/>
    </row>
    <row r="454" spans="1:8" s="657" customFormat="1" ht="15" customHeight="1">
      <c r="A454" s="806"/>
      <c r="B454" s="678" t="s">
        <v>2406</v>
      </c>
      <c r="C454" s="905" t="s">
        <v>2405</v>
      </c>
      <c r="D454" s="805"/>
      <c r="E454" s="706">
        <f>F454-5</f>
        <v>44673</v>
      </c>
      <c r="F454" s="748">
        <f>F453+7</f>
        <v>44678</v>
      </c>
      <c r="G454" s="748">
        <f>F454+37</f>
        <v>44715</v>
      </c>
      <c r="H454" s="896"/>
    </row>
    <row r="455" spans="1:8" s="657" customFormat="1" ht="15" customHeight="1">
      <c r="A455" s="806"/>
      <c r="B455" s="746" t="s">
        <v>2164</v>
      </c>
      <c r="C455" s="746" t="s">
        <v>2163</v>
      </c>
      <c r="D455" s="805"/>
      <c r="E455" s="706">
        <f>F455-5</f>
        <v>44680</v>
      </c>
      <c r="F455" s="748">
        <f>F454+7</f>
        <v>44685</v>
      </c>
      <c r="G455" s="748">
        <f>F455+37</f>
        <v>44722</v>
      </c>
      <c r="H455" s="896"/>
    </row>
    <row r="456" spans="1:8" s="669" customFormat="1" ht="15" customHeight="1">
      <c r="A456" s="819" t="s">
        <v>2404</v>
      </c>
      <c r="B456" s="863"/>
      <c r="C456" s="759"/>
      <c r="D456" s="914"/>
      <c r="E456" s="716"/>
      <c r="F456" s="913"/>
      <c r="G456" s="913"/>
      <c r="H456" s="912"/>
    </row>
    <row r="457" spans="1:8" s="657" customFormat="1" ht="15" hidden="1" customHeight="1">
      <c r="A457" s="806"/>
      <c r="B457" s="865" t="s">
        <v>23</v>
      </c>
      <c r="C457" s="744" t="s">
        <v>24</v>
      </c>
      <c r="D457" s="900" t="s">
        <v>6</v>
      </c>
      <c r="E457" s="813" t="s">
        <v>2024</v>
      </c>
      <c r="F457" s="813" t="s">
        <v>7</v>
      </c>
      <c r="G457" s="813" t="s">
        <v>2342</v>
      </c>
      <c r="H457" s="896"/>
    </row>
    <row r="458" spans="1:8" s="657" customFormat="1" ht="15" hidden="1" customHeight="1">
      <c r="A458" s="806"/>
      <c r="B458" s="899"/>
      <c r="C458" s="898"/>
      <c r="D458" s="860"/>
      <c r="E458" s="897" t="s">
        <v>2023</v>
      </c>
      <c r="F458" s="897" t="s">
        <v>27</v>
      </c>
      <c r="G458" s="897" t="s">
        <v>28</v>
      </c>
      <c r="H458" s="896"/>
    </row>
    <row r="459" spans="1:8" s="657" customFormat="1" ht="15" hidden="1" customHeight="1">
      <c r="A459" s="806"/>
      <c r="B459" s="905" t="s">
        <v>2388</v>
      </c>
      <c r="C459" s="905" t="s">
        <v>2403</v>
      </c>
      <c r="D459" s="919" t="s">
        <v>2167</v>
      </c>
      <c r="E459" s="706">
        <f>F459-5</f>
        <v>43583</v>
      </c>
      <c r="F459" s="748">
        <v>43588</v>
      </c>
      <c r="G459" s="748">
        <f>F459+31</f>
        <v>43619</v>
      </c>
      <c r="H459" s="896"/>
    </row>
    <row r="460" spans="1:8" s="657" customFormat="1" ht="15" hidden="1" customHeight="1">
      <c r="A460" s="806"/>
      <c r="B460" s="746" t="s">
        <v>2402</v>
      </c>
      <c r="C460" s="746" t="s">
        <v>2401</v>
      </c>
      <c r="D460" s="918"/>
      <c r="E460" s="706">
        <f>F460-5</f>
        <v>43590</v>
      </c>
      <c r="F460" s="748">
        <f>F459+7</f>
        <v>43595</v>
      </c>
      <c r="G460" s="748">
        <f>F460+31</f>
        <v>43626</v>
      </c>
      <c r="H460" s="896"/>
    </row>
    <row r="461" spans="1:8" s="657" customFormat="1" ht="15" hidden="1" customHeight="1">
      <c r="A461" s="806"/>
      <c r="B461" s="678" t="s">
        <v>2163</v>
      </c>
      <c r="C461" s="678" t="s">
        <v>2163</v>
      </c>
      <c r="D461" s="918"/>
      <c r="E461" s="706">
        <f>F461-5</f>
        <v>43597</v>
      </c>
      <c r="F461" s="748">
        <f>F460+7</f>
        <v>43602</v>
      </c>
      <c r="G461" s="748">
        <f>F461+31</f>
        <v>43633</v>
      </c>
      <c r="H461" s="896"/>
    </row>
    <row r="462" spans="1:8" s="657" customFormat="1" ht="15" hidden="1" customHeight="1">
      <c r="A462" s="806"/>
      <c r="B462" s="678" t="s">
        <v>2400</v>
      </c>
      <c r="C462" s="678" t="s">
        <v>2399</v>
      </c>
      <c r="D462" s="918"/>
      <c r="E462" s="706">
        <f>F462-5</f>
        <v>43604</v>
      </c>
      <c r="F462" s="748">
        <f>F461+7</f>
        <v>43609</v>
      </c>
      <c r="G462" s="748">
        <f>F462+31</f>
        <v>43640</v>
      </c>
      <c r="H462" s="896"/>
    </row>
    <row r="463" spans="1:8" s="657" customFormat="1" ht="15" hidden="1" customHeight="1">
      <c r="A463" s="806"/>
      <c r="B463" s="678" t="s">
        <v>2398</v>
      </c>
      <c r="C463" s="746" t="s">
        <v>2397</v>
      </c>
      <c r="D463" s="917"/>
      <c r="E463" s="706">
        <f>F463-5</f>
        <v>43611</v>
      </c>
      <c r="F463" s="748">
        <f>F462+7</f>
        <v>43616</v>
      </c>
      <c r="G463" s="748">
        <f>F463+31</f>
        <v>43647</v>
      </c>
      <c r="H463" s="896"/>
    </row>
    <row r="464" spans="1:8" s="657" customFormat="1" ht="15" hidden="1" customHeight="1">
      <c r="A464" s="806"/>
      <c r="B464" s="805" t="s">
        <v>23</v>
      </c>
      <c r="C464" s="744" t="s">
        <v>24</v>
      </c>
      <c r="D464" s="900" t="s">
        <v>6</v>
      </c>
      <c r="E464" s="813" t="s">
        <v>2024</v>
      </c>
      <c r="F464" s="813" t="s">
        <v>7</v>
      </c>
      <c r="G464" s="813" t="s">
        <v>2342</v>
      </c>
      <c r="H464" s="896"/>
    </row>
    <row r="465" spans="1:8" s="657" customFormat="1" ht="15" hidden="1" customHeight="1">
      <c r="A465" s="806"/>
      <c r="B465" s="904"/>
      <c r="C465" s="898"/>
      <c r="D465" s="860"/>
      <c r="E465" s="897" t="s">
        <v>2023</v>
      </c>
      <c r="F465" s="897" t="s">
        <v>27</v>
      </c>
      <c r="G465" s="897" t="s">
        <v>28</v>
      </c>
      <c r="H465" s="896"/>
    </row>
    <row r="466" spans="1:8" s="657" customFormat="1" ht="15" hidden="1" customHeight="1">
      <c r="A466" s="806"/>
      <c r="B466" s="839" t="s">
        <v>2371</v>
      </c>
      <c r="C466" s="679" t="s">
        <v>2365</v>
      </c>
      <c r="D466" s="903" t="s">
        <v>2370</v>
      </c>
      <c r="E466" s="706">
        <f>F466-5</f>
        <v>43555</v>
      </c>
      <c r="F466" s="748">
        <v>43560</v>
      </c>
      <c r="G466" s="748">
        <f>F466+31</f>
        <v>43591</v>
      </c>
      <c r="H466" s="896"/>
    </row>
    <row r="467" spans="1:8" s="657" customFormat="1" ht="15" hidden="1" customHeight="1">
      <c r="A467" s="806"/>
      <c r="B467" s="839" t="s">
        <v>2369</v>
      </c>
      <c r="C467" s="679" t="s">
        <v>2363</v>
      </c>
      <c r="D467" s="903"/>
      <c r="E467" s="706">
        <f>F467-5</f>
        <v>43562</v>
      </c>
      <c r="F467" s="748">
        <f>F466+7</f>
        <v>43567</v>
      </c>
      <c r="G467" s="748">
        <f>F467+31</f>
        <v>43598</v>
      </c>
      <c r="H467" s="896"/>
    </row>
    <row r="468" spans="1:8" s="657" customFormat="1" ht="15" hidden="1" customHeight="1">
      <c r="A468" s="806"/>
      <c r="B468" s="839" t="s">
        <v>2368</v>
      </c>
      <c r="C468" s="679" t="s">
        <v>2367</v>
      </c>
      <c r="D468" s="903"/>
      <c r="E468" s="706">
        <f>F468-5</f>
        <v>43569</v>
      </c>
      <c r="F468" s="748">
        <f>F467+7</f>
        <v>43574</v>
      </c>
      <c r="G468" s="748">
        <f>F468+31</f>
        <v>43605</v>
      </c>
      <c r="H468" s="896"/>
    </row>
    <row r="469" spans="1:8" s="657" customFormat="1" ht="15" hidden="1" customHeight="1">
      <c r="A469" s="806"/>
      <c r="B469" s="839" t="s">
        <v>2366</v>
      </c>
      <c r="C469" s="679" t="s">
        <v>2365</v>
      </c>
      <c r="D469" s="903"/>
      <c r="E469" s="706">
        <f>F469-5</f>
        <v>43576</v>
      </c>
      <c r="F469" s="748">
        <f>F468+7</f>
        <v>43581</v>
      </c>
      <c r="G469" s="748">
        <f>F469+31</f>
        <v>43612</v>
      </c>
      <c r="H469" s="896"/>
    </row>
    <row r="470" spans="1:8" s="657" customFormat="1" ht="15" hidden="1" customHeight="1">
      <c r="A470" s="806"/>
      <c r="B470" s="839" t="s">
        <v>2364</v>
      </c>
      <c r="C470" s="679" t="s">
        <v>2363</v>
      </c>
      <c r="D470" s="903"/>
      <c r="E470" s="706">
        <f>F470-5</f>
        <v>43583</v>
      </c>
      <c r="F470" s="748">
        <f>F469+7</f>
        <v>43588</v>
      </c>
      <c r="G470" s="748">
        <f>F470+31</f>
        <v>43619</v>
      </c>
      <c r="H470" s="896"/>
    </row>
    <row r="471" spans="1:8" s="657" customFormat="1" ht="15" hidden="1" customHeight="1">
      <c r="A471" s="806"/>
      <c r="B471" s="916" t="s">
        <v>23</v>
      </c>
      <c r="C471" s="744" t="s">
        <v>24</v>
      </c>
      <c r="D471" s="900" t="s">
        <v>6</v>
      </c>
      <c r="E471" s="813" t="s">
        <v>2024</v>
      </c>
      <c r="F471" s="813" t="s">
        <v>7</v>
      </c>
      <c r="G471" s="813" t="s">
        <v>2342</v>
      </c>
      <c r="H471" s="896"/>
    </row>
    <row r="472" spans="1:8" s="657" customFormat="1" ht="15" hidden="1" customHeight="1">
      <c r="A472" s="806"/>
      <c r="B472" s="915"/>
      <c r="C472" s="898"/>
      <c r="D472" s="860"/>
      <c r="E472" s="897" t="s">
        <v>2023</v>
      </c>
      <c r="F472" s="897" t="s">
        <v>27</v>
      </c>
      <c r="G472" s="897" t="s">
        <v>28</v>
      </c>
      <c r="H472" s="896"/>
    </row>
    <row r="473" spans="1:8" s="657" customFormat="1" ht="15" hidden="1" customHeight="1">
      <c r="A473" s="806"/>
      <c r="B473" s="839" t="s">
        <v>2396</v>
      </c>
      <c r="C473" s="679" t="s">
        <v>2395</v>
      </c>
      <c r="D473" s="805" t="s">
        <v>2380</v>
      </c>
      <c r="E473" s="706">
        <f>F473-5</f>
        <v>43645</v>
      </c>
      <c r="F473" s="748">
        <v>43650</v>
      </c>
      <c r="G473" s="748">
        <f>F473+31</f>
        <v>43681</v>
      </c>
      <c r="H473" s="896"/>
    </row>
    <row r="474" spans="1:8" s="657" customFormat="1" ht="15" hidden="1" customHeight="1">
      <c r="A474" s="806"/>
      <c r="B474" s="839" t="s">
        <v>2394</v>
      </c>
      <c r="C474" s="679" t="s">
        <v>2393</v>
      </c>
      <c r="D474" s="805"/>
      <c r="E474" s="706">
        <f>F474-5</f>
        <v>43652</v>
      </c>
      <c r="F474" s="748">
        <f>F473+7</f>
        <v>43657</v>
      </c>
      <c r="G474" s="748">
        <f>F474+31</f>
        <v>43688</v>
      </c>
      <c r="H474" s="896"/>
    </row>
    <row r="475" spans="1:8" s="657" customFormat="1" ht="15" hidden="1" customHeight="1">
      <c r="A475" s="806"/>
      <c r="B475" s="839" t="s">
        <v>2392</v>
      </c>
      <c r="C475" s="679" t="s">
        <v>2340</v>
      </c>
      <c r="D475" s="805"/>
      <c r="E475" s="706">
        <f>F475-5</f>
        <v>43659</v>
      </c>
      <c r="F475" s="748">
        <f>F474+7</f>
        <v>43664</v>
      </c>
      <c r="G475" s="748">
        <f>F475+31</f>
        <v>43695</v>
      </c>
      <c r="H475" s="896"/>
    </row>
    <row r="476" spans="1:8" s="657" customFormat="1" ht="15" hidden="1" customHeight="1">
      <c r="A476" s="806"/>
      <c r="B476" s="901" t="s">
        <v>2391</v>
      </c>
      <c r="C476" s="679" t="s">
        <v>2384</v>
      </c>
      <c r="D476" s="805"/>
      <c r="E476" s="706">
        <f>F476-5</f>
        <v>43666</v>
      </c>
      <c r="F476" s="748">
        <f>F475+7</f>
        <v>43671</v>
      </c>
      <c r="G476" s="748">
        <f>F476+31</f>
        <v>43702</v>
      </c>
      <c r="H476" s="896"/>
    </row>
    <row r="477" spans="1:8" s="657" customFormat="1" ht="15" hidden="1" customHeight="1">
      <c r="A477" s="806"/>
      <c r="B477" s="839" t="s">
        <v>2390</v>
      </c>
      <c r="C477" s="679" t="s">
        <v>2381</v>
      </c>
      <c r="D477" s="805"/>
      <c r="E477" s="706">
        <f>F477-5</f>
        <v>43673</v>
      </c>
      <c r="F477" s="748">
        <f>F476+7</f>
        <v>43678</v>
      </c>
      <c r="G477" s="748">
        <f>F477+31</f>
        <v>43709</v>
      </c>
      <c r="H477" s="896"/>
    </row>
    <row r="478" spans="1:8" s="657" customFormat="1" ht="15" customHeight="1">
      <c r="A478" s="806"/>
      <c r="B478" s="829" t="s">
        <v>2161</v>
      </c>
      <c r="C478" s="733" t="s">
        <v>2389</v>
      </c>
      <c r="D478" s="900" t="s">
        <v>6</v>
      </c>
      <c r="E478" s="813" t="s">
        <v>2024</v>
      </c>
      <c r="F478" s="813" t="s">
        <v>7</v>
      </c>
      <c r="G478" s="813" t="s">
        <v>2342</v>
      </c>
      <c r="H478" s="896"/>
    </row>
    <row r="479" spans="1:8" s="657" customFormat="1" ht="15" customHeight="1">
      <c r="A479" s="806"/>
      <c r="B479" s="828"/>
      <c r="C479" s="731"/>
      <c r="D479" s="860"/>
      <c r="E479" s="897" t="s">
        <v>2023</v>
      </c>
      <c r="F479" s="897" t="s">
        <v>27</v>
      </c>
      <c r="G479" s="897" t="s">
        <v>28</v>
      </c>
      <c r="H479" s="896"/>
    </row>
    <row r="480" spans="1:8" s="657" customFormat="1" ht="15" customHeight="1">
      <c r="A480" s="806"/>
      <c r="B480" s="839" t="s">
        <v>2388</v>
      </c>
      <c r="C480" s="679" t="s">
        <v>2384</v>
      </c>
      <c r="D480" s="805" t="s">
        <v>2387</v>
      </c>
      <c r="E480" s="706">
        <f>F480-5</f>
        <v>44653</v>
      </c>
      <c r="F480" s="660">
        <v>44658</v>
      </c>
      <c r="G480" s="748">
        <f>F480+31</f>
        <v>44689</v>
      </c>
      <c r="H480" s="896"/>
    </row>
    <row r="481" spans="1:8" s="657" customFormat="1" ht="15" customHeight="1">
      <c r="A481" s="806"/>
      <c r="B481" s="746" t="s">
        <v>2341</v>
      </c>
      <c r="C481" s="746" t="s">
        <v>2386</v>
      </c>
      <c r="D481" s="805"/>
      <c r="E481" s="706">
        <f>F481-5</f>
        <v>44660</v>
      </c>
      <c r="F481" s="748">
        <f>F480+7</f>
        <v>44665</v>
      </c>
      <c r="G481" s="748">
        <f>F481+31</f>
        <v>44696</v>
      </c>
      <c r="H481" s="896"/>
    </row>
    <row r="482" spans="1:8" s="657" customFormat="1" ht="15" customHeight="1">
      <c r="A482" s="806"/>
      <c r="B482" s="839" t="s">
        <v>2385</v>
      </c>
      <c r="C482" s="679" t="s">
        <v>2384</v>
      </c>
      <c r="D482" s="805"/>
      <c r="E482" s="706">
        <f>F482-5</f>
        <v>44667</v>
      </c>
      <c r="F482" s="748">
        <f>F481+7</f>
        <v>44672</v>
      </c>
      <c r="G482" s="748">
        <f>F482+31</f>
        <v>44703</v>
      </c>
      <c r="H482" s="896"/>
    </row>
    <row r="483" spans="1:8" s="657" customFormat="1" ht="15" customHeight="1">
      <c r="A483" s="806"/>
      <c r="B483" s="839" t="s">
        <v>2164</v>
      </c>
      <c r="C483" s="679" t="s">
        <v>2163</v>
      </c>
      <c r="D483" s="805"/>
      <c r="E483" s="706">
        <f>F483-5</f>
        <v>44674</v>
      </c>
      <c r="F483" s="748">
        <f>F482+7</f>
        <v>44679</v>
      </c>
      <c r="G483" s="748">
        <f>F483+31</f>
        <v>44710</v>
      </c>
      <c r="H483" s="896"/>
    </row>
    <row r="484" spans="1:8" s="657" customFormat="1" ht="15" customHeight="1">
      <c r="A484" s="806"/>
      <c r="B484" s="746" t="s">
        <v>2164</v>
      </c>
      <c r="C484" s="746" t="s">
        <v>2163</v>
      </c>
      <c r="D484" s="805"/>
      <c r="E484" s="706">
        <f>F484-5</f>
        <v>44681</v>
      </c>
      <c r="F484" s="748">
        <f>F483+7</f>
        <v>44686</v>
      </c>
      <c r="G484" s="748">
        <f>F484+31</f>
        <v>44717</v>
      </c>
      <c r="H484" s="896"/>
    </row>
    <row r="485" spans="1:8" s="669" customFormat="1" ht="15" hidden="1" customHeight="1">
      <c r="A485" s="819" t="s">
        <v>2383</v>
      </c>
      <c r="B485" s="819"/>
      <c r="C485" s="759"/>
      <c r="D485" s="914"/>
      <c r="E485" s="716"/>
      <c r="F485" s="913"/>
      <c r="G485" s="913"/>
      <c r="H485" s="912"/>
    </row>
    <row r="486" spans="1:8" s="657" customFormat="1" ht="15" hidden="1" customHeight="1">
      <c r="A486" s="806"/>
      <c r="B486" s="911" t="s">
        <v>23</v>
      </c>
      <c r="C486" s="910" t="s">
        <v>24</v>
      </c>
      <c r="D486" s="909" t="s">
        <v>6</v>
      </c>
      <c r="E486" s="813" t="s">
        <v>2024</v>
      </c>
      <c r="F486" s="813" t="s">
        <v>7</v>
      </c>
      <c r="G486" s="813" t="s">
        <v>2372</v>
      </c>
      <c r="H486" s="896"/>
    </row>
    <row r="487" spans="1:8" s="657" customFormat="1" ht="15" hidden="1" customHeight="1">
      <c r="A487" s="806"/>
      <c r="B487" s="908"/>
      <c r="C487" s="907"/>
      <c r="D487" s="906"/>
      <c r="E487" s="897" t="s">
        <v>2023</v>
      </c>
      <c r="F487" s="897" t="s">
        <v>27</v>
      </c>
      <c r="G487" s="897" t="s">
        <v>28</v>
      </c>
      <c r="H487" s="896"/>
    </row>
    <row r="488" spans="1:8" s="657" customFormat="1" ht="15" hidden="1" customHeight="1">
      <c r="A488" s="806"/>
      <c r="B488" s="839" t="s">
        <v>2382</v>
      </c>
      <c r="C488" s="905" t="s">
        <v>2381</v>
      </c>
      <c r="D488" s="805" t="s">
        <v>2380</v>
      </c>
      <c r="E488" s="706">
        <f>F488-5</f>
        <v>43554</v>
      </c>
      <c r="F488" s="748">
        <v>43559</v>
      </c>
      <c r="G488" s="748">
        <f>F488+33</f>
        <v>43592</v>
      </c>
      <c r="H488" s="896"/>
    </row>
    <row r="489" spans="1:8" s="657" customFormat="1" ht="15" hidden="1" customHeight="1">
      <c r="A489" s="806"/>
      <c r="B489" s="746" t="s">
        <v>2379</v>
      </c>
      <c r="C489" s="746" t="s">
        <v>2378</v>
      </c>
      <c r="D489" s="805"/>
      <c r="E489" s="706">
        <f>F489-5</f>
        <v>43561</v>
      </c>
      <c r="F489" s="748">
        <f>F488+7</f>
        <v>43566</v>
      </c>
      <c r="G489" s="748">
        <f>F489+33</f>
        <v>43599</v>
      </c>
      <c r="H489" s="896"/>
    </row>
    <row r="490" spans="1:8" s="657" customFormat="1" ht="15" hidden="1" customHeight="1">
      <c r="A490" s="806"/>
      <c r="B490" s="678" t="s">
        <v>156</v>
      </c>
      <c r="C490" s="678" t="s">
        <v>2377</v>
      </c>
      <c r="D490" s="805"/>
      <c r="E490" s="706">
        <f>F490-5</f>
        <v>43568</v>
      </c>
      <c r="F490" s="748">
        <f>F489+7</f>
        <v>43573</v>
      </c>
      <c r="G490" s="748">
        <f>F490+33</f>
        <v>43606</v>
      </c>
      <c r="H490" s="896"/>
    </row>
    <row r="491" spans="1:8" s="657" customFormat="1" ht="15" hidden="1" customHeight="1">
      <c r="A491" s="806"/>
      <c r="B491" s="678" t="s">
        <v>2376</v>
      </c>
      <c r="C491" s="678" t="s">
        <v>2375</v>
      </c>
      <c r="D491" s="805"/>
      <c r="E491" s="706">
        <f>F491-5</f>
        <v>43575</v>
      </c>
      <c r="F491" s="748">
        <f>F490+7</f>
        <v>43580</v>
      </c>
      <c r="G491" s="748">
        <f>F491+33</f>
        <v>43613</v>
      </c>
      <c r="H491" s="896"/>
    </row>
    <row r="492" spans="1:8" s="657" customFormat="1" ht="15" hidden="1" customHeight="1">
      <c r="A492" s="806"/>
      <c r="B492" s="678" t="s">
        <v>2374</v>
      </c>
      <c r="C492" s="746" t="s">
        <v>2373</v>
      </c>
      <c r="D492" s="805"/>
      <c r="E492" s="706">
        <f>F492-5</f>
        <v>43582</v>
      </c>
      <c r="F492" s="748">
        <f>F491+7</f>
        <v>43587</v>
      </c>
      <c r="G492" s="748">
        <f>F492+33</f>
        <v>43620</v>
      </c>
      <c r="H492" s="896"/>
    </row>
    <row r="493" spans="1:8" s="657" customFormat="1" ht="15" hidden="1" customHeight="1">
      <c r="A493" s="806"/>
      <c r="B493" s="805" t="s">
        <v>23</v>
      </c>
      <c r="C493" s="744" t="s">
        <v>24</v>
      </c>
      <c r="D493" s="900" t="s">
        <v>6</v>
      </c>
      <c r="E493" s="813" t="s">
        <v>2024</v>
      </c>
      <c r="F493" s="813" t="s">
        <v>7</v>
      </c>
      <c r="G493" s="813" t="s">
        <v>2372</v>
      </c>
      <c r="H493" s="896"/>
    </row>
    <row r="494" spans="1:8" s="657" customFormat="1" ht="15" hidden="1" customHeight="1">
      <c r="A494" s="806"/>
      <c r="B494" s="904"/>
      <c r="C494" s="898"/>
      <c r="D494" s="860"/>
      <c r="E494" s="897" t="s">
        <v>2023</v>
      </c>
      <c r="F494" s="897" t="s">
        <v>27</v>
      </c>
      <c r="G494" s="897" t="s">
        <v>28</v>
      </c>
      <c r="H494" s="896"/>
    </row>
    <row r="495" spans="1:8" s="657" customFormat="1" ht="15" hidden="1" customHeight="1">
      <c r="A495" s="806"/>
      <c r="B495" s="839" t="s">
        <v>2371</v>
      </c>
      <c r="C495" s="679" t="s">
        <v>2365</v>
      </c>
      <c r="D495" s="903" t="s">
        <v>2370</v>
      </c>
      <c r="E495" s="706">
        <f>F495-5</f>
        <v>43555</v>
      </c>
      <c r="F495" s="748">
        <v>43560</v>
      </c>
      <c r="G495" s="748">
        <f>F495+33</f>
        <v>43593</v>
      </c>
      <c r="H495" s="896"/>
    </row>
    <row r="496" spans="1:8" s="657" customFormat="1" ht="15" hidden="1" customHeight="1">
      <c r="A496" s="806"/>
      <c r="B496" s="839" t="s">
        <v>2369</v>
      </c>
      <c r="C496" s="679" t="s">
        <v>2363</v>
      </c>
      <c r="D496" s="903"/>
      <c r="E496" s="706">
        <f>F496-5</f>
        <v>43562</v>
      </c>
      <c r="F496" s="748">
        <f>F495+7</f>
        <v>43567</v>
      </c>
      <c r="G496" s="748">
        <f>F496+33</f>
        <v>43600</v>
      </c>
      <c r="H496" s="896"/>
    </row>
    <row r="497" spans="1:8" s="657" customFormat="1" ht="15" hidden="1" customHeight="1">
      <c r="A497" s="806"/>
      <c r="B497" s="839" t="s">
        <v>2368</v>
      </c>
      <c r="C497" s="679" t="s">
        <v>2367</v>
      </c>
      <c r="D497" s="903"/>
      <c r="E497" s="706">
        <f>F497-5</f>
        <v>43569</v>
      </c>
      <c r="F497" s="748">
        <f>F496+7</f>
        <v>43574</v>
      </c>
      <c r="G497" s="748">
        <f>F497+33</f>
        <v>43607</v>
      </c>
      <c r="H497" s="896"/>
    </row>
    <row r="498" spans="1:8" s="657" customFormat="1" ht="15" hidden="1" customHeight="1">
      <c r="A498" s="806"/>
      <c r="B498" s="839" t="s">
        <v>2366</v>
      </c>
      <c r="C498" s="679" t="s">
        <v>2365</v>
      </c>
      <c r="D498" s="903"/>
      <c r="E498" s="706">
        <f>F498-5</f>
        <v>43576</v>
      </c>
      <c r="F498" s="748">
        <f>F497+7</f>
        <v>43581</v>
      </c>
      <c r="G498" s="748">
        <f>F498+33</f>
        <v>43614</v>
      </c>
      <c r="H498" s="896"/>
    </row>
    <row r="499" spans="1:8" s="657" customFormat="1" ht="15" hidden="1" customHeight="1">
      <c r="A499" s="806"/>
      <c r="B499" s="839" t="s">
        <v>2364</v>
      </c>
      <c r="C499" s="679" t="s">
        <v>2363</v>
      </c>
      <c r="D499" s="903"/>
      <c r="E499" s="706">
        <f>F499-5</f>
        <v>43583</v>
      </c>
      <c r="F499" s="748">
        <f>F498+7</f>
        <v>43588</v>
      </c>
      <c r="G499" s="748">
        <f>F499+33</f>
        <v>43621</v>
      </c>
      <c r="H499" s="896"/>
    </row>
    <row r="500" spans="1:8" s="657" customFormat="1" ht="15" hidden="1" customHeight="1">
      <c r="A500" s="806"/>
      <c r="B500" s="865" t="s">
        <v>23</v>
      </c>
      <c r="C500" s="744" t="s">
        <v>24</v>
      </c>
      <c r="D500" s="900" t="s">
        <v>6</v>
      </c>
      <c r="E500" s="813" t="s">
        <v>2024</v>
      </c>
      <c r="F500" s="813" t="s">
        <v>7</v>
      </c>
      <c r="G500" s="813" t="s">
        <v>2342</v>
      </c>
      <c r="H500" s="896"/>
    </row>
    <row r="501" spans="1:8" s="657" customFormat="1" ht="15" hidden="1" customHeight="1">
      <c r="A501" s="806"/>
      <c r="B501" s="899"/>
      <c r="C501" s="898"/>
      <c r="D501" s="860"/>
      <c r="E501" s="897" t="s">
        <v>2023</v>
      </c>
      <c r="F501" s="897" t="s">
        <v>27</v>
      </c>
      <c r="G501" s="897" t="s">
        <v>28</v>
      </c>
      <c r="H501" s="896"/>
    </row>
    <row r="502" spans="1:8" s="657" customFormat="1" ht="15" hidden="1" customHeight="1">
      <c r="A502" s="806"/>
      <c r="B502" s="839" t="s">
        <v>2362</v>
      </c>
      <c r="C502" s="679" t="s">
        <v>2361</v>
      </c>
      <c r="D502" s="805" t="s">
        <v>2360</v>
      </c>
      <c r="E502" s="706">
        <f>F502-5</f>
        <v>43708</v>
      </c>
      <c r="F502" s="748">
        <v>43713</v>
      </c>
      <c r="G502" s="748">
        <f>F502+31</f>
        <v>43744</v>
      </c>
      <c r="H502" s="896"/>
    </row>
    <row r="503" spans="1:8" s="657" customFormat="1" ht="15" hidden="1" customHeight="1">
      <c r="A503" s="806"/>
      <c r="B503" s="839" t="s">
        <v>2359</v>
      </c>
      <c r="C503" s="679" t="s">
        <v>2333</v>
      </c>
      <c r="D503" s="805"/>
      <c r="E503" s="706">
        <f>F503-5</f>
        <v>43715</v>
      </c>
      <c r="F503" s="748">
        <f>F502+7</f>
        <v>43720</v>
      </c>
      <c r="G503" s="748">
        <f>F503+31</f>
        <v>43751</v>
      </c>
      <c r="H503" s="896"/>
    </row>
    <row r="504" spans="1:8" s="657" customFormat="1" ht="15" hidden="1" customHeight="1">
      <c r="A504" s="806"/>
      <c r="B504" s="839" t="s">
        <v>2358</v>
      </c>
      <c r="C504" s="679" t="s">
        <v>2357</v>
      </c>
      <c r="D504" s="805"/>
      <c r="E504" s="706">
        <f>F504-5</f>
        <v>43722</v>
      </c>
      <c r="F504" s="748">
        <f>F503+7</f>
        <v>43727</v>
      </c>
      <c r="G504" s="748">
        <f>F504+31</f>
        <v>43758</v>
      </c>
      <c r="H504" s="896"/>
    </row>
    <row r="505" spans="1:8" s="657" customFormat="1" ht="15" hidden="1" customHeight="1">
      <c r="A505" s="806"/>
      <c r="B505" s="901" t="s">
        <v>2356</v>
      </c>
      <c r="C505" s="679" t="s">
        <v>2355</v>
      </c>
      <c r="D505" s="805"/>
      <c r="E505" s="706">
        <f>F505-5</f>
        <v>43729</v>
      </c>
      <c r="F505" s="748">
        <f>F504+7</f>
        <v>43734</v>
      </c>
      <c r="G505" s="748">
        <f>F505+31</f>
        <v>43765</v>
      </c>
      <c r="H505" s="896"/>
    </row>
    <row r="506" spans="1:8" s="657" customFormat="1" ht="15" hidden="1" customHeight="1">
      <c r="A506" s="806"/>
      <c r="B506" s="839" t="s">
        <v>2354</v>
      </c>
      <c r="C506" s="679" t="s">
        <v>2353</v>
      </c>
      <c r="D506" s="805"/>
      <c r="E506" s="706">
        <f>F506-5</f>
        <v>43736</v>
      </c>
      <c r="F506" s="748">
        <f>F505+7</f>
        <v>43741</v>
      </c>
      <c r="G506" s="748">
        <f>F506+31</f>
        <v>43772</v>
      </c>
      <c r="H506" s="896"/>
    </row>
    <row r="507" spans="1:8" s="657" customFormat="1" ht="15" hidden="1" customHeight="1">
      <c r="A507" s="806"/>
      <c r="B507" s="821" t="s">
        <v>23</v>
      </c>
      <c r="C507" s="744" t="s">
        <v>24</v>
      </c>
      <c r="D507" s="900" t="s">
        <v>6</v>
      </c>
      <c r="E507" s="813" t="s">
        <v>2024</v>
      </c>
      <c r="F507" s="813" t="s">
        <v>7</v>
      </c>
      <c r="G507" s="813" t="s">
        <v>2342</v>
      </c>
      <c r="H507" s="896"/>
    </row>
    <row r="508" spans="1:8" s="657" customFormat="1" ht="15" hidden="1" customHeight="1">
      <c r="A508" s="806"/>
      <c r="B508" s="902"/>
      <c r="C508" s="898"/>
      <c r="D508" s="860"/>
      <c r="E508" s="897" t="s">
        <v>2023</v>
      </c>
      <c r="F508" s="897" t="s">
        <v>27</v>
      </c>
      <c r="G508" s="897" t="s">
        <v>28</v>
      </c>
      <c r="H508" s="896"/>
    </row>
    <row r="509" spans="1:8" s="657" customFormat="1" ht="15" hidden="1" customHeight="1">
      <c r="A509" s="806"/>
      <c r="B509" s="839" t="s">
        <v>2352</v>
      </c>
      <c r="C509" s="679" t="s">
        <v>2351</v>
      </c>
      <c r="D509" s="805" t="s">
        <v>2139</v>
      </c>
      <c r="E509" s="706">
        <f>F509-5</f>
        <v>43799</v>
      </c>
      <c r="F509" s="748">
        <v>43804</v>
      </c>
      <c r="G509" s="748">
        <f>F509+31</f>
        <v>43835</v>
      </c>
      <c r="H509" s="896"/>
    </row>
    <row r="510" spans="1:8" s="657" customFormat="1" ht="15" hidden="1" customHeight="1">
      <c r="A510" s="806"/>
      <c r="B510" s="839" t="s">
        <v>2350</v>
      </c>
      <c r="C510" s="679" t="s">
        <v>2349</v>
      </c>
      <c r="D510" s="805"/>
      <c r="E510" s="706">
        <f>F510-5</f>
        <v>43806</v>
      </c>
      <c r="F510" s="748">
        <f>F509+7</f>
        <v>43811</v>
      </c>
      <c r="G510" s="748">
        <f>F510+31</f>
        <v>43842</v>
      </c>
      <c r="H510" s="896"/>
    </row>
    <row r="511" spans="1:8" s="657" customFormat="1" ht="15" hidden="1" customHeight="1">
      <c r="A511" s="806"/>
      <c r="B511" s="839" t="s">
        <v>2348</v>
      </c>
      <c r="C511" s="679" t="s">
        <v>2347</v>
      </c>
      <c r="D511" s="805"/>
      <c r="E511" s="706">
        <f>F511-5</f>
        <v>43813</v>
      </c>
      <c r="F511" s="748">
        <f>F510+7</f>
        <v>43818</v>
      </c>
      <c r="G511" s="748">
        <f>F511+31</f>
        <v>43849</v>
      </c>
      <c r="H511" s="896"/>
    </row>
    <row r="512" spans="1:8" s="657" customFormat="1" ht="15" hidden="1" customHeight="1">
      <c r="A512" s="806"/>
      <c r="B512" s="901" t="s">
        <v>2346</v>
      </c>
      <c r="C512" s="679" t="s">
        <v>2345</v>
      </c>
      <c r="D512" s="805"/>
      <c r="E512" s="706">
        <f>F512-5</f>
        <v>43820</v>
      </c>
      <c r="F512" s="748">
        <f>F511+7</f>
        <v>43825</v>
      </c>
      <c r="G512" s="748">
        <f>F512+31</f>
        <v>43856</v>
      </c>
      <c r="H512" s="896"/>
    </row>
    <row r="513" spans="1:8" s="657" customFormat="1" ht="15" hidden="1" customHeight="1">
      <c r="A513" s="806"/>
      <c r="B513" s="839" t="s">
        <v>2344</v>
      </c>
      <c r="C513" s="679" t="s">
        <v>2343</v>
      </c>
      <c r="D513" s="805"/>
      <c r="E513" s="706">
        <f>F513-5</f>
        <v>43827</v>
      </c>
      <c r="F513" s="748">
        <f>F512+7</f>
        <v>43832</v>
      </c>
      <c r="G513" s="748">
        <f>F513+31</f>
        <v>43863</v>
      </c>
      <c r="H513" s="896"/>
    </row>
    <row r="514" spans="1:8" s="648" customFormat="1" ht="15" hidden="1">
      <c r="A514" s="895" t="s">
        <v>120</v>
      </c>
      <c r="B514" s="895"/>
      <c r="C514" s="895"/>
      <c r="D514" s="895"/>
      <c r="E514" s="895"/>
      <c r="F514" s="895"/>
      <c r="G514" s="895"/>
    </row>
    <row r="515" spans="1:8" s="657" customFormat="1" ht="15" hidden="1" customHeight="1">
      <c r="A515" s="806"/>
      <c r="B515" s="865" t="s">
        <v>23</v>
      </c>
      <c r="C515" s="744" t="s">
        <v>24</v>
      </c>
      <c r="D515" s="900" t="s">
        <v>6</v>
      </c>
      <c r="E515" s="813" t="s">
        <v>2024</v>
      </c>
      <c r="F515" s="813" t="s">
        <v>7</v>
      </c>
      <c r="G515" s="813" t="s">
        <v>2342</v>
      </c>
      <c r="H515" s="896"/>
    </row>
    <row r="516" spans="1:8" s="657" customFormat="1" ht="15" hidden="1" customHeight="1">
      <c r="A516" s="806"/>
      <c r="B516" s="899"/>
      <c r="C516" s="898"/>
      <c r="D516" s="860"/>
      <c r="E516" s="897" t="s">
        <v>2023</v>
      </c>
      <c r="F516" s="897" t="s">
        <v>27</v>
      </c>
      <c r="G516" s="897" t="s">
        <v>28</v>
      </c>
      <c r="H516" s="896"/>
    </row>
    <row r="517" spans="1:8" s="657" customFormat="1" ht="15" hidden="1" customHeight="1">
      <c r="A517" s="806"/>
      <c r="B517" s="839" t="s">
        <v>2341</v>
      </c>
      <c r="C517" s="679" t="s">
        <v>2340</v>
      </c>
      <c r="D517" s="805" t="s">
        <v>2167</v>
      </c>
      <c r="E517" s="706">
        <f>F517-5</f>
        <v>44071</v>
      </c>
      <c r="F517" s="748">
        <v>44076</v>
      </c>
      <c r="G517" s="748">
        <f>F517+31</f>
        <v>44107</v>
      </c>
      <c r="H517" s="896"/>
    </row>
    <row r="518" spans="1:8" s="657" customFormat="1" ht="15" hidden="1" customHeight="1">
      <c r="A518" s="806"/>
      <c r="B518" s="839" t="s">
        <v>2339</v>
      </c>
      <c r="C518" s="679" t="s">
        <v>2338</v>
      </c>
      <c r="D518" s="805"/>
      <c r="E518" s="706">
        <f>F518-5</f>
        <v>44078</v>
      </c>
      <c r="F518" s="748">
        <f>F517+7</f>
        <v>44083</v>
      </c>
      <c r="G518" s="748">
        <f>F518+31</f>
        <v>44114</v>
      </c>
      <c r="H518" s="896"/>
    </row>
    <row r="519" spans="1:8" s="657" customFormat="1" ht="15" hidden="1" customHeight="1">
      <c r="A519" s="806"/>
      <c r="B519" s="839" t="s">
        <v>2337</v>
      </c>
      <c r="C519" s="839" t="s">
        <v>2335</v>
      </c>
      <c r="D519" s="805"/>
      <c r="E519" s="706">
        <f>F519-5</f>
        <v>44085</v>
      </c>
      <c r="F519" s="748">
        <f>F518+7</f>
        <v>44090</v>
      </c>
      <c r="G519" s="748">
        <f>F519+31</f>
        <v>44121</v>
      </c>
      <c r="H519" s="896"/>
    </row>
    <row r="520" spans="1:8" s="657" customFormat="1" ht="15" hidden="1" customHeight="1">
      <c r="A520" s="806"/>
      <c r="B520" s="839" t="s">
        <v>2336</v>
      </c>
      <c r="C520" s="679" t="s">
        <v>2335</v>
      </c>
      <c r="D520" s="805"/>
      <c r="E520" s="706">
        <f>F520-5</f>
        <v>44092</v>
      </c>
      <c r="F520" s="748">
        <f>F519+7</f>
        <v>44097</v>
      </c>
      <c r="G520" s="748">
        <f>F520+31</f>
        <v>44128</v>
      </c>
      <c r="H520" s="896"/>
    </row>
    <row r="521" spans="1:8" s="657" customFormat="1" ht="15" hidden="1" customHeight="1">
      <c r="A521" s="806"/>
      <c r="B521" s="839" t="s">
        <v>2334</v>
      </c>
      <c r="C521" s="679" t="s">
        <v>2333</v>
      </c>
      <c r="D521" s="805"/>
      <c r="E521" s="706">
        <f>F521-5</f>
        <v>44099</v>
      </c>
      <c r="F521" s="748">
        <f>F520+7</f>
        <v>44104</v>
      </c>
      <c r="G521" s="748">
        <f>F521+31</f>
        <v>44135</v>
      </c>
      <c r="H521" s="896"/>
    </row>
    <row r="522" spans="1:8" s="648" customFormat="1" ht="15">
      <c r="A522" s="895" t="s">
        <v>120</v>
      </c>
      <c r="B522" s="895"/>
      <c r="C522" s="895"/>
      <c r="D522" s="895"/>
      <c r="E522" s="895"/>
      <c r="F522" s="895"/>
      <c r="G522" s="895"/>
    </row>
    <row r="523" spans="1:8" s="846" customFormat="1" ht="15">
      <c r="A523" s="819" t="s">
        <v>2332</v>
      </c>
      <c r="B523" s="819"/>
      <c r="C523" s="818"/>
      <c r="D523" s="817"/>
      <c r="E523" s="817"/>
      <c r="F523" s="816"/>
      <c r="G523" s="816"/>
    </row>
    <row r="524" spans="1:8" s="836" customFormat="1" ht="15" hidden="1" customHeight="1">
      <c r="A524" s="886"/>
      <c r="B524" s="894" t="s">
        <v>23</v>
      </c>
      <c r="C524" s="890" t="s">
        <v>24</v>
      </c>
      <c r="D524" s="889" t="s">
        <v>6</v>
      </c>
      <c r="E524" s="709" t="s">
        <v>2024</v>
      </c>
      <c r="F524" s="872" t="s">
        <v>7</v>
      </c>
      <c r="G524" s="872" t="s">
        <v>125</v>
      </c>
    </row>
    <row r="525" spans="1:8" s="836" customFormat="1" ht="15" hidden="1" customHeight="1">
      <c r="A525" s="886"/>
      <c r="B525" s="893"/>
      <c r="C525" s="888"/>
      <c r="D525" s="887"/>
      <c r="E525" s="709" t="s">
        <v>2023</v>
      </c>
      <c r="F525" s="870" t="s">
        <v>27</v>
      </c>
      <c r="G525" s="870" t="s">
        <v>28</v>
      </c>
    </row>
    <row r="526" spans="1:8" s="836" customFormat="1" ht="15" hidden="1">
      <c r="A526" s="886"/>
      <c r="B526" s="856" t="s">
        <v>2331</v>
      </c>
      <c r="C526" s="678" t="s">
        <v>2330</v>
      </c>
      <c r="D526" s="820" t="s">
        <v>122</v>
      </c>
      <c r="E526" s="706">
        <f>F526-5</f>
        <v>43710</v>
      </c>
      <c r="F526" s="838">
        <v>43715</v>
      </c>
      <c r="G526" s="885">
        <f>F526+46</f>
        <v>43761</v>
      </c>
    </row>
    <row r="527" spans="1:8" s="836" customFormat="1" ht="15" hidden="1" customHeight="1">
      <c r="A527" s="886"/>
      <c r="B527" s="856" t="s">
        <v>2329</v>
      </c>
      <c r="C527" s="746" t="s">
        <v>2328</v>
      </c>
      <c r="D527" s="799"/>
      <c r="E527" s="706">
        <f>F527-5</f>
        <v>43717</v>
      </c>
      <c r="F527" s="838">
        <f>F526+7</f>
        <v>43722</v>
      </c>
      <c r="G527" s="885">
        <f>F527+46</f>
        <v>43768</v>
      </c>
      <c r="H527" s="846"/>
    </row>
    <row r="528" spans="1:8" s="836" customFormat="1" ht="15" hidden="1" customHeight="1">
      <c r="A528" s="886"/>
      <c r="B528" s="856" t="s">
        <v>2327</v>
      </c>
      <c r="C528" s="678" t="s">
        <v>2326</v>
      </c>
      <c r="D528" s="799"/>
      <c r="E528" s="706">
        <f>F528-5</f>
        <v>43724</v>
      </c>
      <c r="F528" s="838">
        <f>F527+7</f>
        <v>43729</v>
      </c>
      <c r="G528" s="885">
        <f>F528+46</f>
        <v>43775</v>
      </c>
    </row>
    <row r="529" spans="1:8" s="836" customFormat="1" ht="15.75" hidden="1" customHeight="1">
      <c r="A529" s="886"/>
      <c r="B529" s="856" t="s">
        <v>2325</v>
      </c>
      <c r="C529" s="678" t="s">
        <v>2324</v>
      </c>
      <c r="D529" s="799"/>
      <c r="E529" s="706">
        <f>F529-5</f>
        <v>43731</v>
      </c>
      <c r="F529" s="838">
        <f>F528+7</f>
        <v>43736</v>
      </c>
      <c r="G529" s="885">
        <f>F529+46</f>
        <v>43782</v>
      </c>
    </row>
    <row r="530" spans="1:8" s="836" customFormat="1" ht="15.75" hidden="1" customHeight="1">
      <c r="A530" s="886"/>
      <c r="B530" s="839" t="s">
        <v>2323</v>
      </c>
      <c r="C530" s="678" t="s">
        <v>2322</v>
      </c>
      <c r="D530" s="798"/>
      <c r="E530" s="706">
        <f>F530-5</f>
        <v>43738</v>
      </c>
      <c r="F530" s="838">
        <f>F529+7</f>
        <v>43743</v>
      </c>
      <c r="G530" s="885">
        <f>F530+46</f>
        <v>43789</v>
      </c>
    </row>
    <row r="531" spans="1:8" s="836" customFormat="1" ht="15" hidden="1">
      <c r="A531" s="886"/>
      <c r="B531" s="892" t="s">
        <v>23</v>
      </c>
      <c r="C531" s="890" t="s">
        <v>24</v>
      </c>
      <c r="D531" s="889" t="s">
        <v>6</v>
      </c>
      <c r="E531" s="709" t="s">
        <v>2024</v>
      </c>
      <c r="F531" s="872" t="s">
        <v>7</v>
      </c>
      <c r="G531" s="872" t="s">
        <v>125</v>
      </c>
    </row>
    <row r="532" spans="1:8" s="836" customFormat="1" ht="15" hidden="1">
      <c r="A532" s="886"/>
      <c r="B532" s="891"/>
      <c r="C532" s="888"/>
      <c r="D532" s="887"/>
      <c r="E532" s="709" t="s">
        <v>2023</v>
      </c>
      <c r="F532" s="870" t="s">
        <v>27</v>
      </c>
      <c r="G532" s="870" t="s">
        <v>28</v>
      </c>
    </row>
    <row r="533" spans="1:8" s="836" customFormat="1" ht="15" hidden="1">
      <c r="A533" s="886"/>
      <c r="B533" s="856" t="s">
        <v>2321</v>
      </c>
      <c r="C533" s="678" t="s">
        <v>2321</v>
      </c>
      <c r="D533" s="820" t="s">
        <v>2255</v>
      </c>
      <c r="E533" s="706">
        <f>F533-5</f>
        <v>44105</v>
      </c>
      <c r="F533" s="838">
        <v>44110</v>
      </c>
      <c r="G533" s="885">
        <f>F533+46</f>
        <v>44156</v>
      </c>
    </row>
    <row r="534" spans="1:8" s="836" customFormat="1" ht="15" hidden="1" customHeight="1">
      <c r="A534" s="886"/>
      <c r="B534" s="856" t="s">
        <v>2320</v>
      </c>
      <c r="C534" s="746" t="s">
        <v>2319</v>
      </c>
      <c r="D534" s="799"/>
      <c r="E534" s="706">
        <f>F534-5</f>
        <v>44112</v>
      </c>
      <c r="F534" s="838">
        <f>F533+7</f>
        <v>44117</v>
      </c>
      <c r="G534" s="885">
        <f>F534+46</f>
        <v>44163</v>
      </c>
      <c r="H534" s="846"/>
    </row>
    <row r="535" spans="1:8" s="836" customFormat="1" ht="15" hidden="1" customHeight="1">
      <c r="A535" s="886"/>
      <c r="B535" s="856" t="s">
        <v>2318</v>
      </c>
      <c r="C535" s="678" t="s">
        <v>2317</v>
      </c>
      <c r="D535" s="799"/>
      <c r="E535" s="706">
        <f>F535-5</f>
        <v>44119</v>
      </c>
      <c r="F535" s="838">
        <f>F534+7</f>
        <v>44124</v>
      </c>
      <c r="G535" s="885">
        <f>F535+46</f>
        <v>44170</v>
      </c>
    </row>
    <row r="536" spans="1:8" s="836" customFormat="1" ht="15.75" hidden="1" customHeight="1">
      <c r="A536" s="886"/>
      <c r="B536" s="856" t="s">
        <v>2316</v>
      </c>
      <c r="C536" s="678" t="s">
        <v>2315</v>
      </c>
      <c r="D536" s="799"/>
      <c r="E536" s="706">
        <f>F536-5</f>
        <v>44126</v>
      </c>
      <c r="F536" s="838">
        <f>F535+7</f>
        <v>44131</v>
      </c>
      <c r="G536" s="885">
        <f>F536+46</f>
        <v>44177</v>
      </c>
    </row>
    <row r="537" spans="1:8" s="836" customFormat="1" ht="15.75" hidden="1" customHeight="1">
      <c r="A537" s="886"/>
      <c r="B537" s="856" t="s">
        <v>2164</v>
      </c>
      <c r="C537" s="678" t="s">
        <v>2163</v>
      </c>
      <c r="D537" s="798"/>
      <c r="E537" s="706">
        <f>F537-5</f>
        <v>44133</v>
      </c>
      <c r="F537" s="838">
        <f>F536+7</f>
        <v>44138</v>
      </c>
      <c r="G537" s="885">
        <f>F537+46</f>
        <v>44184</v>
      </c>
    </row>
    <row r="538" spans="1:8" s="836" customFormat="1" ht="15">
      <c r="A538" s="886"/>
      <c r="B538" s="829" t="s">
        <v>2161</v>
      </c>
      <c r="C538" s="890" t="s">
        <v>24</v>
      </c>
      <c r="D538" s="889" t="s">
        <v>6</v>
      </c>
      <c r="E538" s="709" t="s">
        <v>2024</v>
      </c>
      <c r="F538" s="872" t="s">
        <v>7</v>
      </c>
      <c r="G538" s="872" t="s">
        <v>125</v>
      </c>
    </row>
    <row r="539" spans="1:8" s="836" customFormat="1" ht="15">
      <c r="A539" s="886"/>
      <c r="B539" s="828"/>
      <c r="C539" s="888"/>
      <c r="D539" s="887"/>
      <c r="E539" s="709" t="s">
        <v>2023</v>
      </c>
      <c r="F539" s="870" t="s">
        <v>27</v>
      </c>
      <c r="G539" s="870" t="s">
        <v>28</v>
      </c>
    </row>
    <row r="540" spans="1:8" s="836" customFormat="1" ht="15">
      <c r="A540" s="886"/>
      <c r="B540" s="856" t="s">
        <v>2309</v>
      </c>
      <c r="C540" s="678" t="s">
        <v>2314</v>
      </c>
      <c r="D540" s="820" t="s">
        <v>2304</v>
      </c>
      <c r="E540" s="706">
        <f>F540-5</f>
        <v>44647</v>
      </c>
      <c r="F540" s="838">
        <v>44652</v>
      </c>
      <c r="G540" s="885">
        <f>F540+46</f>
        <v>44698</v>
      </c>
    </row>
    <row r="541" spans="1:8" s="836" customFormat="1" ht="15" customHeight="1">
      <c r="A541" s="886"/>
      <c r="B541" s="856" t="s">
        <v>2311</v>
      </c>
      <c r="C541" s="678" t="s">
        <v>2313</v>
      </c>
      <c r="D541" s="799"/>
      <c r="E541" s="706">
        <f>F541-5</f>
        <v>44654</v>
      </c>
      <c r="F541" s="838">
        <f>F540+7</f>
        <v>44659</v>
      </c>
      <c r="G541" s="885">
        <f>F541+46</f>
        <v>44705</v>
      </c>
      <c r="H541" s="846"/>
    </row>
    <row r="542" spans="1:8" s="836" customFormat="1" ht="15" customHeight="1">
      <c r="A542" s="886"/>
      <c r="B542" s="856" t="s">
        <v>2309</v>
      </c>
      <c r="C542" s="678" t="s">
        <v>2312</v>
      </c>
      <c r="D542" s="799"/>
      <c r="E542" s="706">
        <f>F542-5</f>
        <v>44661</v>
      </c>
      <c r="F542" s="838">
        <f>F541+7</f>
        <v>44666</v>
      </c>
      <c r="G542" s="885">
        <f>F542+46</f>
        <v>44712</v>
      </c>
    </row>
    <row r="543" spans="1:8" s="836" customFormat="1" ht="15.75" customHeight="1">
      <c r="A543" s="886"/>
      <c r="B543" s="678" t="s">
        <v>2311</v>
      </c>
      <c r="C543" s="678" t="s">
        <v>2310</v>
      </c>
      <c r="D543" s="799"/>
      <c r="E543" s="706">
        <f>F543-5</f>
        <v>44668</v>
      </c>
      <c r="F543" s="838">
        <f>F542+7</f>
        <v>44673</v>
      </c>
      <c r="G543" s="885">
        <f>F543+46</f>
        <v>44719</v>
      </c>
    </row>
    <row r="544" spans="1:8" s="836" customFormat="1" ht="15.75" customHeight="1">
      <c r="A544" s="886"/>
      <c r="B544" s="678" t="s">
        <v>2309</v>
      </c>
      <c r="C544" s="678" t="s">
        <v>2308</v>
      </c>
      <c r="D544" s="798"/>
      <c r="E544" s="706">
        <f>F544-5</f>
        <v>44675</v>
      </c>
      <c r="F544" s="838">
        <f>F543+7</f>
        <v>44680</v>
      </c>
      <c r="G544" s="885">
        <f>F544+46</f>
        <v>44726</v>
      </c>
    </row>
    <row r="545" spans="1:8" s="846" customFormat="1" ht="15" customHeight="1">
      <c r="A545" s="819" t="s">
        <v>2307</v>
      </c>
      <c r="B545" s="863"/>
      <c r="C545" s="818"/>
      <c r="D545" s="817"/>
      <c r="E545" s="817"/>
      <c r="F545" s="816"/>
      <c r="G545" s="816"/>
    </row>
    <row r="546" spans="1:8" s="836" customFormat="1" ht="15">
      <c r="A546" s="886"/>
      <c r="B546" s="829" t="s">
        <v>2161</v>
      </c>
      <c r="C546" s="707" t="s">
        <v>24</v>
      </c>
      <c r="D546" s="707" t="s">
        <v>6</v>
      </c>
      <c r="E546" s="709" t="s">
        <v>2024</v>
      </c>
      <c r="F546" s="856" t="s">
        <v>7</v>
      </c>
      <c r="G546" s="856" t="s">
        <v>127</v>
      </c>
    </row>
    <row r="547" spans="1:8" s="836" customFormat="1" ht="15">
      <c r="A547" s="886"/>
      <c r="B547" s="828"/>
      <c r="C547" s="859"/>
      <c r="D547" s="859"/>
      <c r="E547" s="709" t="s">
        <v>2023</v>
      </c>
      <c r="F547" s="856" t="s">
        <v>27</v>
      </c>
      <c r="G547" s="856" t="s">
        <v>28</v>
      </c>
    </row>
    <row r="548" spans="1:8" s="836" customFormat="1" ht="18" customHeight="1">
      <c r="A548" s="886"/>
      <c r="B548" s="856" t="s">
        <v>2306</v>
      </c>
      <c r="C548" s="678" t="s">
        <v>2305</v>
      </c>
      <c r="D548" s="733" t="s">
        <v>2304</v>
      </c>
      <c r="E548" s="706">
        <f>F548-4</f>
        <v>44654</v>
      </c>
      <c r="F548" s="660">
        <v>44658</v>
      </c>
      <c r="G548" s="885">
        <f>F548+36</f>
        <v>44694</v>
      </c>
    </row>
    <row r="549" spans="1:8" s="836" customFormat="1" ht="15.75" customHeight="1">
      <c r="A549" s="886"/>
      <c r="B549" s="856" t="s">
        <v>2303</v>
      </c>
      <c r="C549" s="746" t="s">
        <v>2302</v>
      </c>
      <c r="D549" s="732"/>
      <c r="E549" s="706">
        <f>F549-4</f>
        <v>44661</v>
      </c>
      <c r="F549" s="838">
        <f>F548+7</f>
        <v>44665</v>
      </c>
      <c r="G549" s="885">
        <f>F549+36</f>
        <v>44701</v>
      </c>
      <c r="H549" s="846"/>
    </row>
    <row r="550" spans="1:8" s="836" customFormat="1" ht="15">
      <c r="A550" s="886"/>
      <c r="B550" s="856" t="s">
        <v>2301</v>
      </c>
      <c r="C550" s="678" t="s">
        <v>2175</v>
      </c>
      <c r="D550" s="732"/>
      <c r="E550" s="706">
        <f>F550-4</f>
        <v>44668</v>
      </c>
      <c r="F550" s="838">
        <f>F549+7</f>
        <v>44672</v>
      </c>
      <c r="G550" s="885">
        <f>F550+36</f>
        <v>44708</v>
      </c>
    </row>
    <row r="551" spans="1:8" s="836" customFormat="1" ht="15">
      <c r="A551" s="886"/>
      <c r="B551" s="679" t="s">
        <v>2300</v>
      </c>
      <c r="C551" s="678" t="s">
        <v>2299</v>
      </c>
      <c r="D551" s="732"/>
      <c r="E551" s="706">
        <f>F551-4</f>
        <v>44675</v>
      </c>
      <c r="F551" s="838">
        <f>F550+7</f>
        <v>44679</v>
      </c>
      <c r="G551" s="885">
        <f>F551+36</f>
        <v>44715</v>
      </c>
    </row>
    <row r="552" spans="1:8" s="836" customFormat="1" ht="15">
      <c r="A552" s="886"/>
      <c r="B552" s="856" t="s">
        <v>2298</v>
      </c>
      <c r="C552" s="678" t="s">
        <v>2297</v>
      </c>
      <c r="D552" s="731"/>
      <c r="E552" s="706">
        <f>F552-4</f>
        <v>44682</v>
      </c>
      <c r="F552" s="838">
        <f>F551+7</f>
        <v>44686</v>
      </c>
      <c r="G552" s="885">
        <f>F552+36</f>
        <v>44722</v>
      </c>
    </row>
    <row r="553" spans="1:8" s="846" customFormat="1" ht="15" hidden="1">
      <c r="A553" s="819" t="s">
        <v>2296</v>
      </c>
      <c r="B553" s="863"/>
      <c r="C553" s="868"/>
      <c r="D553" s="772"/>
      <c r="E553" s="706">
        <f>F553-4</f>
        <v>-4</v>
      </c>
      <c r="F553" s="782"/>
      <c r="G553" s="782"/>
    </row>
    <row r="554" spans="1:8" s="836" customFormat="1" ht="15" hidden="1">
      <c r="A554" s="858"/>
      <c r="B554" s="865" t="s">
        <v>23</v>
      </c>
      <c r="C554" s="707" t="s">
        <v>24</v>
      </c>
      <c r="D554" s="884" t="s">
        <v>6</v>
      </c>
      <c r="E554" s="706" t="e">
        <f>F554-4</f>
        <v>#VALUE!</v>
      </c>
      <c r="F554" s="856" t="s">
        <v>7</v>
      </c>
      <c r="G554" s="879" t="s">
        <v>123</v>
      </c>
    </row>
    <row r="555" spans="1:8" s="836" customFormat="1" ht="15" hidden="1">
      <c r="A555" s="858"/>
      <c r="B555" s="864"/>
      <c r="C555" s="859"/>
      <c r="D555" s="883"/>
      <c r="E555" s="706" t="e">
        <f>F555-4</f>
        <v>#VALUE!</v>
      </c>
      <c r="F555" s="856" t="s">
        <v>27</v>
      </c>
      <c r="G555" s="870" t="s">
        <v>28</v>
      </c>
    </row>
    <row r="556" spans="1:8" s="836" customFormat="1" ht="15" hidden="1">
      <c r="A556" s="858"/>
      <c r="B556" s="856"/>
      <c r="C556" s="678"/>
      <c r="D556" s="820" t="s">
        <v>2261</v>
      </c>
      <c r="E556" s="706">
        <f>F556-4</f>
        <v>44224</v>
      </c>
      <c r="F556" s="838">
        <v>44228</v>
      </c>
      <c r="G556" s="838">
        <f>F556+53</f>
        <v>44281</v>
      </c>
    </row>
    <row r="557" spans="1:8" s="836" customFormat="1" ht="15.75" hidden="1" customHeight="1">
      <c r="A557" s="858"/>
      <c r="B557" s="856"/>
      <c r="C557" s="746"/>
      <c r="D557" s="799"/>
      <c r="E557" s="706">
        <f>F557-4</f>
        <v>44231</v>
      </c>
      <c r="F557" s="838">
        <f>F556+7</f>
        <v>44235</v>
      </c>
      <c r="G557" s="838">
        <f>F557+53</f>
        <v>44288</v>
      </c>
    </row>
    <row r="558" spans="1:8" s="836" customFormat="1" ht="15" hidden="1" customHeight="1">
      <c r="A558" s="858"/>
      <c r="B558" s="856"/>
      <c r="C558" s="678"/>
      <c r="D558" s="799"/>
      <c r="E558" s="706">
        <f>F558-4</f>
        <v>44238</v>
      </c>
      <c r="F558" s="838">
        <f>F557+7</f>
        <v>44242</v>
      </c>
      <c r="G558" s="838">
        <f>F558+53</f>
        <v>44295</v>
      </c>
      <c r="H558" s="846"/>
    </row>
    <row r="559" spans="1:8" s="836" customFormat="1" ht="15" hidden="1" customHeight="1">
      <c r="A559" s="858"/>
      <c r="B559" s="856"/>
      <c r="C559" s="746"/>
      <c r="D559" s="799"/>
      <c r="E559" s="706">
        <f>F559-4</f>
        <v>44245</v>
      </c>
      <c r="F559" s="838">
        <f>F558+7</f>
        <v>44249</v>
      </c>
      <c r="G559" s="838">
        <f>F559+53</f>
        <v>44302</v>
      </c>
    </row>
    <row r="560" spans="1:8" s="836" customFormat="1" ht="15" hidden="1" customHeight="1">
      <c r="A560" s="858"/>
      <c r="B560" s="856"/>
      <c r="C560" s="678"/>
      <c r="D560" s="798"/>
      <c r="E560" s="706">
        <f>F560-4</f>
        <v>44252</v>
      </c>
      <c r="F560" s="838">
        <f>F559+7</f>
        <v>44256</v>
      </c>
      <c r="G560" s="838">
        <f>F560+53</f>
        <v>44309</v>
      </c>
    </row>
    <row r="561" spans="1:7" s="882" customFormat="1" ht="17.100000000000001" customHeight="1">
      <c r="A561" s="819" t="s">
        <v>2295</v>
      </c>
      <c r="B561" s="863"/>
      <c r="C561" s="818"/>
      <c r="D561" s="817"/>
      <c r="E561" s="817"/>
      <c r="F561" s="816"/>
      <c r="G561" s="816"/>
    </row>
    <row r="562" spans="1:7" s="836" customFormat="1" ht="15" hidden="1">
      <c r="A562" s="858"/>
      <c r="B562" s="865" t="s">
        <v>23</v>
      </c>
      <c r="C562" s="880" t="s">
        <v>24</v>
      </c>
      <c r="D562" s="873" t="s">
        <v>6</v>
      </c>
      <c r="E562" s="709" t="s">
        <v>2024</v>
      </c>
      <c r="F562" s="872" t="s">
        <v>7</v>
      </c>
      <c r="G562" s="879" t="s">
        <v>1375</v>
      </c>
    </row>
    <row r="563" spans="1:7" s="836" customFormat="1" ht="15" hidden="1">
      <c r="A563" s="858"/>
      <c r="B563" s="864"/>
      <c r="C563" s="878"/>
      <c r="D563" s="860"/>
      <c r="E563" s="809" t="s">
        <v>2023</v>
      </c>
      <c r="F563" s="877" t="s">
        <v>27</v>
      </c>
      <c r="G563" s="870" t="s">
        <v>28</v>
      </c>
    </row>
    <row r="564" spans="1:7" s="836" customFormat="1" ht="15" hidden="1" customHeight="1">
      <c r="A564" s="858"/>
      <c r="B564" s="746" t="s">
        <v>2294</v>
      </c>
      <c r="C564" s="746" t="s">
        <v>2192</v>
      </c>
      <c r="D564" s="733" t="s">
        <v>95</v>
      </c>
      <c r="E564" s="705">
        <f>F564-5</f>
        <v>44072</v>
      </c>
      <c r="F564" s="838">
        <v>44077</v>
      </c>
      <c r="G564" s="838">
        <f>F564+40</f>
        <v>44117</v>
      </c>
    </row>
    <row r="565" spans="1:7" s="836" customFormat="1" ht="15" hidden="1">
      <c r="A565" s="858"/>
      <c r="B565" s="746" t="s">
        <v>2293</v>
      </c>
      <c r="C565" s="746" t="s">
        <v>2291</v>
      </c>
      <c r="D565" s="732"/>
      <c r="E565" s="705">
        <f>F565-5</f>
        <v>44079</v>
      </c>
      <c r="F565" s="838">
        <f>F564+7</f>
        <v>44084</v>
      </c>
      <c r="G565" s="838">
        <f>F565+40</f>
        <v>44124</v>
      </c>
    </row>
    <row r="566" spans="1:7" s="836" customFormat="1" ht="15" hidden="1">
      <c r="A566" s="858"/>
      <c r="B566" s="746" t="s">
        <v>2292</v>
      </c>
      <c r="C566" s="746" t="s">
        <v>2291</v>
      </c>
      <c r="D566" s="732"/>
      <c r="E566" s="705">
        <f>F566-5</f>
        <v>44086</v>
      </c>
      <c r="F566" s="838">
        <f>F565+7</f>
        <v>44091</v>
      </c>
      <c r="G566" s="838">
        <f>F566+40</f>
        <v>44131</v>
      </c>
    </row>
    <row r="567" spans="1:7" s="836" customFormat="1" ht="15" hidden="1">
      <c r="A567" s="858"/>
      <c r="B567" s="746" t="s">
        <v>2290</v>
      </c>
      <c r="C567" s="881" t="s">
        <v>2289</v>
      </c>
      <c r="D567" s="732"/>
      <c r="E567" s="705">
        <f>F567-5</f>
        <v>44093</v>
      </c>
      <c r="F567" s="838">
        <f>F566+7</f>
        <v>44098</v>
      </c>
      <c r="G567" s="838">
        <f>F567+40</f>
        <v>44138</v>
      </c>
    </row>
    <row r="568" spans="1:7" s="836" customFormat="1" ht="15" hidden="1">
      <c r="A568" s="858"/>
      <c r="B568" s="746" t="s">
        <v>2288</v>
      </c>
      <c r="C568" s="881" t="s">
        <v>2287</v>
      </c>
      <c r="D568" s="731"/>
      <c r="E568" s="705">
        <f>F568-5</f>
        <v>44100</v>
      </c>
      <c r="F568" s="838">
        <f>F567+7</f>
        <v>44105</v>
      </c>
      <c r="G568" s="838">
        <f>F568+40</f>
        <v>44145</v>
      </c>
    </row>
    <row r="569" spans="1:7" s="836" customFormat="1" ht="15">
      <c r="A569" s="858"/>
      <c r="B569" s="829" t="s">
        <v>2161</v>
      </c>
      <c r="C569" s="880" t="s">
        <v>24</v>
      </c>
      <c r="D569" s="873" t="s">
        <v>6</v>
      </c>
      <c r="E569" s="709" t="s">
        <v>2024</v>
      </c>
      <c r="F569" s="872" t="s">
        <v>7</v>
      </c>
      <c r="G569" s="879" t="s">
        <v>1375</v>
      </c>
    </row>
    <row r="570" spans="1:7" s="836" customFormat="1" ht="15">
      <c r="A570" s="858"/>
      <c r="B570" s="828"/>
      <c r="C570" s="878"/>
      <c r="D570" s="860"/>
      <c r="E570" s="809" t="s">
        <v>2023</v>
      </c>
      <c r="F570" s="877" t="s">
        <v>27</v>
      </c>
      <c r="G570" s="870" t="s">
        <v>28</v>
      </c>
    </row>
    <row r="571" spans="1:7" s="836" customFormat="1" ht="15">
      <c r="A571" s="858"/>
      <c r="B571" s="678" t="s">
        <v>2286</v>
      </c>
      <c r="C571" s="709" t="s">
        <v>2285</v>
      </c>
      <c r="D571" s="733" t="s">
        <v>2284</v>
      </c>
      <c r="E571" s="705">
        <f>F571-5</f>
        <v>44647</v>
      </c>
      <c r="F571" s="838">
        <v>44652</v>
      </c>
      <c r="G571" s="838">
        <f>F571+36</f>
        <v>44688</v>
      </c>
    </row>
    <row r="572" spans="1:7" s="836" customFormat="1" ht="15">
      <c r="A572" s="858"/>
      <c r="B572" s="678" t="s">
        <v>2283</v>
      </c>
      <c r="C572" s="709" t="s">
        <v>2282</v>
      </c>
      <c r="D572" s="732"/>
      <c r="E572" s="705">
        <f>F572-5</f>
        <v>44654</v>
      </c>
      <c r="F572" s="838">
        <f>F571+7</f>
        <v>44659</v>
      </c>
      <c r="G572" s="838">
        <f>F572+36</f>
        <v>44695</v>
      </c>
    </row>
    <row r="573" spans="1:7" s="836" customFormat="1" ht="15">
      <c r="A573" s="858"/>
      <c r="B573" s="678" t="s">
        <v>2281</v>
      </c>
      <c r="C573" s="709" t="s">
        <v>2280</v>
      </c>
      <c r="D573" s="732"/>
      <c r="E573" s="705">
        <f>F573-5</f>
        <v>44661</v>
      </c>
      <c r="F573" s="838">
        <f>F572+7</f>
        <v>44666</v>
      </c>
      <c r="G573" s="838">
        <f>F573+36</f>
        <v>44702</v>
      </c>
    </row>
    <row r="574" spans="1:7" s="836" customFormat="1" ht="15">
      <c r="A574" s="858"/>
      <c r="B574" s="678" t="s">
        <v>2279</v>
      </c>
      <c r="C574" s="709" t="s">
        <v>2278</v>
      </c>
      <c r="D574" s="732"/>
      <c r="E574" s="705">
        <f>F574-5</f>
        <v>44668</v>
      </c>
      <c r="F574" s="838">
        <f>F573+7</f>
        <v>44673</v>
      </c>
      <c r="G574" s="838">
        <f>F574+36</f>
        <v>44709</v>
      </c>
    </row>
    <row r="575" spans="1:7" s="836" customFormat="1" ht="15">
      <c r="A575" s="858"/>
      <c r="B575" s="678" t="s">
        <v>2277</v>
      </c>
      <c r="C575" s="709" t="s">
        <v>2276</v>
      </c>
      <c r="D575" s="731"/>
      <c r="E575" s="705">
        <f>F575-5</f>
        <v>44675</v>
      </c>
      <c r="F575" s="838">
        <f>F574+7</f>
        <v>44680</v>
      </c>
      <c r="G575" s="838">
        <f>F575+36</f>
        <v>44716</v>
      </c>
    </row>
    <row r="576" spans="1:7" s="846" customFormat="1" ht="14.1" customHeight="1">
      <c r="A576" s="819" t="s">
        <v>2275</v>
      </c>
      <c r="B576" s="863"/>
      <c r="C576" s="818"/>
      <c r="D576" s="817"/>
      <c r="E576" s="817"/>
      <c r="F576" s="816"/>
      <c r="G576" s="816"/>
    </row>
    <row r="577" spans="1:8" s="836" customFormat="1" ht="15">
      <c r="A577" s="858"/>
      <c r="B577" s="829" t="s">
        <v>2161</v>
      </c>
      <c r="C577" s="861" t="s">
        <v>24</v>
      </c>
      <c r="D577" s="873" t="s">
        <v>6</v>
      </c>
      <c r="E577" s="709" t="s">
        <v>2024</v>
      </c>
      <c r="F577" s="872" t="s">
        <v>7</v>
      </c>
      <c r="G577" s="872" t="s">
        <v>212</v>
      </c>
    </row>
    <row r="578" spans="1:8" s="836" customFormat="1" ht="15">
      <c r="A578" s="858"/>
      <c r="B578" s="828"/>
      <c r="C578" s="860"/>
      <c r="D578" s="871"/>
      <c r="E578" s="709" t="s">
        <v>2023</v>
      </c>
      <c r="F578" s="870" t="s">
        <v>27</v>
      </c>
      <c r="G578" s="870" t="s">
        <v>28</v>
      </c>
    </row>
    <row r="579" spans="1:8" s="836" customFormat="1" ht="15">
      <c r="A579" s="858"/>
      <c r="B579" s="857" t="s">
        <v>2274</v>
      </c>
      <c r="C579" s="678" t="s">
        <v>2273</v>
      </c>
      <c r="D579" s="820" t="s">
        <v>95</v>
      </c>
      <c r="E579" s="869">
        <f>F579-5</f>
        <v>44648</v>
      </c>
      <c r="F579" s="838">
        <v>44653</v>
      </c>
      <c r="G579" s="876">
        <f>F579+28</f>
        <v>44681</v>
      </c>
    </row>
    <row r="580" spans="1:8" s="836" customFormat="1" ht="15">
      <c r="A580" s="858"/>
      <c r="B580" s="856" t="s">
        <v>2272</v>
      </c>
      <c r="C580" s="678" t="s">
        <v>2271</v>
      </c>
      <c r="D580" s="799"/>
      <c r="E580" s="869">
        <f>F580-5</f>
        <v>44655</v>
      </c>
      <c r="F580" s="838">
        <f>F579+7</f>
        <v>44660</v>
      </c>
      <c r="G580" s="876">
        <f>F580+28</f>
        <v>44688</v>
      </c>
    </row>
    <row r="581" spans="1:8" s="836" customFormat="1" ht="15">
      <c r="A581" s="858"/>
      <c r="B581" s="856" t="s">
        <v>2270</v>
      </c>
      <c r="C581" s="678" t="s">
        <v>2269</v>
      </c>
      <c r="D581" s="799"/>
      <c r="E581" s="869">
        <f>F581-5</f>
        <v>44662</v>
      </c>
      <c r="F581" s="838">
        <f>F580+7</f>
        <v>44667</v>
      </c>
      <c r="G581" s="876">
        <f>F581+28</f>
        <v>44695</v>
      </c>
    </row>
    <row r="582" spans="1:8" s="836" customFormat="1" ht="15">
      <c r="A582" s="858"/>
      <c r="B582" s="857" t="s">
        <v>2268</v>
      </c>
      <c r="C582" s="746" t="s">
        <v>2267</v>
      </c>
      <c r="D582" s="799"/>
      <c r="E582" s="869">
        <f>F582-5</f>
        <v>44669</v>
      </c>
      <c r="F582" s="838">
        <f>F581+7</f>
        <v>44674</v>
      </c>
      <c r="G582" s="876">
        <f>F582+28</f>
        <v>44702</v>
      </c>
      <c r="H582" s="846"/>
    </row>
    <row r="583" spans="1:8" s="836" customFormat="1" ht="15">
      <c r="A583" s="858"/>
      <c r="B583" s="856" t="s">
        <v>2266</v>
      </c>
      <c r="C583" s="746" t="s">
        <v>2265</v>
      </c>
      <c r="D583" s="798"/>
      <c r="E583" s="869">
        <f>F583-5</f>
        <v>44676</v>
      </c>
      <c r="F583" s="838">
        <f>F582+7</f>
        <v>44681</v>
      </c>
      <c r="G583" s="876">
        <f>F583+28</f>
        <v>44709</v>
      </c>
      <c r="H583" s="846"/>
    </row>
    <row r="584" spans="1:8" s="846" customFormat="1" ht="15" hidden="1">
      <c r="A584" s="819" t="s">
        <v>2264</v>
      </c>
      <c r="B584" s="863"/>
      <c r="C584" s="818"/>
      <c r="D584" s="817"/>
      <c r="E584" s="817"/>
      <c r="F584" s="816"/>
      <c r="G584" s="816"/>
    </row>
    <row r="585" spans="1:8" s="836" customFormat="1" ht="15" hidden="1">
      <c r="A585" s="858"/>
      <c r="B585" s="875" t="s">
        <v>2161</v>
      </c>
      <c r="C585" s="861" t="s">
        <v>24</v>
      </c>
      <c r="D585" s="873" t="s">
        <v>6</v>
      </c>
      <c r="E585" s="709" t="s">
        <v>2024</v>
      </c>
      <c r="F585" s="872" t="s">
        <v>7</v>
      </c>
      <c r="G585" s="872" t="s">
        <v>132</v>
      </c>
    </row>
    <row r="586" spans="1:8" s="836" customFormat="1" ht="15" hidden="1">
      <c r="A586" s="858"/>
      <c r="B586" s="874"/>
      <c r="C586" s="860"/>
      <c r="D586" s="871"/>
      <c r="E586" s="709" t="s">
        <v>2023</v>
      </c>
      <c r="F586" s="870" t="s">
        <v>27</v>
      </c>
      <c r="G586" s="870" t="s">
        <v>28</v>
      </c>
    </row>
    <row r="587" spans="1:8" s="836" customFormat="1" ht="15" hidden="1">
      <c r="A587" s="858"/>
      <c r="B587" s="856" t="s">
        <v>2263</v>
      </c>
      <c r="C587" s="678" t="s">
        <v>2262</v>
      </c>
      <c r="D587" s="765" t="s">
        <v>2261</v>
      </c>
      <c r="E587" s="869">
        <f>F587-5</f>
        <v>43770</v>
      </c>
      <c r="F587" s="838">
        <v>43775</v>
      </c>
      <c r="G587" s="838">
        <f>F587+42</f>
        <v>43817</v>
      </c>
      <c r="H587" s="846"/>
    </row>
    <row r="588" spans="1:8" s="836" customFormat="1" ht="15" hidden="1" customHeight="1">
      <c r="A588" s="858"/>
      <c r="B588" s="856" t="s">
        <v>2260</v>
      </c>
      <c r="C588" s="678" t="s">
        <v>2259</v>
      </c>
      <c r="D588" s="764"/>
      <c r="E588" s="869">
        <f>F588-5</f>
        <v>43777</v>
      </c>
      <c r="F588" s="838">
        <f>F587+7</f>
        <v>43782</v>
      </c>
      <c r="G588" s="838">
        <f>F588+42</f>
        <v>43824</v>
      </c>
    </row>
    <row r="589" spans="1:8" s="836" customFormat="1" ht="15" hidden="1" customHeight="1">
      <c r="A589" s="858"/>
      <c r="B589" s="856"/>
      <c r="C589" s="678"/>
      <c r="D589" s="764"/>
      <c r="E589" s="869">
        <f>F589-5</f>
        <v>43784</v>
      </c>
      <c r="F589" s="838">
        <f>F588+7</f>
        <v>43789</v>
      </c>
      <c r="G589" s="838">
        <f>F589+42</f>
        <v>43831</v>
      </c>
    </row>
    <row r="590" spans="1:8" s="836" customFormat="1" ht="15" hidden="1" customHeight="1">
      <c r="A590" s="858"/>
      <c r="B590" s="839"/>
      <c r="C590" s="678"/>
      <c r="D590" s="764"/>
      <c r="E590" s="869">
        <f>F590-5</f>
        <v>43791</v>
      </c>
      <c r="F590" s="838">
        <f>F589+7</f>
        <v>43796</v>
      </c>
      <c r="G590" s="838">
        <f>F590+42</f>
        <v>43838</v>
      </c>
    </row>
    <row r="591" spans="1:8" s="846" customFormat="1" ht="15.75" hidden="1" customHeight="1">
      <c r="A591" s="868"/>
      <c r="B591" s="839"/>
      <c r="C591" s="678"/>
      <c r="D591" s="731"/>
      <c r="E591" s="867">
        <f>F591-5</f>
        <v>43798</v>
      </c>
      <c r="F591" s="866">
        <f>F590+7</f>
        <v>43803</v>
      </c>
      <c r="G591" s="838">
        <f>F591+42</f>
        <v>43845</v>
      </c>
    </row>
    <row r="592" spans="1:8" s="846" customFormat="1" ht="15">
      <c r="A592" s="819" t="s">
        <v>2258</v>
      </c>
      <c r="B592" s="863"/>
      <c r="C592" s="818"/>
      <c r="D592" s="817"/>
      <c r="E592" s="817"/>
      <c r="F592" s="816"/>
      <c r="G592" s="816"/>
    </row>
    <row r="593" spans="1:8" s="836" customFormat="1" ht="15">
      <c r="A593" s="858"/>
      <c r="B593" s="829" t="s">
        <v>2126</v>
      </c>
      <c r="C593" s="861" t="s">
        <v>24</v>
      </c>
      <c r="D593" s="873" t="s">
        <v>6</v>
      </c>
      <c r="E593" s="709" t="s">
        <v>2024</v>
      </c>
      <c r="F593" s="872" t="s">
        <v>7</v>
      </c>
      <c r="G593" s="872" t="s">
        <v>2258</v>
      </c>
    </row>
    <row r="594" spans="1:8" s="836" customFormat="1" ht="15">
      <c r="A594" s="858"/>
      <c r="B594" s="828"/>
      <c r="C594" s="860"/>
      <c r="D594" s="871"/>
      <c r="E594" s="709" t="s">
        <v>2023</v>
      </c>
      <c r="F594" s="870" t="s">
        <v>27</v>
      </c>
      <c r="G594" s="870" t="s">
        <v>28</v>
      </c>
    </row>
    <row r="595" spans="1:8" s="836" customFormat="1" ht="15">
      <c r="A595" s="858"/>
      <c r="B595" s="857" t="s">
        <v>2241</v>
      </c>
      <c r="C595" s="678" t="s">
        <v>2240</v>
      </c>
      <c r="D595" s="765" t="s">
        <v>95</v>
      </c>
      <c r="E595" s="869">
        <f>F595-5</f>
        <v>44648</v>
      </c>
      <c r="F595" s="838">
        <v>44653</v>
      </c>
      <c r="G595" s="838">
        <f>F595+33</f>
        <v>44686</v>
      </c>
      <c r="H595" s="846"/>
    </row>
    <row r="596" spans="1:8" s="836" customFormat="1" ht="15" customHeight="1">
      <c r="A596" s="858"/>
      <c r="B596" s="856" t="s">
        <v>2239</v>
      </c>
      <c r="C596" s="678" t="s">
        <v>2238</v>
      </c>
      <c r="D596" s="764"/>
      <c r="E596" s="869">
        <f>F596-5</f>
        <v>44655</v>
      </c>
      <c r="F596" s="838">
        <f>F595+7</f>
        <v>44660</v>
      </c>
      <c r="G596" s="838">
        <f>F596+33</f>
        <v>44693</v>
      </c>
    </row>
    <row r="597" spans="1:8" s="836" customFormat="1" ht="15" customHeight="1">
      <c r="A597" s="858"/>
      <c r="B597" s="856" t="s">
        <v>2237</v>
      </c>
      <c r="C597" s="678" t="s">
        <v>2236</v>
      </c>
      <c r="D597" s="764"/>
      <c r="E597" s="869">
        <f>F597-5</f>
        <v>44662</v>
      </c>
      <c r="F597" s="838">
        <f>F596+7</f>
        <v>44667</v>
      </c>
      <c r="G597" s="838">
        <f>F597+33</f>
        <v>44700</v>
      </c>
    </row>
    <row r="598" spans="1:8" s="836" customFormat="1" ht="15" customHeight="1">
      <c r="A598" s="858"/>
      <c r="B598" s="857" t="s">
        <v>2235</v>
      </c>
      <c r="C598" s="746" t="s">
        <v>2234</v>
      </c>
      <c r="D598" s="764"/>
      <c r="E598" s="869">
        <f>F598-5</f>
        <v>44669</v>
      </c>
      <c r="F598" s="838">
        <f>F597+7</f>
        <v>44674</v>
      </c>
      <c r="G598" s="838">
        <f>F598+33</f>
        <v>44707</v>
      </c>
    </row>
    <row r="599" spans="1:8" s="846" customFormat="1" ht="15.75" customHeight="1">
      <c r="A599" s="868"/>
      <c r="B599" s="856" t="s">
        <v>2233</v>
      </c>
      <c r="C599" s="746" t="s">
        <v>2232</v>
      </c>
      <c r="D599" s="731"/>
      <c r="E599" s="867">
        <f>F599-5</f>
        <v>44676</v>
      </c>
      <c r="F599" s="866">
        <f>F598+7</f>
        <v>44681</v>
      </c>
      <c r="G599" s="838">
        <f>F599+33</f>
        <v>44714</v>
      </c>
    </row>
    <row r="600" spans="1:8" s="846" customFormat="1" ht="15" hidden="1">
      <c r="A600" s="819" t="s">
        <v>2248</v>
      </c>
      <c r="B600" s="863"/>
      <c r="C600" s="818"/>
      <c r="D600" s="817" t="s">
        <v>514</v>
      </c>
      <c r="E600" s="817"/>
      <c r="F600" s="816"/>
      <c r="G600" s="816"/>
    </row>
    <row r="601" spans="1:8" s="836" customFormat="1" ht="15" hidden="1">
      <c r="A601" s="858"/>
      <c r="B601" s="821" t="s">
        <v>23</v>
      </c>
      <c r="C601" s="707" t="s">
        <v>24</v>
      </c>
      <c r="D601" s="707" t="s">
        <v>6</v>
      </c>
      <c r="E601" s="709" t="s">
        <v>2024</v>
      </c>
      <c r="F601" s="856" t="s">
        <v>7</v>
      </c>
      <c r="G601" s="856" t="s">
        <v>134</v>
      </c>
      <c r="H601" s="846"/>
    </row>
    <row r="602" spans="1:8" s="836" customFormat="1" ht="15" hidden="1">
      <c r="A602" s="858"/>
      <c r="B602" s="862"/>
      <c r="C602" s="859"/>
      <c r="D602" s="859"/>
      <c r="E602" s="709" t="s">
        <v>2023</v>
      </c>
      <c r="F602" s="856" t="s">
        <v>27</v>
      </c>
      <c r="G602" s="856" t="s">
        <v>28</v>
      </c>
    </row>
    <row r="603" spans="1:8" s="836" customFormat="1" ht="15" hidden="1">
      <c r="A603" s="858"/>
      <c r="B603" s="857" t="s">
        <v>2247</v>
      </c>
      <c r="C603" s="678" t="s">
        <v>2246</v>
      </c>
      <c r="D603" s="733" t="s">
        <v>122</v>
      </c>
      <c r="E603" s="706">
        <f>F603-5</f>
        <v>44045</v>
      </c>
      <c r="F603" s="838">
        <v>44050</v>
      </c>
      <c r="G603" s="838">
        <f>F603+22</f>
        <v>44072</v>
      </c>
    </row>
    <row r="604" spans="1:8" s="836" customFormat="1" ht="15" hidden="1">
      <c r="A604" s="858"/>
      <c r="B604" s="856" t="s">
        <v>2245</v>
      </c>
      <c r="C604" s="678" t="s">
        <v>2244</v>
      </c>
      <c r="D604" s="732"/>
      <c r="E604" s="706">
        <f>F604-5</f>
        <v>44052</v>
      </c>
      <c r="F604" s="838">
        <f>F603+7</f>
        <v>44057</v>
      </c>
      <c r="G604" s="838">
        <f>F604+22</f>
        <v>44079</v>
      </c>
    </row>
    <row r="605" spans="1:8" s="836" customFormat="1" ht="15" hidden="1">
      <c r="A605" s="858"/>
      <c r="B605" s="856" t="s">
        <v>2243</v>
      </c>
      <c r="C605" s="678" t="s">
        <v>2242</v>
      </c>
      <c r="D605" s="732"/>
      <c r="E605" s="706">
        <f>F605-5</f>
        <v>44059</v>
      </c>
      <c r="F605" s="838">
        <f>F604+7</f>
        <v>44064</v>
      </c>
      <c r="G605" s="838">
        <f>F605+22</f>
        <v>44086</v>
      </c>
    </row>
    <row r="606" spans="1:8" s="836" customFormat="1" ht="15" hidden="1">
      <c r="A606" s="858"/>
      <c r="B606" s="856" t="s">
        <v>2135</v>
      </c>
      <c r="C606" s="678" t="s">
        <v>2134</v>
      </c>
      <c r="D606" s="732"/>
      <c r="E606" s="706">
        <f>F606-5</f>
        <v>44066</v>
      </c>
      <c r="F606" s="838">
        <f>F605+7</f>
        <v>44071</v>
      </c>
      <c r="G606" s="838">
        <f>F606+22</f>
        <v>44093</v>
      </c>
    </row>
    <row r="607" spans="1:8" s="836" customFormat="1" ht="15" hidden="1">
      <c r="A607" s="858"/>
      <c r="B607" s="856" t="s">
        <v>2135</v>
      </c>
      <c r="C607" s="678" t="s">
        <v>2134</v>
      </c>
      <c r="D607" s="731"/>
      <c r="E607" s="706">
        <f>F607-5</f>
        <v>44073</v>
      </c>
      <c r="F607" s="838">
        <f>F606+7</f>
        <v>44078</v>
      </c>
      <c r="G607" s="838">
        <f>F607+22</f>
        <v>44100</v>
      </c>
    </row>
    <row r="608" spans="1:8" s="836" customFormat="1" ht="15" hidden="1">
      <c r="A608" s="858"/>
      <c r="B608" s="865" t="s">
        <v>23</v>
      </c>
      <c r="C608" s="707" t="s">
        <v>24</v>
      </c>
      <c r="D608" s="707" t="s">
        <v>6</v>
      </c>
      <c r="E608" s="709" t="s">
        <v>2024</v>
      </c>
      <c r="F608" s="856" t="s">
        <v>7</v>
      </c>
      <c r="G608" s="856" t="s">
        <v>134</v>
      </c>
      <c r="H608" s="846"/>
    </row>
    <row r="609" spans="1:8" s="836" customFormat="1" ht="15" hidden="1">
      <c r="A609" s="858"/>
      <c r="B609" s="864"/>
      <c r="C609" s="859"/>
      <c r="D609" s="859"/>
      <c r="E609" s="709" t="s">
        <v>2023</v>
      </c>
      <c r="F609" s="856" t="s">
        <v>27</v>
      </c>
      <c r="G609" s="856" t="s">
        <v>28</v>
      </c>
    </row>
    <row r="610" spans="1:8" s="836" customFormat="1" ht="15" hidden="1">
      <c r="A610" s="858"/>
      <c r="B610" s="857" t="s">
        <v>2257</v>
      </c>
      <c r="C610" s="678" t="s">
        <v>2256</v>
      </c>
      <c r="D610" s="733" t="s">
        <v>2255</v>
      </c>
      <c r="E610" s="706">
        <f>F610-5</f>
        <v>44257</v>
      </c>
      <c r="F610" s="838">
        <v>44262</v>
      </c>
      <c r="G610" s="838">
        <f>F610+22</f>
        <v>44284</v>
      </c>
    </row>
    <row r="611" spans="1:8" s="836" customFormat="1" ht="15" hidden="1">
      <c r="A611" s="858"/>
      <c r="B611" s="856" t="s">
        <v>2254</v>
      </c>
      <c r="C611" s="678" t="s">
        <v>2253</v>
      </c>
      <c r="D611" s="732"/>
      <c r="E611" s="706">
        <f>F611-5</f>
        <v>44264</v>
      </c>
      <c r="F611" s="838">
        <f>F610+7</f>
        <v>44269</v>
      </c>
      <c r="G611" s="838">
        <f>F611+22</f>
        <v>44291</v>
      </c>
    </row>
    <row r="612" spans="1:8" s="836" customFormat="1" ht="15" hidden="1">
      <c r="A612" s="858"/>
      <c r="B612" s="856" t="s">
        <v>2252</v>
      </c>
      <c r="C612" s="678" t="s">
        <v>2251</v>
      </c>
      <c r="D612" s="732"/>
      <c r="E612" s="706">
        <f>F612-5</f>
        <v>44271</v>
      </c>
      <c r="F612" s="838">
        <f>F611+7</f>
        <v>44276</v>
      </c>
      <c r="G612" s="838">
        <f>F612+22</f>
        <v>44298</v>
      </c>
    </row>
    <row r="613" spans="1:8" s="836" customFormat="1" ht="15" hidden="1">
      <c r="A613" s="858"/>
      <c r="B613" s="856" t="s">
        <v>2250</v>
      </c>
      <c r="C613" s="678" t="s">
        <v>2249</v>
      </c>
      <c r="D613" s="732"/>
      <c r="E613" s="706">
        <f>F613-5</f>
        <v>44278</v>
      </c>
      <c r="F613" s="838">
        <f>F612+7</f>
        <v>44283</v>
      </c>
      <c r="G613" s="838">
        <f>F613+22</f>
        <v>44305</v>
      </c>
    </row>
    <row r="614" spans="1:8" s="836" customFormat="1" ht="15" hidden="1">
      <c r="A614" s="858"/>
      <c r="B614" s="856" t="s">
        <v>2135</v>
      </c>
      <c r="C614" s="678" t="s">
        <v>2134</v>
      </c>
      <c r="D614" s="731"/>
      <c r="E614" s="706">
        <f>F614-5</f>
        <v>44285</v>
      </c>
      <c r="F614" s="838">
        <f>F613+7</f>
        <v>44290</v>
      </c>
      <c r="G614" s="838">
        <f>F614+22</f>
        <v>44312</v>
      </c>
    </row>
    <row r="615" spans="1:8" s="846" customFormat="1" ht="15">
      <c r="A615" s="819" t="s">
        <v>2248</v>
      </c>
      <c r="B615" s="863"/>
      <c r="C615" s="818"/>
      <c r="D615" s="817" t="s">
        <v>514</v>
      </c>
      <c r="E615" s="817"/>
      <c r="F615" s="816"/>
      <c r="G615" s="816"/>
    </row>
    <row r="616" spans="1:8" s="836" customFormat="1" ht="15" hidden="1">
      <c r="A616" s="858"/>
      <c r="B616" s="821" t="s">
        <v>23</v>
      </c>
      <c r="C616" s="707" t="s">
        <v>24</v>
      </c>
      <c r="D616" s="707" t="s">
        <v>6</v>
      </c>
      <c r="E616" s="709" t="s">
        <v>2024</v>
      </c>
      <c r="F616" s="856" t="s">
        <v>7</v>
      </c>
      <c r="G616" s="856" t="s">
        <v>134</v>
      </c>
      <c r="H616" s="846"/>
    </row>
    <row r="617" spans="1:8" s="836" customFormat="1" ht="15" hidden="1">
      <c r="A617" s="858"/>
      <c r="B617" s="862"/>
      <c r="C617" s="859"/>
      <c r="D617" s="859"/>
      <c r="E617" s="709" t="s">
        <v>2023</v>
      </c>
      <c r="F617" s="856" t="s">
        <v>27</v>
      </c>
      <c r="G617" s="856" t="s">
        <v>28</v>
      </c>
    </row>
    <row r="618" spans="1:8" s="836" customFormat="1" ht="15" hidden="1">
      <c r="A618" s="858"/>
      <c r="B618" s="857" t="s">
        <v>2247</v>
      </c>
      <c r="C618" s="678" t="s">
        <v>2246</v>
      </c>
      <c r="D618" s="733" t="s">
        <v>122</v>
      </c>
      <c r="E618" s="706">
        <f>F618-5</f>
        <v>44045</v>
      </c>
      <c r="F618" s="838">
        <v>44050</v>
      </c>
      <c r="G618" s="838">
        <f>F618+22</f>
        <v>44072</v>
      </c>
    </row>
    <row r="619" spans="1:8" s="836" customFormat="1" ht="15" hidden="1">
      <c r="A619" s="858"/>
      <c r="B619" s="856" t="s">
        <v>2245</v>
      </c>
      <c r="C619" s="678" t="s">
        <v>2244</v>
      </c>
      <c r="D619" s="732"/>
      <c r="E619" s="706">
        <f>F619-5</f>
        <v>44052</v>
      </c>
      <c r="F619" s="838">
        <f>F618+7</f>
        <v>44057</v>
      </c>
      <c r="G619" s="838">
        <f>F619+22</f>
        <v>44079</v>
      </c>
    </row>
    <row r="620" spans="1:8" s="836" customFormat="1" ht="15" hidden="1">
      <c r="A620" s="858"/>
      <c r="B620" s="856" t="s">
        <v>2243</v>
      </c>
      <c r="C620" s="678" t="s">
        <v>2242</v>
      </c>
      <c r="D620" s="732"/>
      <c r="E620" s="706">
        <f>F620-5</f>
        <v>44059</v>
      </c>
      <c r="F620" s="838">
        <f>F619+7</f>
        <v>44064</v>
      </c>
      <c r="G620" s="838">
        <f>F620+22</f>
        <v>44086</v>
      </c>
    </row>
    <row r="621" spans="1:8" s="836" customFormat="1" ht="15" hidden="1">
      <c r="A621" s="858"/>
      <c r="B621" s="856" t="s">
        <v>2135</v>
      </c>
      <c r="C621" s="678" t="s">
        <v>2134</v>
      </c>
      <c r="D621" s="732"/>
      <c r="E621" s="706">
        <f>F621-5</f>
        <v>44066</v>
      </c>
      <c r="F621" s="838">
        <f>F620+7</f>
        <v>44071</v>
      </c>
      <c r="G621" s="838">
        <f>F621+22</f>
        <v>44093</v>
      </c>
    </row>
    <row r="622" spans="1:8" s="836" customFormat="1" ht="15" hidden="1">
      <c r="A622" s="858"/>
      <c r="B622" s="856" t="s">
        <v>2135</v>
      </c>
      <c r="C622" s="678" t="s">
        <v>2134</v>
      </c>
      <c r="D622" s="731"/>
      <c r="E622" s="706">
        <f>F622-5</f>
        <v>44073</v>
      </c>
      <c r="F622" s="838">
        <f>F621+7</f>
        <v>44078</v>
      </c>
      <c r="G622" s="838">
        <f>F622+22</f>
        <v>44100</v>
      </c>
    </row>
    <row r="623" spans="1:8" s="836" customFormat="1" ht="15">
      <c r="A623" s="858"/>
      <c r="B623" s="829" t="s">
        <v>2126</v>
      </c>
      <c r="C623" s="861" t="s">
        <v>24</v>
      </c>
      <c r="D623" s="707" t="s">
        <v>6</v>
      </c>
      <c r="E623" s="709" t="s">
        <v>2024</v>
      </c>
      <c r="F623" s="856" t="s">
        <v>7</v>
      </c>
      <c r="G623" s="856" t="s">
        <v>134</v>
      </c>
      <c r="H623" s="846"/>
    </row>
    <row r="624" spans="1:8" s="836" customFormat="1" ht="15">
      <c r="A624" s="858"/>
      <c r="B624" s="828"/>
      <c r="C624" s="860"/>
      <c r="D624" s="859"/>
      <c r="E624" s="709" t="s">
        <v>2023</v>
      </c>
      <c r="F624" s="856" t="s">
        <v>27</v>
      </c>
      <c r="G624" s="856" t="s">
        <v>28</v>
      </c>
    </row>
    <row r="625" spans="1:9" s="836" customFormat="1" ht="15">
      <c r="A625" s="858"/>
      <c r="B625" s="857" t="s">
        <v>2241</v>
      </c>
      <c r="C625" s="678" t="s">
        <v>2240</v>
      </c>
      <c r="D625" s="733" t="s">
        <v>2149</v>
      </c>
      <c r="E625" s="706">
        <f>F625-5</f>
        <v>44648</v>
      </c>
      <c r="F625" s="838">
        <v>44653</v>
      </c>
      <c r="G625" s="838">
        <f>F625+22</f>
        <v>44675</v>
      </c>
    </row>
    <row r="626" spans="1:9" s="836" customFormat="1" ht="15">
      <c r="A626" s="858"/>
      <c r="B626" s="856" t="s">
        <v>2239</v>
      </c>
      <c r="C626" s="678" t="s">
        <v>2238</v>
      </c>
      <c r="D626" s="732"/>
      <c r="E626" s="706">
        <f>F626-5</f>
        <v>44655</v>
      </c>
      <c r="F626" s="838">
        <f>F625+7</f>
        <v>44660</v>
      </c>
      <c r="G626" s="838">
        <f>F626+22</f>
        <v>44682</v>
      </c>
    </row>
    <row r="627" spans="1:9" s="836" customFormat="1" ht="15">
      <c r="A627" s="858"/>
      <c r="B627" s="856" t="s">
        <v>2237</v>
      </c>
      <c r="C627" s="678" t="s">
        <v>2236</v>
      </c>
      <c r="D627" s="732"/>
      <c r="E627" s="706">
        <f>F627-5</f>
        <v>44662</v>
      </c>
      <c r="F627" s="838">
        <f>F626+7</f>
        <v>44667</v>
      </c>
      <c r="G627" s="838">
        <f>F627+22</f>
        <v>44689</v>
      </c>
    </row>
    <row r="628" spans="1:9" s="836" customFormat="1" ht="15">
      <c r="A628" s="858"/>
      <c r="B628" s="857" t="s">
        <v>2235</v>
      </c>
      <c r="C628" s="746" t="s">
        <v>2234</v>
      </c>
      <c r="D628" s="732"/>
      <c r="E628" s="706">
        <f>F628-5</f>
        <v>44669</v>
      </c>
      <c r="F628" s="838">
        <f>F627+7</f>
        <v>44674</v>
      </c>
      <c r="G628" s="838">
        <f>F628+22</f>
        <v>44696</v>
      </c>
    </row>
    <row r="629" spans="1:9" s="836" customFormat="1" ht="15">
      <c r="A629" s="858"/>
      <c r="B629" s="856" t="s">
        <v>2233</v>
      </c>
      <c r="C629" s="746" t="s">
        <v>2232</v>
      </c>
      <c r="D629" s="731"/>
      <c r="E629" s="706">
        <f>F629-5</f>
        <v>44676</v>
      </c>
      <c r="F629" s="838">
        <f>F628+7</f>
        <v>44681</v>
      </c>
      <c r="G629" s="838">
        <f>F629+22</f>
        <v>44703</v>
      </c>
    </row>
    <row r="630" spans="1:9" s="846" customFormat="1" ht="15">
      <c r="A630" s="851" t="s">
        <v>2231</v>
      </c>
      <c r="B630" s="819"/>
      <c r="C630" s="819"/>
      <c r="D630" s="819"/>
      <c r="E630" s="819"/>
      <c r="F630" s="819"/>
      <c r="G630" s="850"/>
    </row>
    <row r="631" spans="1:9" s="836" customFormat="1" ht="15">
      <c r="A631" s="854"/>
      <c r="B631" s="829" t="s">
        <v>2126</v>
      </c>
      <c r="C631" s="853" t="s">
        <v>24</v>
      </c>
      <c r="D631" s="853" t="s">
        <v>6</v>
      </c>
      <c r="E631" s="844" t="s">
        <v>2024</v>
      </c>
      <c r="F631" s="843" t="s">
        <v>7</v>
      </c>
      <c r="G631" s="843" t="s">
        <v>1336</v>
      </c>
      <c r="H631" s="846"/>
    </row>
    <row r="632" spans="1:9" s="836" customFormat="1" ht="15">
      <c r="A632" s="854"/>
      <c r="B632" s="828"/>
      <c r="C632" s="852"/>
      <c r="D632" s="852"/>
      <c r="E632" s="844" t="s">
        <v>2023</v>
      </c>
      <c r="F632" s="843" t="s">
        <v>27</v>
      </c>
      <c r="G632" s="843" t="s">
        <v>28</v>
      </c>
    </row>
    <row r="633" spans="1:9" s="836" customFormat="1" ht="15">
      <c r="A633" s="854"/>
      <c r="B633" s="856" t="s">
        <v>2230</v>
      </c>
      <c r="C633" s="855" t="s">
        <v>2229</v>
      </c>
      <c r="D633" s="820" t="s">
        <v>2228</v>
      </c>
      <c r="E633" s="705">
        <f>F633-5</f>
        <v>44653</v>
      </c>
      <c r="F633" s="660">
        <v>44658</v>
      </c>
      <c r="G633" s="838">
        <f>F633+39</f>
        <v>44697</v>
      </c>
    </row>
    <row r="634" spans="1:9" s="836" customFormat="1" ht="15">
      <c r="A634" s="854"/>
      <c r="B634" s="857" t="s">
        <v>2227</v>
      </c>
      <c r="C634" s="855" t="s">
        <v>2226</v>
      </c>
      <c r="D634" s="799"/>
      <c r="E634" s="705">
        <f>F634-5</f>
        <v>44660</v>
      </c>
      <c r="F634" s="838">
        <f>F633+7</f>
        <v>44665</v>
      </c>
      <c r="G634" s="838">
        <f>F634+39</f>
        <v>44704</v>
      </c>
    </row>
    <row r="635" spans="1:9" s="836" customFormat="1" ht="15">
      <c r="A635" s="854"/>
      <c r="B635" s="856" t="s">
        <v>2225</v>
      </c>
      <c r="C635" s="855" t="s">
        <v>2224</v>
      </c>
      <c r="D635" s="799"/>
      <c r="E635" s="705">
        <f>F635-5</f>
        <v>44667</v>
      </c>
      <c r="F635" s="838">
        <f>F634+7</f>
        <v>44672</v>
      </c>
      <c r="G635" s="838">
        <f>F635+39</f>
        <v>44711</v>
      </c>
      <c r="H635" s="834"/>
    </row>
    <row r="636" spans="1:9" s="836" customFormat="1" ht="15">
      <c r="A636" s="854"/>
      <c r="B636" s="678" t="s">
        <v>2223</v>
      </c>
      <c r="C636" s="678" t="s">
        <v>2222</v>
      </c>
      <c r="D636" s="799"/>
      <c r="E636" s="705">
        <f>F636-5</f>
        <v>44674</v>
      </c>
      <c r="F636" s="838">
        <f>F635+7</f>
        <v>44679</v>
      </c>
      <c r="G636" s="838">
        <f>F636+39</f>
        <v>44718</v>
      </c>
      <c r="H636" s="657"/>
    </row>
    <row r="637" spans="1:9" s="836" customFormat="1" ht="15" customHeight="1">
      <c r="A637" s="841"/>
      <c r="B637" s="679" t="s">
        <v>2221</v>
      </c>
      <c r="C637" s="678" t="s">
        <v>2220</v>
      </c>
      <c r="D637" s="798"/>
      <c r="E637" s="705">
        <f>F637-5</f>
        <v>44681</v>
      </c>
      <c r="F637" s="838">
        <f>F636+7</f>
        <v>44686</v>
      </c>
      <c r="G637" s="838">
        <f>F637+39</f>
        <v>44725</v>
      </c>
      <c r="H637" s="657"/>
      <c r="I637" s="837"/>
    </row>
    <row r="638" spans="1:9" s="846" customFormat="1" ht="15">
      <c r="A638" s="851" t="s">
        <v>2219</v>
      </c>
      <c r="B638" s="819"/>
      <c r="C638" s="819"/>
      <c r="D638" s="819"/>
      <c r="E638" s="819"/>
      <c r="F638" s="819"/>
      <c r="G638" s="850"/>
      <c r="H638" s="836"/>
      <c r="I638" s="836"/>
    </row>
    <row r="639" spans="1:9" s="836" customFormat="1" ht="15">
      <c r="A639" s="842"/>
      <c r="B639" s="829" t="s">
        <v>2161</v>
      </c>
      <c r="C639" s="853" t="s">
        <v>24</v>
      </c>
      <c r="D639" s="853" t="s">
        <v>6</v>
      </c>
      <c r="E639" s="844" t="s">
        <v>2024</v>
      </c>
      <c r="F639" s="843" t="s">
        <v>7</v>
      </c>
      <c r="G639" s="843" t="s">
        <v>1582</v>
      </c>
    </row>
    <row r="640" spans="1:9" s="836" customFormat="1" ht="15">
      <c r="A640" s="842"/>
      <c r="B640" s="828"/>
      <c r="C640" s="852"/>
      <c r="D640" s="852"/>
      <c r="E640" s="844" t="s">
        <v>2023</v>
      </c>
      <c r="F640" s="843" t="s">
        <v>27</v>
      </c>
      <c r="G640" s="843" t="s">
        <v>28</v>
      </c>
      <c r="H640" s="834"/>
    </row>
    <row r="641" spans="1:9" s="836" customFormat="1" ht="15">
      <c r="A641" s="842"/>
      <c r="B641" s="840" t="s">
        <v>2214</v>
      </c>
      <c r="C641" s="678" t="s">
        <v>2218</v>
      </c>
      <c r="D641" s="826" t="s">
        <v>2217</v>
      </c>
      <c r="E641" s="705">
        <f>F641-5</f>
        <v>44647</v>
      </c>
      <c r="F641" s="838">
        <v>44652</v>
      </c>
      <c r="G641" s="838">
        <f>F641+6</f>
        <v>44658</v>
      </c>
      <c r="H641" s="657"/>
    </row>
    <row r="642" spans="1:9" s="836" customFormat="1" ht="15">
      <c r="A642" s="842"/>
      <c r="B642" s="839" t="s">
        <v>2215</v>
      </c>
      <c r="C642" s="678" t="s">
        <v>2216</v>
      </c>
      <c r="D642" s="826"/>
      <c r="E642" s="705">
        <f>F642-5</f>
        <v>44654</v>
      </c>
      <c r="F642" s="838">
        <f>F641+7</f>
        <v>44659</v>
      </c>
      <c r="G642" s="838">
        <f>F642+6</f>
        <v>44665</v>
      </c>
      <c r="H642" s="657"/>
      <c r="I642" s="837"/>
    </row>
    <row r="643" spans="1:9" s="836" customFormat="1" ht="15">
      <c r="A643" s="842"/>
      <c r="B643" s="840" t="s">
        <v>2214</v>
      </c>
      <c r="C643" s="678" t="s">
        <v>2216</v>
      </c>
      <c r="D643" s="826"/>
      <c r="E643" s="705">
        <f>F643-5</f>
        <v>44661</v>
      </c>
      <c r="F643" s="838">
        <f>F642+7</f>
        <v>44666</v>
      </c>
      <c r="G643" s="838">
        <f>F643+6</f>
        <v>44672</v>
      </c>
    </row>
    <row r="644" spans="1:9" s="836" customFormat="1" ht="15">
      <c r="A644" s="842"/>
      <c r="B644" s="839" t="s">
        <v>2215</v>
      </c>
      <c r="C644" s="678" t="s">
        <v>2213</v>
      </c>
      <c r="D644" s="826"/>
      <c r="E644" s="705">
        <f>F644-5</f>
        <v>44668</v>
      </c>
      <c r="F644" s="838">
        <f>F643+7</f>
        <v>44673</v>
      </c>
      <c r="G644" s="838">
        <f>F644+6</f>
        <v>44679</v>
      </c>
    </row>
    <row r="645" spans="1:9" s="836" customFormat="1" ht="15" customHeight="1">
      <c r="A645" s="841"/>
      <c r="B645" s="840" t="s">
        <v>2214</v>
      </c>
      <c r="C645" s="678" t="s">
        <v>2213</v>
      </c>
      <c r="D645" s="826"/>
      <c r="E645" s="705">
        <f>F645-5</f>
        <v>44675</v>
      </c>
      <c r="F645" s="838">
        <f>F644+7</f>
        <v>44680</v>
      </c>
      <c r="G645" s="838">
        <f>F645+6</f>
        <v>44686</v>
      </c>
      <c r="H645" s="834"/>
    </row>
    <row r="646" spans="1:9" s="846" customFormat="1" ht="15">
      <c r="A646" s="851"/>
      <c r="B646" s="850"/>
      <c r="C646" s="849"/>
      <c r="D646" s="848"/>
      <c r="E646" s="848"/>
      <c r="F646" s="847"/>
      <c r="G646" s="847"/>
      <c r="H646" s="657"/>
      <c r="I646" s="836"/>
    </row>
    <row r="647" spans="1:9" s="836" customFormat="1" ht="15">
      <c r="A647" s="842"/>
      <c r="B647" s="829" t="s">
        <v>2161</v>
      </c>
      <c r="C647" s="845" t="s">
        <v>24</v>
      </c>
      <c r="D647" s="845" t="s">
        <v>6</v>
      </c>
      <c r="E647" s="844" t="s">
        <v>2024</v>
      </c>
      <c r="F647" s="843" t="s">
        <v>7</v>
      </c>
      <c r="G647" s="843" t="s">
        <v>1582</v>
      </c>
      <c r="H647" s="657"/>
      <c r="I647" s="837"/>
    </row>
    <row r="648" spans="1:9" s="836" customFormat="1" ht="15">
      <c r="A648" s="842"/>
      <c r="B648" s="828"/>
      <c r="C648" s="845"/>
      <c r="D648" s="845"/>
      <c r="E648" s="844" t="s">
        <v>2023</v>
      </c>
      <c r="F648" s="843" t="s">
        <v>27</v>
      </c>
      <c r="G648" s="843" t="s">
        <v>28</v>
      </c>
    </row>
    <row r="649" spans="1:9" s="836" customFormat="1" ht="15">
      <c r="A649" s="842"/>
      <c r="B649" s="839" t="s">
        <v>2207</v>
      </c>
      <c r="C649" s="840" t="s">
        <v>2212</v>
      </c>
      <c r="D649" s="826" t="s">
        <v>2211</v>
      </c>
      <c r="E649" s="705">
        <f>F649-5</f>
        <v>44651</v>
      </c>
      <c r="F649" s="838">
        <v>44656</v>
      </c>
      <c r="G649" s="838">
        <f>F649+3</f>
        <v>44659</v>
      </c>
    </row>
    <row r="650" spans="1:9" s="836" customFormat="1" ht="15">
      <c r="A650" s="842"/>
      <c r="B650" s="840" t="s">
        <v>2205</v>
      </c>
      <c r="C650" s="839" t="s">
        <v>2210</v>
      </c>
      <c r="D650" s="826"/>
      <c r="E650" s="705">
        <f>F650-5</f>
        <v>44658</v>
      </c>
      <c r="F650" s="838">
        <f>F649+7</f>
        <v>44663</v>
      </c>
      <c r="G650" s="838">
        <f>F650+3</f>
        <v>44666</v>
      </c>
    </row>
    <row r="651" spans="1:9" s="836" customFormat="1" ht="15">
      <c r="A651" s="842"/>
      <c r="B651" s="839" t="s">
        <v>2209</v>
      </c>
      <c r="C651" s="839" t="s">
        <v>2208</v>
      </c>
      <c r="D651" s="826"/>
      <c r="E651" s="705">
        <f>F651-5</f>
        <v>44665</v>
      </c>
      <c r="F651" s="838">
        <f>F650+7</f>
        <v>44670</v>
      </c>
      <c r="G651" s="838">
        <f>F651+3</f>
        <v>44673</v>
      </c>
      <c r="H651" s="834"/>
    </row>
    <row r="652" spans="1:9" s="836" customFormat="1" ht="15">
      <c r="A652" s="842"/>
      <c r="B652" s="840" t="s">
        <v>2207</v>
      </c>
      <c r="C652" s="839" t="s">
        <v>2206</v>
      </c>
      <c r="D652" s="826"/>
      <c r="E652" s="705">
        <f>F652-5</f>
        <v>44672</v>
      </c>
      <c r="F652" s="838">
        <f>F651+7</f>
        <v>44677</v>
      </c>
      <c r="G652" s="838">
        <f>F652+3</f>
        <v>44680</v>
      </c>
      <c r="H652" s="657"/>
    </row>
    <row r="653" spans="1:9" s="836" customFormat="1" ht="15" customHeight="1">
      <c r="A653" s="841"/>
      <c r="B653" s="840" t="s">
        <v>2205</v>
      </c>
      <c r="C653" s="839" t="s">
        <v>2204</v>
      </c>
      <c r="D653" s="826"/>
      <c r="E653" s="705">
        <f>F653-5</f>
        <v>44679</v>
      </c>
      <c r="F653" s="838">
        <f>F652+7</f>
        <v>44684</v>
      </c>
      <c r="G653" s="838">
        <f>F653+3</f>
        <v>44687</v>
      </c>
      <c r="H653" s="657"/>
      <c r="I653" s="837"/>
    </row>
    <row r="654" spans="1:9" s="834" customFormat="1" ht="15">
      <c r="A654" s="835" t="s">
        <v>77</v>
      </c>
      <c r="B654" s="835"/>
      <c r="C654" s="835"/>
      <c r="D654" s="835"/>
      <c r="E654" s="835"/>
      <c r="F654" s="835"/>
      <c r="G654" s="835"/>
      <c r="H654" s="657"/>
    </row>
    <row r="655" spans="1:9" s="737" customFormat="1" ht="15.75" customHeight="1">
      <c r="A655" s="833" t="s">
        <v>2203</v>
      </c>
      <c r="B655" s="833"/>
      <c r="C655" s="832"/>
      <c r="D655" s="831"/>
      <c r="E655" s="831"/>
      <c r="F655" s="830"/>
      <c r="G655" s="830"/>
    </row>
    <row r="656" spans="1:9" s="657" customFormat="1" ht="15">
      <c r="A656" s="806"/>
      <c r="B656" s="829" t="s">
        <v>2161</v>
      </c>
      <c r="C656" s="744" t="s">
        <v>24</v>
      </c>
      <c r="D656" s="814" t="s">
        <v>6</v>
      </c>
      <c r="E656" s="709" t="s">
        <v>2024</v>
      </c>
      <c r="F656" s="709" t="s">
        <v>7</v>
      </c>
      <c r="G656" s="709" t="s">
        <v>87</v>
      </c>
    </row>
    <row r="657" spans="1:8" s="657" customFormat="1" ht="15">
      <c r="A657" s="806"/>
      <c r="B657" s="828"/>
      <c r="C657" s="742"/>
      <c r="D657" s="810"/>
      <c r="E657" s="827" t="s">
        <v>2023</v>
      </c>
      <c r="F657" s="827" t="s">
        <v>27</v>
      </c>
      <c r="G657" s="827" t="s">
        <v>28</v>
      </c>
    </row>
    <row r="658" spans="1:8" s="657" customFormat="1" ht="15">
      <c r="A658" s="806"/>
      <c r="B658" s="678" t="s">
        <v>2202</v>
      </c>
      <c r="C658" s="678" t="s">
        <v>2199</v>
      </c>
      <c r="D658" s="826" t="s">
        <v>2201</v>
      </c>
      <c r="E658" s="705">
        <f>F658-5</f>
        <v>44648</v>
      </c>
      <c r="F658" s="761">
        <v>44653</v>
      </c>
      <c r="G658" s="761">
        <f>F658+11</f>
        <v>44664</v>
      </c>
      <c r="H658" s="657" t="s">
        <v>514</v>
      </c>
    </row>
    <row r="659" spans="1:8" s="657" customFormat="1" ht="15">
      <c r="A659" s="806"/>
      <c r="B659" s="679" t="s">
        <v>2200</v>
      </c>
      <c r="C659" s="679" t="s">
        <v>2199</v>
      </c>
      <c r="D659" s="826"/>
      <c r="E659" s="705">
        <f>F659-5</f>
        <v>44655</v>
      </c>
      <c r="F659" s="761">
        <f>F658+7</f>
        <v>44660</v>
      </c>
      <c r="G659" s="761">
        <f>F659+11</f>
        <v>44671</v>
      </c>
      <c r="H659" s="648"/>
    </row>
    <row r="660" spans="1:8" s="657" customFormat="1" ht="15">
      <c r="A660" s="806"/>
      <c r="B660" s="678" t="s">
        <v>2198</v>
      </c>
      <c r="C660" s="678" t="s">
        <v>2197</v>
      </c>
      <c r="D660" s="826"/>
      <c r="E660" s="705">
        <f>F660-5</f>
        <v>44662</v>
      </c>
      <c r="F660" s="761">
        <f>F659+7</f>
        <v>44667</v>
      </c>
      <c r="G660" s="761">
        <f>F660+11</f>
        <v>44678</v>
      </c>
      <c r="H660" s="648"/>
    </row>
    <row r="661" spans="1:8" s="657" customFormat="1" ht="15">
      <c r="A661" s="806"/>
      <c r="B661" s="679" t="s">
        <v>2164</v>
      </c>
      <c r="C661" s="678" t="s">
        <v>2163</v>
      </c>
      <c r="D661" s="826"/>
      <c r="E661" s="705">
        <f>F661-5</f>
        <v>44669</v>
      </c>
      <c r="F661" s="761">
        <f>F660+7</f>
        <v>44674</v>
      </c>
      <c r="G661" s="761">
        <f>F661+11</f>
        <v>44685</v>
      </c>
      <c r="H661" s="648"/>
    </row>
    <row r="662" spans="1:8" s="657" customFormat="1" ht="15">
      <c r="A662" s="806"/>
      <c r="B662" s="679" t="s">
        <v>2164</v>
      </c>
      <c r="C662" s="678" t="s">
        <v>2163</v>
      </c>
      <c r="D662" s="826"/>
      <c r="E662" s="705">
        <f>F662-5</f>
        <v>44676</v>
      </c>
      <c r="F662" s="761">
        <f>F661+7</f>
        <v>44681</v>
      </c>
      <c r="G662" s="761">
        <f>F662+11</f>
        <v>44692</v>
      </c>
      <c r="H662" s="648"/>
    </row>
    <row r="663" spans="1:8" s="649" customFormat="1" ht="15">
      <c r="A663" s="819" t="s">
        <v>2196</v>
      </c>
      <c r="B663" s="819"/>
      <c r="C663" s="818"/>
      <c r="D663" s="817" t="s">
        <v>514</v>
      </c>
      <c r="E663" s="817"/>
      <c r="F663" s="816"/>
      <c r="G663" s="816"/>
    </row>
    <row r="664" spans="1:8" s="648" customFormat="1" ht="15">
      <c r="A664" s="806"/>
      <c r="B664" s="725" t="s">
        <v>2161</v>
      </c>
      <c r="C664" s="744" t="s">
        <v>24</v>
      </c>
      <c r="D664" s="744" t="s">
        <v>6</v>
      </c>
      <c r="E664" s="709" t="s">
        <v>2024</v>
      </c>
      <c r="F664" s="709" t="s">
        <v>7</v>
      </c>
      <c r="G664" s="709" t="s">
        <v>215</v>
      </c>
    </row>
    <row r="665" spans="1:8" s="648" customFormat="1" ht="15">
      <c r="A665" s="806"/>
      <c r="B665" s="724"/>
      <c r="C665" s="742"/>
      <c r="D665" s="744"/>
      <c r="E665" s="709" t="s">
        <v>2023</v>
      </c>
      <c r="F665" s="709" t="s">
        <v>27</v>
      </c>
      <c r="G665" s="709" t="s">
        <v>28</v>
      </c>
    </row>
    <row r="666" spans="1:8" s="648" customFormat="1" ht="15.75" customHeight="1">
      <c r="A666" s="806"/>
      <c r="B666" s="679" t="s">
        <v>2176</v>
      </c>
      <c r="C666" s="678" t="s">
        <v>2175</v>
      </c>
      <c r="D666" s="820" t="s">
        <v>141</v>
      </c>
      <c r="E666" s="705">
        <f>F666-5</f>
        <v>44652</v>
      </c>
      <c r="F666" s="748">
        <v>44657</v>
      </c>
      <c r="G666" s="748">
        <f>F666+12</f>
        <v>44669</v>
      </c>
    </row>
    <row r="667" spans="1:8" s="648" customFormat="1" ht="15">
      <c r="A667" s="806"/>
      <c r="B667" s="679" t="s">
        <v>2173</v>
      </c>
      <c r="C667" s="678" t="s">
        <v>2172</v>
      </c>
      <c r="D667" s="799"/>
      <c r="E667" s="705">
        <f>F667-5</f>
        <v>44659</v>
      </c>
      <c r="F667" s="748">
        <f>F666+7</f>
        <v>44664</v>
      </c>
      <c r="G667" s="748">
        <f>F667+12</f>
        <v>44676</v>
      </c>
      <c r="H667" s="657"/>
    </row>
    <row r="668" spans="1:8" s="648" customFormat="1" ht="15">
      <c r="A668" s="806"/>
      <c r="B668" s="678" t="s">
        <v>2171</v>
      </c>
      <c r="C668" s="678" t="s">
        <v>2170</v>
      </c>
      <c r="D668" s="799"/>
      <c r="E668" s="705">
        <f>F668-5</f>
        <v>44666</v>
      </c>
      <c r="F668" s="748">
        <f>F667+7</f>
        <v>44671</v>
      </c>
      <c r="G668" s="748">
        <f>F668+12</f>
        <v>44683</v>
      </c>
      <c r="H668" s="657"/>
    </row>
    <row r="669" spans="1:8" s="648" customFormat="1" ht="15">
      <c r="A669" s="806"/>
      <c r="B669" s="678" t="s">
        <v>2169</v>
      </c>
      <c r="C669" s="678" t="s">
        <v>2168</v>
      </c>
      <c r="D669" s="799"/>
      <c r="E669" s="705">
        <f>F669-5</f>
        <v>44673</v>
      </c>
      <c r="F669" s="748">
        <f>F668+7</f>
        <v>44678</v>
      </c>
      <c r="G669" s="748">
        <f>F669+12</f>
        <v>44690</v>
      </c>
      <c r="H669" s="657"/>
    </row>
    <row r="670" spans="1:8" s="648" customFormat="1" ht="15" customHeight="1">
      <c r="A670" s="806"/>
      <c r="B670" s="679" t="s">
        <v>2164</v>
      </c>
      <c r="C670" s="678" t="s">
        <v>2163</v>
      </c>
      <c r="D670" s="798"/>
      <c r="E670" s="705">
        <f>F670-5</f>
        <v>44680</v>
      </c>
      <c r="F670" s="748">
        <f>F669+7</f>
        <v>44685</v>
      </c>
      <c r="G670" s="748">
        <f>F670+12</f>
        <v>44697</v>
      </c>
      <c r="H670" s="657"/>
    </row>
    <row r="671" spans="1:8" s="648" customFormat="1" ht="15" hidden="1" customHeight="1">
      <c r="A671" s="806"/>
      <c r="B671" s="825"/>
      <c r="C671" s="824"/>
      <c r="D671" s="823"/>
      <c r="E671" s="757"/>
      <c r="F671" s="822"/>
      <c r="G671" s="822"/>
      <c r="H671" s="657"/>
    </row>
    <row r="672" spans="1:8" s="648" customFormat="1" ht="15" hidden="1">
      <c r="A672" s="806"/>
      <c r="B672" s="821" t="s">
        <v>23</v>
      </c>
      <c r="C672" s="744" t="s">
        <v>24</v>
      </c>
      <c r="D672" s="744" t="s">
        <v>6</v>
      </c>
      <c r="E672" s="709" t="s">
        <v>2024</v>
      </c>
      <c r="F672" s="709" t="s">
        <v>7</v>
      </c>
      <c r="G672" s="709" t="s">
        <v>215</v>
      </c>
    </row>
    <row r="673" spans="1:8" s="648" customFormat="1" ht="15" hidden="1">
      <c r="A673" s="806"/>
      <c r="B673" s="821"/>
      <c r="C673" s="742"/>
      <c r="D673" s="744"/>
      <c r="E673" s="709" t="s">
        <v>2023</v>
      </c>
      <c r="F673" s="709" t="s">
        <v>27</v>
      </c>
      <c r="G673" s="709" t="s">
        <v>28</v>
      </c>
    </row>
    <row r="674" spans="1:8" s="648" customFormat="1" ht="15.75" hidden="1" customHeight="1">
      <c r="A674" s="806"/>
      <c r="B674" s="678"/>
      <c r="C674" s="678"/>
      <c r="D674" s="820" t="s">
        <v>181</v>
      </c>
      <c r="E674" s="705">
        <f>F674-5</f>
        <v>44008</v>
      </c>
      <c r="F674" s="748">
        <v>44013</v>
      </c>
      <c r="G674" s="748">
        <f>F674+10</f>
        <v>44023</v>
      </c>
    </row>
    <row r="675" spans="1:8" s="648" customFormat="1" ht="15" hidden="1">
      <c r="A675" s="806"/>
      <c r="B675" s="678"/>
      <c r="C675" s="678"/>
      <c r="D675" s="799"/>
      <c r="E675" s="705">
        <f>F675-5</f>
        <v>44015</v>
      </c>
      <c r="F675" s="748">
        <f>F674+7</f>
        <v>44020</v>
      </c>
      <c r="G675" s="748">
        <f>F675+10</f>
        <v>44030</v>
      </c>
      <c r="H675" s="657"/>
    </row>
    <row r="676" spans="1:8" s="648" customFormat="1" ht="15" hidden="1">
      <c r="A676" s="806"/>
      <c r="B676" s="678"/>
      <c r="C676" s="678"/>
      <c r="D676" s="799"/>
      <c r="E676" s="705">
        <f>F676-5</f>
        <v>44022</v>
      </c>
      <c r="F676" s="748">
        <f>F675+7</f>
        <v>44027</v>
      </c>
      <c r="G676" s="748">
        <f>F676+10</f>
        <v>44037</v>
      </c>
      <c r="H676" s="657"/>
    </row>
    <row r="677" spans="1:8" s="648" customFormat="1" ht="15" hidden="1">
      <c r="A677" s="806"/>
      <c r="B677" s="678"/>
      <c r="C677" s="678"/>
      <c r="D677" s="799"/>
      <c r="E677" s="705">
        <f>F677-5</f>
        <v>44029</v>
      </c>
      <c r="F677" s="748">
        <f>F676+7</f>
        <v>44034</v>
      </c>
      <c r="G677" s="748">
        <f>F677+10</f>
        <v>44044</v>
      </c>
      <c r="H677" s="657"/>
    </row>
    <row r="678" spans="1:8" s="648" customFormat="1" ht="15" hidden="1" customHeight="1">
      <c r="A678" s="806"/>
      <c r="B678" s="678"/>
      <c r="C678" s="678"/>
      <c r="D678" s="798"/>
      <c r="E678" s="705">
        <f>F678-5</f>
        <v>44036</v>
      </c>
      <c r="F678" s="748">
        <f>F677+7</f>
        <v>44041</v>
      </c>
      <c r="G678" s="748">
        <f>F678+10</f>
        <v>44051</v>
      </c>
      <c r="H678" s="657"/>
    </row>
    <row r="679" spans="1:8" s="648" customFormat="1" ht="15" hidden="1">
      <c r="A679" s="806"/>
      <c r="B679" s="821" t="s">
        <v>23</v>
      </c>
      <c r="C679" s="744" t="s">
        <v>24</v>
      </c>
      <c r="D679" s="744" t="s">
        <v>6</v>
      </c>
      <c r="E679" s="709" t="s">
        <v>2024</v>
      </c>
      <c r="F679" s="709" t="s">
        <v>7</v>
      </c>
      <c r="G679" s="709" t="s">
        <v>215</v>
      </c>
    </row>
    <row r="680" spans="1:8" s="648" customFormat="1" ht="15" hidden="1">
      <c r="A680" s="806"/>
      <c r="B680" s="821"/>
      <c r="C680" s="742"/>
      <c r="D680" s="744"/>
      <c r="E680" s="709" t="s">
        <v>2023</v>
      </c>
      <c r="F680" s="709" t="s">
        <v>27</v>
      </c>
      <c r="G680" s="709" t="s">
        <v>28</v>
      </c>
    </row>
    <row r="681" spans="1:8" s="648" customFormat="1" ht="15.75" hidden="1" customHeight="1">
      <c r="A681" s="806"/>
      <c r="B681" s="679" t="s">
        <v>2195</v>
      </c>
      <c r="C681" s="747" t="s">
        <v>2192</v>
      </c>
      <c r="D681" s="820" t="s">
        <v>2194</v>
      </c>
      <c r="E681" s="705">
        <f>F681-5</f>
        <v>43829</v>
      </c>
      <c r="F681" s="748">
        <v>43834</v>
      </c>
      <c r="G681" s="748">
        <f>F681+10</f>
        <v>43844</v>
      </c>
    </row>
    <row r="682" spans="1:8" s="648" customFormat="1" ht="15" hidden="1">
      <c r="A682" s="806"/>
      <c r="B682" s="679" t="s">
        <v>2193</v>
      </c>
      <c r="C682" s="678" t="s">
        <v>2192</v>
      </c>
      <c r="D682" s="799"/>
      <c r="E682" s="705">
        <f>F682-5</f>
        <v>43836</v>
      </c>
      <c r="F682" s="748">
        <f>F681+7</f>
        <v>43841</v>
      </c>
      <c r="G682" s="748">
        <f>F682+10</f>
        <v>43851</v>
      </c>
      <c r="H682" s="657"/>
    </row>
    <row r="683" spans="1:8" s="648" customFormat="1" ht="15" hidden="1">
      <c r="A683" s="806"/>
      <c r="B683" s="709" t="s">
        <v>2191</v>
      </c>
      <c r="C683" s="709" t="s">
        <v>2190</v>
      </c>
      <c r="D683" s="799"/>
      <c r="E683" s="705">
        <f>F683-5</f>
        <v>43843</v>
      </c>
      <c r="F683" s="748">
        <f>F682+7</f>
        <v>43848</v>
      </c>
      <c r="G683" s="748">
        <f>F683+10</f>
        <v>43858</v>
      </c>
      <c r="H683" s="657"/>
    </row>
    <row r="684" spans="1:8" s="648" customFormat="1" ht="15" hidden="1">
      <c r="A684" s="806"/>
      <c r="B684" s="679" t="s">
        <v>2189</v>
      </c>
      <c r="C684" s="678" t="s">
        <v>2188</v>
      </c>
      <c r="D684" s="799"/>
      <c r="E684" s="705">
        <f>F684-5</f>
        <v>43850</v>
      </c>
      <c r="F684" s="748">
        <f>F683+7</f>
        <v>43855</v>
      </c>
      <c r="G684" s="748">
        <f>F684+10</f>
        <v>43865</v>
      </c>
      <c r="H684" s="657"/>
    </row>
    <row r="685" spans="1:8" s="648" customFormat="1" ht="15" hidden="1" customHeight="1">
      <c r="A685" s="806"/>
      <c r="B685" s="679" t="s">
        <v>2163</v>
      </c>
      <c r="C685" s="678" t="s">
        <v>2163</v>
      </c>
      <c r="D685" s="798"/>
      <c r="E685" s="705">
        <f>F685-5</f>
        <v>43857</v>
      </c>
      <c r="F685" s="748">
        <f>F684+7</f>
        <v>43862</v>
      </c>
      <c r="G685" s="748">
        <f>F685+10</f>
        <v>43872</v>
      </c>
      <c r="H685" s="657"/>
    </row>
    <row r="686" spans="1:8" s="648" customFormat="1" ht="15">
      <c r="A686" s="806"/>
      <c r="B686" s="725" t="s">
        <v>2161</v>
      </c>
      <c r="C686" s="744" t="s">
        <v>24</v>
      </c>
      <c r="D686" s="744" t="s">
        <v>6</v>
      </c>
      <c r="E686" s="709" t="s">
        <v>2024</v>
      </c>
      <c r="F686" s="709" t="s">
        <v>7</v>
      </c>
      <c r="G686" s="709" t="s">
        <v>215</v>
      </c>
    </row>
    <row r="687" spans="1:8" s="648" customFormat="1" ht="15">
      <c r="A687" s="806"/>
      <c r="B687" s="724"/>
      <c r="C687" s="742"/>
      <c r="D687" s="744"/>
      <c r="E687" s="709" t="s">
        <v>2023</v>
      </c>
      <c r="F687" s="709" t="s">
        <v>27</v>
      </c>
      <c r="G687" s="709" t="s">
        <v>28</v>
      </c>
    </row>
    <row r="688" spans="1:8" s="648" customFormat="1" ht="15.75" customHeight="1">
      <c r="A688" s="806"/>
      <c r="B688" s="678" t="s">
        <v>2179</v>
      </c>
      <c r="C688" s="678" t="s">
        <v>2187</v>
      </c>
      <c r="D688" s="820" t="s">
        <v>2186</v>
      </c>
      <c r="E688" s="705">
        <f>F688-5</f>
        <v>44649</v>
      </c>
      <c r="F688" s="748">
        <v>44654</v>
      </c>
      <c r="G688" s="748">
        <f>F688+10</f>
        <v>44664</v>
      </c>
    </row>
    <row r="689" spans="1:8" s="648" customFormat="1" ht="15">
      <c r="A689" s="806"/>
      <c r="B689" s="678" t="s">
        <v>2185</v>
      </c>
      <c r="C689" s="678" t="s">
        <v>2184</v>
      </c>
      <c r="D689" s="799"/>
      <c r="E689" s="705">
        <f>F689-5</f>
        <v>44656</v>
      </c>
      <c r="F689" s="748">
        <f>F688+7</f>
        <v>44661</v>
      </c>
      <c r="G689" s="748">
        <f>F689+10</f>
        <v>44671</v>
      </c>
      <c r="H689" s="657"/>
    </row>
    <row r="690" spans="1:8" s="648" customFormat="1" ht="15">
      <c r="A690" s="806"/>
      <c r="B690" s="678" t="s">
        <v>2183</v>
      </c>
      <c r="C690" s="678" t="s">
        <v>2182</v>
      </c>
      <c r="D690" s="799"/>
      <c r="E690" s="705">
        <f>F690-5</f>
        <v>44663</v>
      </c>
      <c r="F690" s="748">
        <f>F689+7</f>
        <v>44668</v>
      </c>
      <c r="G690" s="748">
        <f>F690+10</f>
        <v>44678</v>
      </c>
      <c r="H690" s="657"/>
    </row>
    <row r="691" spans="1:8" s="648" customFormat="1" ht="15">
      <c r="A691" s="806"/>
      <c r="B691" s="678" t="s">
        <v>2181</v>
      </c>
      <c r="C691" s="678" t="s">
        <v>2180</v>
      </c>
      <c r="D691" s="799"/>
      <c r="E691" s="705">
        <f>F691-5</f>
        <v>44670</v>
      </c>
      <c r="F691" s="748">
        <f>F690+7</f>
        <v>44675</v>
      </c>
      <c r="G691" s="748">
        <f>F691+10</f>
        <v>44685</v>
      </c>
      <c r="H691" s="657"/>
    </row>
    <row r="692" spans="1:8" s="648" customFormat="1" ht="15" customHeight="1">
      <c r="A692" s="806"/>
      <c r="B692" s="679" t="s">
        <v>2179</v>
      </c>
      <c r="C692" s="678" t="s">
        <v>2178</v>
      </c>
      <c r="D692" s="798"/>
      <c r="E692" s="705">
        <f>F692-5</f>
        <v>44677</v>
      </c>
      <c r="F692" s="748">
        <f>F691+7</f>
        <v>44682</v>
      </c>
      <c r="G692" s="748">
        <f>F692+10</f>
        <v>44692</v>
      </c>
      <c r="H692" s="657"/>
    </row>
    <row r="693" spans="1:8" s="669" customFormat="1" ht="15">
      <c r="A693" s="819" t="s">
        <v>2177</v>
      </c>
      <c r="B693" s="819"/>
      <c r="C693" s="818"/>
      <c r="D693" s="817"/>
      <c r="E693" s="817"/>
      <c r="F693" s="816"/>
      <c r="G693" s="816"/>
    </row>
    <row r="694" spans="1:8" s="657" customFormat="1" ht="15">
      <c r="A694" s="806"/>
      <c r="B694" s="725" t="s">
        <v>2161</v>
      </c>
      <c r="C694" s="744" t="s">
        <v>24</v>
      </c>
      <c r="D694" s="814" t="s">
        <v>6</v>
      </c>
      <c r="E694" s="709" t="s">
        <v>2024</v>
      </c>
      <c r="F694" s="813" t="s">
        <v>7</v>
      </c>
      <c r="G694" s="812" t="s">
        <v>1922</v>
      </c>
    </row>
    <row r="695" spans="1:8" s="657" customFormat="1" ht="15">
      <c r="A695" s="806"/>
      <c r="B695" s="724"/>
      <c r="C695" s="742"/>
      <c r="D695" s="810"/>
      <c r="E695" s="709" t="s">
        <v>2023</v>
      </c>
      <c r="F695" s="809" t="s">
        <v>27</v>
      </c>
      <c r="G695" s="808" t="s">
        <v>28</v>
      </c>
    </row>
    <row r="696" spans="1:8" s="657" customFormat="1" ht="15">
      <c r="A696" s="806"/>
      <c r="B696" s="679" t="s">
        <v>2176</v>
      </c>
      <c r="C696" s="747" t="s">
        <v>2175</v>
      </c>
      <c r="D696" s="805" t="s">
        <v>2174</v>
      </c>
      <c r="E696" s="804">
        <f>F696-6</f>
        <v>44651</v>
      </c>
      <c r="F696" s="803">
        <v>44657</v>
      </c>
      <c r="G696" s="803">
        <f>F696+16</f>
        <v>44673</v>
      </c>
    </row>
    <row r="697" spans="1:8" s="657" customFormat="1" ht="15">
      <c r="A697" s="806"/>
      <c r="B697" s="679" t="s">
        <v>2173</v>
      </c>
      <c r="C697" s="678" t="s">
        <v>2172</v>
      </c>
      <c r="D697" s="805"/>
      <c r="E697" s="804">
        <f>F697-6</f>
        <v>44658</v>
      </c>
      <c r="F697" s="803">
        <f>F696+7</f>
        <v>44664</v>
      </c>
      <c r="G697" s="803">
        <f>F697+16</f>
        <v>44680</v>
      </c>
    </row>
    <row r="698" spans="1:8" s="657" customFormat="1" ht="15">
      <c r="A698" s="806"/>
      <c r="B698" s="679" t="s">
        <v>2171</v>
      </c>
      <c r="C698" s="678" t="s">
        <v>2170</v>
      </c>
      <c r="D698" s="805"/>
      <c r="E698" s="804">
        <f>F698-6</f>
        <v>44665</v>
      </c>
      <c r="F698" s="803">
        <f>F697+7</f>
        <v>44671</v>
      </c>
      <c r="G698" s="803">
        <f>F698+16</f>
        <v>44687</v>
      </c>
    </row>
    <row r="699" spans="1:8" s="657" customFormat="1" ht="15">
      <c r="A699" s="806"/>
      <c r="B699" s="679" t="s">
        <v>2169</v>
      </c>
      <c r="C699" s="678" t="s">
        <v>2168</v>
      </c>
      <c r="D699" s="805"/>
      <c r="E699" s="804">
        <f>F699-6</f>
        <v>44672</v>
      </c>
      <c r="F699" s="803">
        <f>F698+7</f>
        <v>44678</v>
      </c>
      <c r="G699" s="803">
        <f>F699+16</f>
        <v>44694</v>
      </c>
    </row>
    <row r="700" spans="1:8" s="657" customFormat="1" ht="15">
      <c r="A700" s="806"/>
      <c r="B700" s="679" t="s">
        <v>2164</v>
      </c>
      <c r="C700" s="678" t="s">
        <v>2163</v>
      </c>
      <c r="D700" s="805"/>
      <c r="E700" s="804">
        <f>F700-6</f>
        <v>44679</v>
      </c>
      <c r="F700" s="803">
        <f>F699+7</f>
        <v>44685</v>
      </c>
      <c r="G700" s="803">
        <f>F700+16</f>
        <v>44701</v>
      </c>
    </row>
    <row r="701" spans="1:8" s="657" customFormat="1" ht="15" hidden="1">
      <c r="A701" s="806"/>
      <c r="B701" s="815" t="s">
        <v>23</v>
      </c>
      <c r="C701" s="744" t="s">
        <v>24</v>
      </c>
      <c r="D701" s="814" t="s">
        <v>6</v>
      </c>
      <c r="E701" s="709" t="s">
        <v>2024</v>
      </c>
      <c r="F701" s="813" t="s">
        <v>7</v>
      </c>
      <c r="G701" s="812" t="s">
        <v>1922</v>
      </c>
    </row>
    <row r="702" spans="1:8" s="657" customFormat="1" ht="15" hidden="1">
      <c r="A702" s="806"/>
      <c r="B702" s="811"/>
      <c r="C702" s="742"/>
      <c r="D702" s="810"/>
      <c r="E702" s="709" t="s">
        <v>2023</v>
      </c>
      <c r="F702" s="809" t="s">
        <v>27</v>
      </c>
      <c r="G702" s="808" t="s">
        <v>28</v>
      </c>
    </row>
    <row r="703" spans="1:8" s="657" customFormat="1" ht="15" hidden="1">
      <c r="A703" s="806"/>
      <c r="B703" s="679" t="s">
        <v>2164</v>
      </c>
      <c r="C703" s="678" t="s">
        <v>2163</v>
      </c>
      <c r="D703" s="805" t="s">
        <v>2167</v>
      </c>
      <c r="E703" s="804">
        <f>F703-4</f>
        <v>44503</v>
      </c>
      <c r="F703" s="803">
        <v>44507</v>
      </c>
      <c r="G703" s="803">
        <f>F703+22</f>
        <v>44529</v>
      </c>
    </row>
    <row r="704" spans="1:8" s="657" customFormat="1" ht="15" hidden="1">
      <c r="A704" s="806"/>
      <c r="B704" s="679" t="s">
        <v>2164</v>
      </c>
      <c r="C704" s="678" t="s">
        <v>2163</v>
      </c>
      <c r="D704" s="805"/>
      <c r="E704" s="804">
        <f>F704-4</f>
        <v>44510</v>
      </c>
      <c r="F704" s="803">
        <f>F703+7</f>
        <v>44514</v>
      </c>
      <c r="G704" s="803">
        <f>F704+22</f>
        <v>44536</v>
      </c>
    </row>
    <row r="705" spans="1:8" s="657" customFormat="1" ht="15" hidden="1">
      <c r="A705" s="806"/>
      <c r="B705" s="679" t="s">
        <v>2164</v>
      </c>
      <c r="C705" s="678" t="s">
        <v>2163</v>
      </c>
      <c r="D705" s="805"/>
      <c r="E705" s="804">
        <f>F705-4</f>
        <v>44517</v>
      </c>
      <c r="F705" s="803">
        <f>F704+7</f>
        <v>44521</v>
      </c>
      <c r="G705" s="803">
        <f>F705+22</f>
        <v>44543</v>
      </c>
    </row>
    <row r="706" spans="1:8" s="657" customFormat="1" ht="15" hidden="1">
      <c r="A706" s="806"/>
      <c r="B706" s="807" t="s">
        <v>2166</v>
      </c>
      <c r="C706" s="747" t="s">
        <v>2165</v>
      </c>
      <c r="D706" s="805"/>
      <c r="E706" s="804">
        <f>F706-4</f>
        <v>44524</v>
      </c>
      <c r="F706" s="803">
        <f>F705+7</f>
        <v>44528</v>
      </c>
      <c r="G706" s="803">
        <f>F706+22</f>
        <v>44550</v>
      </c>
    </row>
    <row r="707" spans="1:8" s="657" customFormat="1" ht="15" hidden="1">
      <c r="A707" s="806"/>
      <c r="B707" s="679" t="s">
        <v>2164</v>
      </c>
      <c r="C707" s="678" t="s">
        <v>2163</v>
      </c>
      <c r="D707" s="805"/>
      <c r="E707" s="804">
        <f>F707-4</f>
        <v>44531</v>
      </c>
      <c r="F707" s="803">
        <f>F706+7</f>
        <v>44535</v>
      </c>
      <c r="G707" s="803">
        <f>F707+22</f>
        <v>44557</v>
      </c>
    </row>
    <row r="708" spans="1:8" s="649" customFormat="1" ht="15.75" customHeight="1">
      <c r="A708" s="783" t="s">
        <v>2162</v>
      </c>
      <c r="B708" s="783"/>
      <c r="C708" s="802"/>
    </row>
    <row r="709" spans="1:8" s="648" customFormat="1" ht="15" hidden="1">
      <c r="A709" s="787"/>
      <c r="B709" s="715" t="s">
        <v>2161</v>
      </c>
      <c r="C709" s="796" t="s">
        <v>24</v>
      </c>
      <c r="D709" s="797" t="s">
        <v>6</v>
      </c>
      <c r="E709" s="683" t="s">
        <v>2024</v>
      </c>
      <c r="F709" s="683" t="s">
        <v>7</v>
      </c>
      <c r="G709" s="683" t="s">
        <v>2152</v>
      </c>
    </row>
    <row r="710" spans="1:8" s="648" customFormat="1" ht="15" hidden="1">
      <c r="A710" s="787"/>
      <c r="B710" s="714"/>
      <c r="C710" s="796"/>
      <c r="D710" s="795"/>
      <c r="E710" s="766" t="s">
        <v>2023</v>
      </c>
      <c r="F710" s="766" t="s">
        <v>27</v>
      </c>
      <c r="G710" s="766" t="s">
        <v>28</v>
      </c>
    </row>
    <row r="711" spans="1:8" s="648" customFormat="1" ht="15" hidden="1">
      <c r="A711" s="787"/>
      <c r="B711" s="679" t="s">
        <v>2156</v>
      </c>
      <c r="C711" s="678" t="s">
        <v>2160</v>
      </c>
      <c r="D711" s="801" t="s">
        <v>141</v>
      </c>
      <c r="E711" s="785">
        <f>F711-5</f>
        <v>44014</v>
      </c>
      <c r="F711" s="784">
        <v>44019</v>
      </c>
      <c r="G711" s="784">
        <f>F711+9</f>
        <v>44028</v>
      </c>
    </row>
    <row r="712" spans="1:8" s="648" customFormat="1" hidden="1">
      <c r="A712" s="787"/>
      <c r="B712" s="679" t="s">
        <v>2154</v>
      </c>
      <c r="C712" s="720" t="s">
        <v>2159</v>
      </c>
      <c r="D712" s="800"/>
      <c r="E712" s="785">
        <f>F712-5</f>
        <v>44021</v>
      </c>
      <c r="F712" s="784">
        <f>F711+7</f>
        <v>44026</v>
      </c>
      <c r="G712" s="784">
        <f>F712+8</f>
        <v>44034</v>
      </c>
      <c r="H712" s="789"/>
    </row>
    <row r="713" spans="1:8" s="648" customFormat="1" ht="15" hidden="1">
      <c r="A713" s="787"/>
      <c r="B713" s="679" t="s">
        <v>2158</v>
      </c>
      <c r="C713" s="720" t="s">
        <v>2157</v>
      </c>
      <c r="D713" s="800"/>
      <c r="E713" s="785">
        <f>F713-5</f>
        <v>44028</v>
      </c>
      <c r="F713" s="784">
        <f>F712+7</f>
        <v>44033</v>
      </c>
      <c r="G713" s="784">
        <f>F713+8</f>
        <v>44041</v>
      </c>
    </row>
    <row r="714" spans="1:8" s="648" customFormat="1" ht="15" hidden="1">
      <c r="A714" s="787"/>
      <c r="B714" s="679" t="s">
        <v>2156</v>
      </c>
      <c r="C714" s="720" t="s">
        <v>2155</v>
      </c>
      <c r="D714" s="799"/>
      <c r="E714" s="785">
        <f>F714-5</f>
        <v>44035</v>
      </c>
      <c r="F714" s="784">
        <f>F713+7</f>
        <v>44040</v>
      </c>
      <c r="G714" s="784">
        <f>F714+8</f>
        <v>44048</v>
      </c>
    </row>
    <row r="715" spans="1:8" s="648" customFormat="1" ht="15" hidden="1">
      <c r="A715" s="787"/>
      <c r="B715" s="679" t="s">
        <v>2154</v>
      </c>
      <c r="C715" s="720" t="s">
        <v>2153</v>
      </c>
      <c r="D715" s="798"/>
      <c r="E715" s="785">
        <f>F715-5</f>
        <v>44042</v>
      </c>
      <c r="F715" s="784">
        <f>F714+7</f>
        <v>44047</v>
      </c>
      <c r="G715" s="784">
        <f>F715+8</f>
        <v>44055</v>
      </c>
    </row>
    <row r="716" spans="1:8" s="648" customFormat="1" ht="15">
      <c r="A716" s="787"/>
      <c r="B716" s="725" t="s">
        <v>2126</v>
      </c>
      <c r="C716" s="796" t="s">
        <v>24</v>
      </c>
      <c r="D716" s="797" t="s">
        <v>6</v>
      </c>
      <c r="E716" s="683" t="s">
        <v>2024</v>
      </c>
      <c r="F716" s="683" t="s">
        <v>7</v>
      </c>
      <c r="G716" s="683" t="s">
        <v>2152</v>
      </c>
    </row>
    <row r="717" spans="1:8" s="648" customFormat="1" ht="15">
      <c r="A717" s="787"/>
      <c r="B717" s="724"/>
      <c r="C717" s="796"/>
      <c r="D717" s="795"/>
      <c r="E717" s="766" t="s">
        <v>2023</v>
      </c>
      <c r="F717" s="766" t="s">
        <v>27</v>
      </c>
      <c r="G717" s="766" t="s">
        <v>28</v>
      </c>
    </row>
    <row r="718" spans="1:8" s="648" customFormat="1" ht="15">
      <c r="A718" s="787"/>
      <c r="B718" s="679" t="s">
        <v>2151</v>
      </c>
      <c r="C718" s="678" t="s">
        <v>2150</v>
      </c>
      <c r="D718" s="765" t="s">
        <v>2149</v>
      </c>
      <c r="E718" s="785">
        <f>F718-5</f>
        <v>44648</v>
      </c>
      <c r="F718" s="748">
        <v>44653</v>
      </c>
      <c r="G718" s="784">
        <f>F718+9</f>
        <v>44662</v>
      </c>
    </row>
    <row r="719" spans="1:8" s="648" customFormat="1">
      <c r="A719" s="787"/>
      <c r="B719" s="679" t="s">
        <v>2143</v>
      </c>
      <c r="C719" s="678" t="s">
        <v>2148</v>
      </c>
      <c r="D719" s="764"/>
      <c r="E719" s="785">
        <f>F719-5</f>
        <v>44655</v>
      </c>
      <c r="F719" s="784">
        <f>F718+7</f>
        <v>44660</v>
      </c>
      <c r="G719" s="784">
        <f>F719+9</f>
        <v>44669</v>
      </c>
      <c r="H719" s="789"/>
    </row>
    <row r="720" spans="1:8" s="648" customFormat="1" ht="15">
      <c r="A720" s="787"/>
      <c r="B720" s="679" t="s">
        <v>2147</v>
      </c>
      <c r="C720" s="678" t="s">
        <v>2146</v>
      </c>
      <c r="D720" s="764"/>
      <c r="E720" s="785">
        <f>F720-5</f>
        <v>44662</v>
      </c>
      <c r="F720" s="784">
        <f>F719+7</f>
        <v>44667</v>
      </c>
      <c r="G720" s="784">
        <f>F720+9</f>
        <v>44676</v>
      </c>
    </row>
    <row r="721" spans="1:8" s="648" customFormat="1" ht="15">
      <c r="A721" s="787"/>
      <c r="B721" s="679" t="s">
        <v>2145</v>
      </c>
      <c r="C721" s="678" t="s">
        <v>2144</v>
      </c>
      <c r="D721" s="764"/>
      <c r="E721" s="785">
        <f>F721-5</f>
        <v>44669</v>
      </c>
      <c r="F721" s="784">
        <f>F720+7</f>
        <v>44674</v>
      </c>
      <c r="G721" s="784">
        <f>F721+9</f>
        <v>44683</v>
      </c>
    </row>
    <row r="722" spans="1:8" s="648" customFormat="1" ht="15" customHeight="1">
      <c r="A722" s="787"/>
      <c r="B722" s="679" t="s">
        <v>2143</v>
      </c>
      <c r="C722" s="678" t="s">
        <v>2142</v>
      </c>
      <c r="D722" s="762"/>
      <c r="E722" s="785">
        <f>F722-5</f>
        <v>44676</v>
      </c>
      <c r="F722" s="784">
        <f>F721+7</f>
        <v>44681</v>
      </c>
      <c r="G722" s="784">
        <f>F722+9</f>
        <v>44690</v>
      </c>
    </row>
    <row r="723" spans="1:8" s="648" customFormat="1" ht="15" hidden="1" customHeight="1">
      <c r="A723" s="787"/>
      <c r="B723" s="715"/>
      <c r="C723" s="794"/>
      <c r="D723" s="764"/>
      <c r="E723" s="793" t="s">
        <v>2024</v>
      </c>
      <c r="F723" s="683" t="s">
        <v>7</v>
      </c>
      <c r="G723" s="792" t="e">
        <f>F723+8</f>
        <v>#VALUE!</v>
      </c>
    </row>
    <row r="724" spans="1:8" s="648" customFormat="1" ht="15" hidden="1" customHeight="1">
      <c r="A724" s="787"/>
      <c r="B724" s="714"/>
      <c r="C724" s="791"/>
      <c r="D724" s="764"/>
      <c r="E724" s="790" t="s">
        <v>2023</v>
      </c>
      <c r="F724" s="766" t="s">
        <v>27</v>
      </c>
      <c r="G724" s="784" t="e">
        <f>F724+8</f>
        <v>#VALUE!</v>
      </c>
    </row>
    <row r="725" spans="1:8" s="648" customFormat="1" ht="15" hidden="1" customHeight="1">
      <c r="A725" s="787"/>
      <c r="B725" s="678"/>
      <c r="C725" s="788"/>
      <c r="D725" s="764"/>
      <c r="E725" s="785">
        <f>F725-5</f>
        <v>43892</v>
      </c>
      <c r="F725" s="784">
        <v>43897</v>
      </c>
      <c r="G725" s="784">
        <f>F725+8</f>
        <v>43905</v>
      </c>
    </row>
    <row r="726" spans="1:8" s="648" customFormat="1" ht="15.75" hidden="1" customHeight="1">
      <c r="A726" s="787"/>
      <c r="B726" s="678"/>
      <c r="C726" s="786"/>
      <c r="D726" s="762"/>
      <c r="E726" s="785">
        <f>F726-5</f>
        <v>43899</v>
      </c>
      <c r="F726" s="784">
        <f>F725+7</f>
        <v>43904</v>
      </c>
      <c r="G726" s="784">
        <f>F726+8</f>
        <v>43912</v>
      </c>
      <c r="H726" s="789"/>
    </row>
    <row r="727" spans="1:8" s="648" customFormat="1" ht="15" hidden="1" customHeight="1">
      <c r="A727" s="787"/>
      <c r="B727" s="678"/>
      <c r="C727" s="788"/>
      <c r="D727" s="765"/>
      <c r="E727" s="785">
        <f>F727-5</f>
        <v>43906</v>
      </c>
      <c r="F727" s="784">
        <f>F726+7</f>
        <v>43911</v>
      </c>
      <c r="G727" s="784">
        <f>F727+8</f>
        <v>43919</v>
      </c>
    </row>
    <row r="728" spans="1:8" s="648" customFormat="1" ht="15" hidden="1" customHeight="1">
      <c r="A728" s="787"/>
      <c r="B728" s="678"/>
      <c r="C728" s="788"/>
      <c r="D728" s="764"/>
      <c r="E728" s="785">
        <f>F728-5</f>
        <v>43913</v>
      </c>
      <c r="F728" s="784">
        <f>F727+7</f>
        <v>43918</v>
      </c>
      <c r="G728" s="784">
        <f>F728+8</f>
        <v>43926</v>
      </c>
    </row>
    <row r="729" spans="1:8" s="648" customFormat="1" ht="15" hidden="1" customHeight="1">
      <c r="A729" s="787"/>
      <c r="B729" s="678"/>
      <c r="C729" s="786"/>
      <c r="D729" s="764"/>
      <c r="E729" s="785">
        <f>F729-5</f>
        <v>43920</v>
      </c>
      <c r="F729" s="784">
        <f>F728+7</f>
        <v>43925</v>
      </c>
      <c r="G729" s="784">
        <f>F729+8</f>
        <v>43933</v>
      </c>
    </row>
    <row r="730" spans="1:8" s="669" customFormat="1" ht="18" customHeight="1">
      <c r="A730" s="783" t="s">
        <v>2141</v>
      </c>
      <c r="B730" s="783"/>
      <c r="C730" s="718"/>
      <c r="D730" s="772"/>
      <c r="E730" s="716"/>
      <c r="F730" s="782"/>
      <c r="G730" s="782"/>
    </row>
    <row r="731" spans="1:8" s="657" customFormat="1" ht="18" customHeight="1">
      <c r="A731" s="710"/>
      <c r="B731" s="725" t="s">
        <v>2126</v>
      </c>
      <c r="C731" s="685" t="s">
        <v>24</v>
      </c>
      <c r="D731" s="685" t="s">
        <v>6</v>
      </c>
      <c r="E731" s="705" t="s">
        <v>2024</v>
      </c>
      <c r="F731" s="705" t="s">
        <v>7</v>
      </c>
      <c r="G731" s="705" t="s">
        <v>184</v>
      </c>
    </row>
    <row r="732" spans="1:8" s="657" customFormat="1" ht="18" customHeight="1">
      <c r="A732" s="710"/>
      <c r="B732" s="724"/>
      <c r="C732" s="713"/>
      <c r="D732" s="713"/>
      <c r="E732" s="705" t="s">
        <v>2023</v>
      </c>
      <c r="F732" s="705" t="s">
        <v>27</v>
      </c>
      <c r="G732" s="705" t="s">
        <v>28</v>
      </c>
    </row>
    <row r="733" spans="1:8" s="657" customFormat="1" ht="15">
      <c r="A733" s="648"/>
      <c r="B733" s="678" t="s">
        <v>2129</v>
      </c>
      <c r="C733" s="678" t="s">
        <v>2140</v>
      </c>
      <c r="D733" s="765" t="s">
        <v>2139</v>
      </c>
      <c r="E733" s="706">
        <f>F733-4</f>
        <v>44648</v>
      </c>
      <c r="F733" s="761">
        <v>44652</v>
      </c>
      <c r="G733" s="761">
        <f>F733+7</f>
        <v>44659</v>
      </c>
    </row>
    <row r="734" spans="1:8" s="657" customFormat="1" ht="15">
      <c r="A734" s="648"/>
      <c r="B734" s="678" t="s">
        <v>2130</v>
      </c>
      <c r="C734" s="678" t="s">
        <v>2138</v>
      </c>
      <c r="D734" s="764"/>
      <c r="E734" s="706">
        <f>F734-4</f>
        <v>44655</v>
      </c>
      <c r="F734" s="761">
        <f>F733+7</f>
        <v>44659</v>
      </c>
      <c r="G734" s="761">
        <f>F734+7</f>
        <v>44666</v>
      </c>
    </row>
    <row r="735" spans="1:8" s="657" customFormat="1" ht="15">
      <c r="A735" s="648"/>
      <c r="B735" s="678" t="s">
        <v>2129</v>
      </c>
      <c r="C735" s="678" t="s">
        <v>2137</v>
      </c>
      <c r="D735" s="764"/>
      <c r="E735" s="706">
        <f>F735-4</f>
        <v>44662</v>
      </c>
      <c r="F735" s="761">
        <f>F734+7</f>
        <v>44666</v>
      </c>
      <c r="G735" s="761">
        <f>F735+7</f>
        <v>44673</v>
      </c>
    </row>
    <row r="736" spans="1:8" s="657" customFormat="1" ht="15">
      <c r="A736" s="648"/>
      <c r="B736" s="678" t="s">
        <v>2130</v>
      </c>
      <c r="C736" s="678" t="s">
        <v>2136</v>
      </c>
      <c r="D736" s="764"/>
      <c r="E736" s="706">
        <f>F736-4</f>
        <v>44669</v>
      </c>
      <c r="F736" s="761">
        <f>F735+7</f>
        <v>44673</v>
      </c>
      <c r="G736" s="761">
        <f>F736+7</f>
        <v>44680</v>
      </c>
    </row>
    <row r="737" spans="1:7" s="657" customFormat="1" ht="15" customHeight="1">
      <c r="A737" s="648"/>
      <c r="B737" s="679" t="s">
        <v>2135</v>
      </c>
      <c r="C737" s="678" t="s">
        <v>2134</v>
      </c>
      <c r="D737" s="762"/>
      <c r="E737" s="706">
        <f>F737-4</f>
        <v>44676</v>
      </c>
      <c r="F737" s="761">
        <f>F736+7</f>
        <v>44680</v>
      </c>
      <c r="G737" s="761">
        <f>F737+7</f>
        <v>44687</v>
      </c>
    </row>
    <row r="738" spans="1:7" s="778" customFormat="1" ht="15">
      <c r="A738" s="781"/>
      <c r="B738" s="725" t="s">
        <v>2126</v>
      </c>
      <c r="C738" s="780" t="s">
        <v>24</v>
      </c>
      <c r="D738" s="780" t="s">
        <v>6</v>
      </c>
      <c r="E738" s="779" t="s">
        <v>2024</v>
      </c>
      <c r="F738" s="779" t="s">
        <v>7</v>
      </c>
      <c r="G738" s="779" t="s">
        <v>184</v>
      </c>
    </row>
    <row r="739" spans="1:7" s="657" customFormat="1" ht="15">
      <c r="A739" s="648"/>
      <c r="B739" s="724"/>
      <c r="C739" s="735"/>
      <c r="D739" s="735"/>
      <c r="E739" s="766" t="s">
        <v>2023</v>
      </c>
      <c r="F739" s="766" t="s">
        <v>27</v>
      </c>
      <c r="G739" s="766" t="s">
        <v>28</v>
      </c>
    </row>
    <row r="740" spans="1:7" s="657" customFormat="1" ht="15">
      <c r="A740" s="648"/>
      <c r="B740" s="678" t="s">
        <v>2129</v>
      </c>
      <c r="C740" s="678" t="s">
        <v>2133</v>
      </c>
      <c r="D740" s="765" t="s">
        <v>2132</v>
      </c>
      <c r="E740" s="706">
        <f>F740-4</f>
        <v>44648</v>
      </c>
      <c r="F740" s="761">
        <v>44652</v>
      </c>
      <c r="G740" s="761">
        <f>F740+7</f>
        <v>44659</v>
      </c>
    </row>
    <row r="741" spans="1:7" s="657" customFormat="1" ht="15">
      <c r="A741" s="648"/>
      <c r="B741" s="678" t="s">
        <v>2130</v>
      </c>
      <c r="C741" s="678" t="s">
        <v>2131</v>
      </c>
      <c r="D741" s="764"/>
      <c r="E741" s="706">
        <f>F741-4</f>
        <v>44655</v>
      </c>
      <c r="F741" s="761">
        <f>F740+7</f>
        <v>44659</v>
      </c>
      <c r="G741" s="761">
        <f>F741+7</f>
        <v>44666</v>
      </c>
    </row>
    <row r="742" spans="1:7" s="657" customFormat="1" ht="15">
      <c r="A742" s="648"/>
      <c r="B742" s="678" t="s">
        <v>2129</v>
      </c>
      <c r="C742" s="678" t="s">
        <v>2131</v>
      </c>
      <c r="D742" s="764"/>
      <c r="E742" s="706">
        <f>F742-4</f>
        <v>44662</v>
      </c>
      <c r="F742" s="761">
        <f>F741+7</f>
        <v>44666</v>
      </c>
      <c r="G742" s="761">
        <f>F742+7</f>
        <v>44673</v>
      </c>
    </row>
    <row r="743" spans="1:7" s="657" customFormat="1" ht="15">
      <c r="A743" s="648"/>
      <c r="B743" s="679" t="s">
        <v>2130</v>
      </c>
      <c r="C743" s="678" t="s">
        <v>2128</v>
      </c>
      <c r="D743" s="764"/>
      <c r="E743" s="706">
        <f>F743-4</f>
        <v>44669</v>
      </c>
      <c r="F743" s="761">
        <f>F742+7</f>
        <v>44673</v>
      </c>
      <c r="G743" s="761">
        <f>F743+7</f>
        <v>44680</v>
      </c>
    </row>
    <row r="744" spans="1:7" s="657" customFormat="1" ht="15" customHeight="1">
      <c r="A744" s="648"/>
      <c r="B744" s="678" t="s">
        <v>2129</v>
      </c>
      <c r="C744" s="678" t="s">
        <v>2128</v>
      </c>
      <c r="D744" s="762"/>
      <c r="E744" s="706">
        <f>F744-4</f>
        <v>44676</v>
      </c>
      <c r="F744" s="761">
        <f>F743+7</f>
        <v>44680</v>
      </c>
      <c r="G744" s="761">
        <f>F744+7</f>
        <v>44687</v>
      </c>
    </row>
    <row r="745" spans="1:7" s="669" customFormat="1" ht="18" customHeight="1">
      <c r="A745" s="719" t="s">
        <v>2127</v>
      </c>
      <c r="B745" s="719"/>
      <c r="C745" s="678"/>
      <c r="D745" s="772"/>
      <c r="E745" s="716"/>
      <c r="F745" s="716"/>
      <c r="G745" s="716"/>
    </row>
    <row r="746" spans="1:7" s="657" customFormat="1" ht="18" customHeight="1">
      <c r="A746" s="710"/>
      <c r="B746" s="777" t="s">
        <v>2126</v>
      </c>
      <c r="C746" s="685" t="s">
        <v>24</v>
      </c>
      <c r="D746" s="685" t="s">
        <v>6</v>
      </c>
      <c r="E746" s="705" t="s">
        <v>2024</v>
      </c>
      <c r="F746" s="705" t="s">
        <v>7</v>
      </c>
      <c r="G746" s="705" t="s">
        <v>1886</v>
      </c>
    </row>
    <row r="747" spans="1:7" s="657" customFormat="1" ht="18" customHeight="1">
      <c r="A747" s="710"/>
      <c r="B747" s="776"/>
      <c r="C747" s="713"/>
      <c r="D747" s="713"/>
      <c r="E747" s="705" t="s">
        <v>2023</v>
      </c>
      <c r="F747" s="705" t="s">
        <v>27</v>
      </c>
      <c r="G747" s="705" t="s">
        <v>28</v>
      </c>
    </row>
    <row r="748" spans="1:7" s="657" customFormat="1" ht="17.25" customHeight="1">
      <c r="A748" s="710"/>
      <c r="B748" s="775" t="s">
        <v>2125</v>
      </c>
      <c r="C748" s="678" t="s">
        <v>2124</v>
      </c>
      <c r="D748" s="707" t="s">
        <v>2123</v>
      </c>
      <c r="E748" s="705">
        <f>F748-5</f>
        <v>44647</v>
      </c>
      <c r="F748" s="748">
        <v>44652</v>
      </c>
      <c r="G748" s="748">
        <f>F748+11</f>
        <v>44663</v>
      </c>
    </row>
    <row r="749" spans="1:7" s="657" customFormat="1" ht="17.25" customHeight="1">
      <c r="A749" s="710"/>
      <c r="B749" s="775" t="s">
        <v>2122</v>
      </c>
      <c r="C749" s="678" t="s">
        <v>2121</v>
      </c>
      <c r="D749" s="707"/>
      <c r="E749" s="705">
        <f>F749-5</f>
        <v>44654</v>
      </c>
      <c r="F749" s="748">
        <f>F748+7</f>
        <v>44659</v>
      </c>
      <c r="G749" s="748">
        <f>F749+11</f>
        <v>44670</v>
      </c>
    </row>
    <row r="750" spans="1:7" s="657" customFormat="1" ht="17.25" customHeight="1">
      <c r="A750" s="710"/>
      <c r="B750" s="679" t="s">
        <v>2106</v>
      </c>
      <c r="C750" s="678" t="s">
        <v>2120</v>
      </c>
      <c r="D750" s="707"/>
      <c r="E750" s="705">
        <f>F750-5</f>
        <v>44661</v>
      </c>
      <c r="F750" s="748">
        <f>F749+7</f>
        <v>44666</v>
      </c>
      <c r="G750" s="748">
        <f>F750+11</f>
        <v>44677</v>
      </c>
    </row>
    <row r="751" spans="1:7" s="657" customFormat="1" ht="17.25" customHeight="1">
      <c r="A751" s="710"/>
      <c r="B751" s="679" t="s">
        <v>2104</v>
      </c>
      <c r="C751" s="678" t="s">
        <v>2119</v>
      </c>
      <c r="D751" s="707"/>
      <c r="E751" s="705">
        <f>F751-5</f>
        <v>44668</v>
      </c>
      <c r="F751" s="748">
        <f>F750+7</f>
        <v>44673</v>
      </c>
      <c r="G751" s="748">
        <f>F751+11</f>
        <v>44684</v>
      </c>
    </row>
    <row r="752" spans="1:7" s="657" customFormat="1" ht="17.25" customHeight="1">
      <c r="B752" s="678" t="s">
        <v>2118</v>
      </c>
      <c r="C752" s="678" t="s">
        <v>2117</v>
      </c>
      <c r="D752" s="707"/>
      <c r="E752" s="705">
        <f>F752-5</f>
        <v>44675</v>
      </c>
      <c r="F752" s="748">
        <f>F751+7</f>
        <v>44680</v>
      </c>
      <c r="G752" s="748">
        <f>F752+11</f>
        <v>44691</v>
      </c>
    </row>
    <row r="753" spans="1:7" s="669" customFormat="1" ht="18" customHeight="1">
      <c r="A753" s="719" t="s">
        <v>2108</v>
      </c>
      <c r="B753" s="719"/>
      <c r="C753" s="678"/>
      <c r="D753" s="772"/>
      <c r="E753" s="716"/>
      <c r="F753" s="716"/>
      <c r="G753" s="716"/>
    </row>
    <row r="754" spans="1:7" s="657" customFormat="1" ht="18" customHeight="1">
      <c r="A754" s="710"/>
      <c r="B754" s="725" t="s">
        <v>2025</v>
      </c>
      <c r="C754" s="685" t="s">
        <v>24</v>
      </c>
      <c r="D754" s="685" t="s">
        <v>6</v>
      </c>
      <c r="E754" s="705" t="s">
        <v>2024</v>
      </c>
      <c r="F754" s="705" t="s">
        <v>7</v>
      </c>
      <c r="G754" s="705" t="s">
        <v>1886</v>
      </c>
    </row>
    <row r="755" spans="1:7" s="657" customFormat="1" ht="18" customHeight="1">
      <c r="A755" s="710"/>
      <c r="B755" s="724"/>
      <c r="C755" s="713"/>
      <c r="D755" s="713"/>
      <c r="E755" s="705" t="s">
        <v>2023</v>
      </c>
      <c r="F755" s="705" t="s">
        <v>27</v>
      </c>
      <c r="G755" s="705" t="s">
        <v>28</v>
      </c>
    </row>
    <row r="756" spans="1:7" s="657" customFormat="1" ht="17.25" customHeight="1">
      <c r="A756" s="710"/>
      <c r="B756" s="679" t="s">
        <v>2116</v>
      </c>
      <c r="C756" s="747" t="s">
        <v>2115</v>
      </c>
      <c r="D756" s="707" t="s">
        <v>1745</v>
      </c>
      <c r="E756" s="705">
        <f>F756-5</f>
        <v>44648</v>
      </c>
      <c r="F756" s="748">
        <v>44653</v>
      </c>
      <c r="G756" s="748">
        <f>F756+11</f>
        <v>44664</v>
      </c>
    </row>
    <row r="757" spans="1:7" s="657" customFormat="1" ht="17.25" customHeight="1">
      <c r="A757" s="710"/>
      <c r="B757" s="679" t="s">
        <v>2114</v>
      </c>
      <c r="C757" s="747" t="s">
        <v>2113</v>
      </c>
      <c r="D757" s="707"/>
      <c r="E757" s="705">
        <f>F757-5</f>
        <v>44655</v>
      </c>
      <c r="F757" s="748">
        <f>F756+7</f>
        <v>44660</v>
      </c>
      <c r="G757" s="748">
        <f>F757+11</f>
        <v>44671</v>
      </c>
    </row>
    <row r="758" spans="1:7" s="657" customFormat="1" ht="17.25" customHeight="1">
      <c r="A758" s="710"/>
      <c r="B758" s="678" t="s">
        <v>2112</v>
      </c>
      <c r="C758" s="720" t="s">
        <v>2111</v>
      </c>
      <c r="D758" s="707"/>
      <c r="E758" s="705">
        <f>F758-5</f>
        <v>44662</v>
      </c>
      <c r="F758" s="748">
        <f>F757+7</f>
        <v>44667</v>
      </c>
      <c r="G758" s="748">
        <f>F758+11</f>
        <v>44678</v>
      </c>
    </row>
    <row r="759" spans="1:7" s="657" customFormat="1" ht="17.25" customHeight="1">
      <c r="A759" s="710"/>
      <c r="B759" s="679" t="s">
        <v>2110</v>
      </c>
      <c r="C759" s="678" t="s">
        <v>2109</v>
      </c>
      <c r="D759" s="707"/>
      <c r="E759" s="705">
        <f>F759-5</f>
        <v>44669</v>
      </c>
      <c r="F759" s="748">
        <f>F758+7</f>
        <v>44674</v>
      </c>
      <c r="G759" s="748">
        <f>F759+11</f>
        <v>44685</v>
      </c>
    </row>
    <row r="760" spans="1:7" s="657" customFormat="1" ht="17.25" customHeight="1">
      <c r="B760" s="679" t="s">
        <v>2047</v>
      </c>
      <c r="C760" s="678" t="s">
        <v>2040</v>
      </c>
      <c r="D760" s="707"/>
      <c r="E760" s="705">
        <f>F760-5</f>
        <v>44676</v>
      </c>
      <c r="F760" s="748">
        <f>F759+7</f>
        <v>44681</v>
      </c>
      <c r="G760" s="748">
        <f>F760+11</f>
        <v>44692</v>
      </c>
    </row>
    <row r="761" spans="1:7" s="657" customFormat="1" ht="18" hidden="1" customHeight="1">
      <c r="A761" s="710"/>
      <c r="B761" s="774" t="s">
        <v>23</v>
      </c>
      <c r="C761" s="685" t="s">
        <v>24</v>
      </c>
      <c r="D761" s="685" t="s">
        <v>6</v>
      </c>
      <c r="E761" s="705" t="s">
        <v>2024</v>
      </c>
      <c r="F761" s="705" t="s">
        <v>7</v>
      </c>
      <c r="G761" s="705" t="s">
        <v>2108</v>
      </c>
    </row>
    <row r="762" spans="1:7" s="657" customFormat="1" ht="18" hidden="1" customHeight="1">
      <c r="A762" s="710"/>
      <c r="B762" s="773"/>
      <c r="C762" s="713"/>
      <c r="D762" s="713"/>
      <c r="E762" s="705" t="s">
        <v>2023</v>
      </c>
      <c r="F762" s="705" t="s">
        <v>27</v>
      </c>
      <c r="G762" s="705" t="s">
        <v>28</v>
      </c>
    </row>
    <row r="763" spans="1:7" s="657" customFormat="1" ht="17.25" hidden="1" customHeight="1">
      <c r="A763" s="710"/>
      <c r="B763" s="679"/>
      <c r="C763" s="747"/>
      <c r="D763" s="707" t="s">
        <v>1816</v>
      </c>
      <c r="E763" s="705">
        <f>F763-5</f>
        <v>44530</v>
      </c>
      <c r="F763" s="748">
        <v>44535</v>
      </c>
      <c r="G763" s="748">
        <f>F763+11</f>
        <v>44546</v>
      </c>
    </row>
    <row r="764" spans="1:7" s="657" customFormat="1" ht="17.25" hidden="1" customHeight="1">
      <c r="A764" s="710"/>
      <c r="B764" s="679"/>
      <c r="C764" s="747"/>
      <c r="D764" s="707"/>
      <c r="E764" s="705">
        <f>F764-5</f>
        <v>44537</v>
      </c>
      <c r="F764" s="748">
        <f>F763+7</f>
        <v>44542</v>
      </c>
      <c r="G764" s="748">
        <f>F764+11</f>
        <v>44553</v>
      </c>
    </row>
    <row r="765" spans="1:7" s="657" customFormat="1" ht="17.25" hidden="1" customHeight="1">
      <c r="A765" s="710"/>
      <c r="B765" s="678"/>
      <c r="C765" s="720"/>
      <c r="D765" s="707"/>
      <c r="E765" s="705">
        <f>F765-5</f>
        <v>44544</v>
      </c>
      <c r="F765" s="748">
        <f>F764+7</f>
        <v>44549</v>
      </c>
      <c r="G765" s="748">
        <f>F765+11</f>
        <v>44560</v>
      </c>
    </row>
    <row r="766" spans="1:7" s="657" customFormat="1" ht="17.25" hidden="1" customHeight="1">
      <c r="A766" s="710"/>
      <c r="B766" s="679"/>
      <c r="C766" s="678"/>
      <c r="D766" s="707"/>
      <c r="E766" s="705">
        <f>F766-5</f>
        <v>44551</v>
      </c>
      <c r="F766" s="748">
        <f>F765+7</f>
        <v>44556</v>
      </c>
      <c r="G766" s="748">
        <f>F766+11</f>
        <v>44567</v>
      </c>
    </row>
    <row r="767" spans="1:7" s="657" customFormat="1" ht="17.25" hidden="1" customHeight="1">
      <c r="B767" s="746"/>
      <c r="C767" s="720"/>
      <c r="D767" s="707"/>
      <c r="E767" s="705">
        <f>F767-5</f>
        <v>44558</v>
      </c>
      <c r="F767" s="748">
        <f>F766+7</f>
        <v>44563</v>
      </c>
      <c r="G767" s="748">
        <f>F767+11</f>
        <v>44574</v>
      </c>
    </row>
    <row r="768" spans="1:7" s="669" customFormat="1" ht="18" customHeight="1">
      <c r="A768" s="719" t="s">
        <v>2107</v>
      </c>
      <c r="B768" s="719"/>
      <c r="C768" s="718"/>
      <c r="D768" s="772"/>
      <c r="E768" s="716"/>
      <c r="F768" s="716"/>
      <c r="G768" s="716"/>
    </row>
    <row r="769" spans="1:7" s="657" customFormat="1" ht="18" customHeight="1">
      <c r="A769" s="710"/>
      <c r="B769" s="725" t="s">
        <v>2025</v>
      </c>
      <c r="C769" s="685" t="s">
        <v>24</v>
      </c>
      <c r="D769" s="685" t="s">
        <v>6</v>
      </c>
      <c r="E769" s="705" t="s">
        <v>2024</v>
      </c>
      <c r="F769" s="705" t="s">
        <v>7</v>
      </c>
      <c r="G769" s="705" t="s">
        <v>2107</v>
      </c>
    </row>
    <row r="770" spans="1:7" s="657" customFormat="1" ht="18" customHeight="1">
      <c r="A770" s="710"/>
      <c r="B770" s="724"/>
      <c r="C770" s="713"/>
      <c r="D770" s="713"/>
      <c r="E770" s="705" t="s">
        <v>2023</v>
      </c>
      <c r="F770" s="705" t="s">
        <v>27</v>
      </c>
      <c r="G770" s="705" t="s">
        <v>28</v>
      </c>
    </row>
    <row r="771" spans="1:7" s="657" customFormat="1" ht="17.25" customHeight="1">
      <c r="A771" s="710"/>
      <c r="B771" s="679" t="s">
        <v>2106</v>
      </c>
      <c r="C771" s="747" t="s">
        <v>2105</v>
      </c>
      <c r="D771" s="765" t="s">
        <v>1810</v>
      </c>
      <c r="E771" s="705">
        <f>F771-5</f>
        <v>44650</v>
      </c>
      <c r="F771" s="748">
        <v>44655</v>
      </c>
      <c r="G771" s="748">
        <f>F771+9</f>
        <v>44664</v>
      </c>
    </row>
    <row r="772" spans="1:7" s="657" customFormat="1" ht="17.25" customHeight="1">
      <c r="A772" s="710"/>
      <c r="B772" s="679" t="s">
        <v>2104</v>
      </c>
      <c r="C772" s="678" t="s">
        <v>2103</v>
      </c>
      <c r="D772" s="764"/>
      <c r="E772" s="705">
        <f>F772-5</f>
        <v>44657</v>
      </c>
      <c r="F772" s="748">
        <f>F771+7</f>
        <v>44662</v>
      </c>
      <c r="G772" s="748">
        <f>F772+9</f>
        <v>44671</v>
      </c>
    </row>
    <row r="773" spans="1:7" s="657" customFormat="1" ht="17.25" customHeight="1">
      <c r="A773" s="710"/>
      <c r="B773" s="678" t="s">
        <v>2102</v>
      </c>
      <c r="C773" s="747" t="s">
        <v>2101</v>
      </c>
      <c r="D773" s="764"/>
      <c r="E773" s="705">
        <f>F773-5</f>
        <v>44664</v>
      </c>
      <c r="F773" s="748">
        <f>F772+7</f>
        <v>44669</v>
      </c>
      <c r="G773" s="748">
        <f>F773+9</f>
        <v>44678</v>
      </c>
    </row>
    <row r="774" spans="1:7" s="657" customFormat="1" ht="17.25" customHeight="1">
      <c r="A774" s="710"/>
      <c r="B774" s="679" t="s">
        <v>2100</v>
      </c>
      <c r="C774" s="747" t="s">
        <v>2099</v>
      </c>
      <c r="D774" s="764"/>
      <c r="E774" s="705">
        <f>F774-5</f>
        <v>44671</v>
      </c>
      <c r="F774" s="748">
        <f>F773+7</f>
        <v>44676</v>
      </c>
      <c r="G774" s="748">
        <f>F774+9</f>
        <v>44685</v>
      </c>
    </row>
    <row r="775" spans="1:7" s="657" customFormat="1" ht="17.25" customHeight="1">
      <c r="A775" s="710"/>
      <c r="B775" s="679" t="s">
        <v>2047</v>
      </c>
      <c r="C775" s="678" t="s">
        <v>2040</v>
      </c>
      <c r="D775" s="762"/>
      <c r="E775" s="705">
        <f>F775-5</f>
        <v>44678</v>
      </c>
      <c r="F775" s="748">
        <f>F774+7</f>
        <v>44683</v>
      </c>
      <c r="G775" s="748">
        <f>F775+9</f>
        <v>44692</v>
      </c>
    </row>
    <row r="776" spans="1:7" s="737" customFormat="1" ht="15">
      <c r="A776" s="730" t="s">
        <v>1849</v>
      </c>
      <c r="B776" s="771"/>
      <c r="E776" s="770"/>
      <c r="F776" s="769"/>
      <c r="G776" s="769"/>
    </row>
    <row r="777" spans="1:7" s="657" customFormat="1" ht="15" customHeight="1">
      <c r="A777" s="648"/>
      <c r="B777" s="725" t="s">
        <v>2025</v>
      </c>
      <c r="C777" s="685" t="s">
        <v>24</v>
      </c>
      <c r="D777" s="685" t="s">
        <v>6</v>
      </c>
      <c r="E777" s="683" t="s">
        <v>2098</v>
      </c>
      <c r="F777" s="683" t="s">
        <v>7</v>
      </c>
      <c r="G777" s="683" t="s">
        <v>198</v>
      </c>
    </row>
    <row r="778" spans="1:7" s="657" customFormat="1" ht="15">
      <c r="A778" s="648"/>
      <c r="B778" s="724"/>
      <c r="C778" s="713"/>
      <c r="D778" s="713"/>
      <c r="E778" s="766" t="s">
        <v>2023</v>
      </c>
      <c r="F778" s="766" t="s">
        <v>27</v>
      </c>
      <c r="G778" s="766" t="s">
        <v>28</v>
      </c>
    </row>
    <row r="779" spans="1:7" s="657" customFormat="1" ht="15">
      <c r="A779" s="648"/>
      <c r="B779" s="679" t="s">
        <v>2097</v>
      </c>
      <c r="C779" s="678" t="s">
        <v>2096</v>
      </c>
      <c r="D779" s="765" t="s">
        <v>2073</v>
      </c>
      <c r="E779" s="705">
        <f>F779-3</f>
        <v>44649</v>
      </c>
      <c r="F779" s="761">
        <v>44652</v>
      </c>
      <c r="G779" s="761">
        <f>F779+21</f>
        <v>44673</v>
      </c>
    </row>
    <row r="780" spans="1:7" s="657" customFormat="1" ht="15">
      <c r="A780" s="648"/>
      <c r="B780" s="679" t="s">
        <v>2095</v>
      </c>
      <c r="C780" s="678" t="s">
        <v>2094</v>
      </c>
      <c r="D780" s="764"/>
      <c r="E780" s="705">
        <f>F780-3</f>
        <v>44656</v>
      </c>
      <c r="F780" s="761">
        <f>F779+7</f>
        <v>44659</v>
      </c>
      <c r="G780" s="761">
        <f>F780+21</f>
        <v>44680</v>
      </c>
    </row>
    <row r="781" spans="1:7" s="657" customFormat="1" ht="15">
      <c r="A781" s="648"/>
      <c r="B781" s="679" t="s">
        <v>2093</v>
      </c>
      <c r="C781" s="678" t="s">
        <v>2092</v>
      </c>
      <c r="D781" s="764"/>
      <c r="E781" s="705">
        <f>F781-3</f>
        <v>44663</v>
      </c>
      <c r="F781" s="761">
        <f>F780+7</f>
        <v>44666</v>
      </c>
      <c r="G781" s="761">
        <f>F781+21</f>
        <v>44687</v>
      </c>
    </row>
    <row r="782" spans="1:7" s="657" customFormat="1" ht="15">
      <c r="A782" s="648"/>
      <c r="B782" s="679" t="s">
        <v>2091</v>
      </c>
      <c r="C782" s="678" t="s">
        <v>2090</v>
      </c>
      <c r="D782" s="764"/>
      <c r="E782" s="705">
        <f>F782-3</f>
        <v>44670</v>
      </c>
      <c r="F782" s="761">
        <f>F781+7</f>
        <v>44673</v>
      </c>
      <c r="G782" s="761">
        <f>F782+21</f>
        <v>44694</v>
      </c>
    </row>
    <row r="783" spans="1:7" s="657" customFormat="1" ht="15">
      <c r="A783" s="648"/>
      <c r="B783" s="679" t="s">
        <v>2047</v>
      </c>
      <c r="C783" s="678" t="s">
        <v>2040</v>
      </c>
      <c r="D783" s="762"/>
      <c r="E783" s="705">
        <f>F783-3</f>
        <v>44677</v>
      </c>
      <c r="F783" s="761">
        <f>F782+7</f>
        <v>44680</v>
      </c>
      <c r="G783" s="761">
        <f>F783+21</f>
        <v>44701</v>
      </c>
    </row>
    <row r="784" spans="1:7" s="657" customFormat="1" ht="15" hidden="1" customHeight="1">
      <c r="A784" s="648"/>
      <c r="B784" s="723" t="s">
        <v>2025</v>
      </c>
      <c r="C784" s="685" t="s">
        <v>24</v>
      </c>
      <c r="D784" s="685" t="s">
        <v>6</v>
      </c>
      <c r="E784" s="683" t="s">
        <v>2024</v>
      </c>
      <c r="F784" s="683" t="s">
        <v>7</v>
      </c>
      <c r="G784" s="683" t="s">
        <v>198</v>
      </c>
    </row>
    <row r="785" spans="1:7" s="657" customFormat="1" ht="15" hidden="1">
      <c r="A785" s="648"/>
      <c r="B785" s="722"/>
      <c r="C785" s="735"/>
      <c r="D785" s="735"/>
      <c r="E785" s="766" t="s">
        <v>2023</v>
      </c>
      <c r="F785" s="766" t="s">
        <v>27</v>
      </c>
      <c r="G785" s="766" t="s">
        <v>28</v>
      </c>
    </row>
    <row r="786" spans="1:7" s="657" customFormat="1" ht="15" hidden="1">
      <c r="A786" s="648"/>
      <c r="B786" s="746"/>
      <c r="C786" s="720"/>
      <c r="D786" s="765" t="s">
        <v>2088</v>
      </c>
      <c r="E786" s="705">
        <f>F786-5</f>
        <v>44616</v>
      </c>
      <c r="F786" s="761">
        <v>44621</v>
      </c>
      <c r="G786" s="761">
        <f>F786+21</f>
        <v>44642</v>
      </c>
    </row>
    <row r="787" spans="1:7" s="657" customFormat="1" ht="15" hidden="1">
      <c r="A787" s="648"/>
      <c r="B787" s="746"/>
      <c r="C787" s="720"/>
      <c r="D787" s="764"/>
      <c r="E787" s="705">
        <f>F787-5</f>
        <v>44623</v>
      </c>
      <c r="F787" s="761">
        <f>F786+7</f>
        <v>44628</v>
      </c>
      <c r="G787" s="761">
        <f>F787+21</f>
        <v>44649</v>
      </c>
    </row>
    <row r="788" spans="1:7" s="657" customFormat="1" ht="15" hidden="1">
      <c r="A788" s="648"/>
      <c r="B788" s="746"/>
      <c r="C788" s="720"/>
      <c r="D788" s="764"/>
      <c r="E788" s="705">
        <f>F788-5</f>
        <v>44630</v>
      </c>
      <c r="F788" s="761">
        <f>F787+7</f>
        <v>44635</v>
      </c>
      <c r="G788" s="761">
        <f>F788+21</f>
        <v>44656</v>
      </c>
    </row>
    <row r="789" spans="1:7" s="657" customFormat="1" ht="15" hidden="1">
      <c r="A789" s="648"/>
      <c r="B789" s="746"/>
      <c r="C789" s="720"/>
      <c r="D789" s="764"/>
      <c r="E789" s="705">
        <f>F789-5</f>
        <v>44637</v>
      </c>
      <c r="F789" s="761">
        <f>F788+7</f>
        <v>44642</v>
      </c>
      <c r="G789" s="761">
        <f>F789+21</f>
        <v>44663</v>
      </c>
    </row>
    <row r="790" spans="1:7" s="657" customFormat="1" ht="15" hidden="1">
      <c r="A790" s="648"/>
      <c r="B790" s="746"/>
      <c r="C790" s="763"/>
      <c r="D790" s="762"/>
      <c r="E790" s="705">
        <f>F790-5</f>
        <v>44644</v>
      </c>
      <c r="F790" s="761">
        <f>F789+7</f>
        <v>44649</v>
      </c>
      <c r="G790" s="761">
        <f>F790+21</f>
        <v>44670</v>
      </c>
    </row>
    <row r="791" spans="1:7" s="657" customFormat="1" ht="15" hidden="1" customHeight="1">
      <c r="A791" s="648"/>
      <c r="B791" s="768" t="s">
        <v>23</v>
      </c>
      <c r="C791" s="685" t="s">
        <v>24</v>
      </c>
      <c r="D791" s="685" t="s">
        <v>6</v>
      </c>
      <c r="E791" s="683" t="s">
        <v>2024</v>
      </c>
      <c r="F791" s="683" t="s">
        <v>7</v>
      </c>
      <c r="G791" s="683" t="s">
        <v>198</v>
      </c>
    </row>
    <row r="792" spans="1:7" s="657" customFormat="1" ht="15" hidden="1">
      <c r="A792" s="648"/>
      <c r="B792" s="767"/>
      <c r="C792" s="735"/>
      <c r="D792" s="735"/>
      <c r="E792" s="766" t="s">
        <v>2023</v>
      </c>
      <c r="F792" s="766" t="s">
        <v>27</v>
      </c>
      <c r="G792" s="766" t="s">
        <v>28</v>
      </c>
    </row>
    <row r="793" spans="1:7" s="657" customFormat="1" ht="15" hidden="1">
      <c r="A793" s="648"/>
      <c r="B793" s="746"/>
      <c r="C793" s="720"/>
      <c r="D793" s="765" t="s">
        <v>1737</v>
      </c>
      <c r="E793" s="705">
        <f>F793-3</f>
        <v>44380</v>
      </c>
      <c r="F793" s="761">
        <v>44383</v>
      </c>
      <c r="G793" s="761">
        <f>F793+21</f>
        <v>44404</v>
      </c>
    </row>
    <row r="794" spans="1:7" s="657" customFormat="1" ht="15" hidden="1">
      <c r="A794" s="648"/>
      <c r="B794" s="746"/>
      <c r="C794" s="720"/>
      <c r="D794" s="764"/>
      <c r="E794" s="705">
        <f>F794-3</f>
        <v>44387</v>
      </c>
      <c r="F794" s="761">
        <f>F793+7</f>
        <v>44390</v>
      </c>
      <c r="G794" s="761">
        <f>F794+21</f>
        <v>44411</v>
      </c>
    </row>
    <row r="795" spans="1:7" s="657" customFormat="1" ht="15" hidden="1">
      <c r="A795" s="648"/>
      <c r="B795" s="746"/>
      <c r="C795" s="720"/>
      <c r="D795" s="764"/>
      <c r="E795" s="705">
        <f>F795-3</f>
        <v>44394</v>
      </c>
      <c r="F795" s="761">
        <f>F794+7</f>
        <v>44397</v>
      </c>
      <c r="G795" s="761">
        <f>F795+21</f>
        <v>44418</v>
      </c>
    </row>
    <row r="796" spans="1:7" s="657" customFormat="1" ht="15" hidden="1">
      <c r="A796" s="648"/>
      <c r="B796" s="746"/>
      <c r="C796" s="720"/>
      <c r="D796" s="764"/>
      <c r="E796" s="705">
        <f>F796-3</f>
        <v>44401</v>
      </c>
      <c r="F796" s="761">
        <f>F795+7</f>
        <v>44404</v>
      </c>
      <c r="G796" s="761">
        <f>F796+21</f>
        <v>44425</v>
      </c>
    </row>
    <row r="797" spans="1:7" s="657" customFormat="1" ht="15" hidden="1">
      <c r="A797" s="648"/>
      <c r="B797" s="746"/>
      <c r="C797" s="763"/>
      <c r="D797" s="762"/>
      <c r="E797" s="705">
        <f>F797-3</f>
        <v>44408</v>
      </c>
      <c r="F797" s="761">
        <f>F796+7</f>
        <v>44411</v>
      </c>
      <c r="G797" s="761">
        <f>F797+21</f>
        <v>44432</v>
      </c>
    </row>
    <row r="798" spans="1:7" s="657" customFormat="1" ht="15" hidden="1">
      <c r="A798" s="648"/>
      <c r="B798" s="760"/>
      <c r="C798" s="759"/>
      <c r="D798" s="758"/>
      <c r="E798" s="757"/>
      <c r="F798" s="756"/>
      <c r="G798" s="756"/>
    </row>
    <row r="799" spans="1:7" s="752" customFormat="1" ht="18" customHeight="1">
      <c r="A799" s="719" t="s">
        <v>1860</v>
      </c>
      <c r="B799" s="719"/>
      <c r="C799" s="755"/>
      <c r="D799" s="754"/>
      <c r="E799" s="753"/>
      <c r="F799" s="753"/>
      <c r="G799" s="753"/>
    </row>
    <row r="800" spans="1:7" s="657" customFormat="1" ht="18" hidden="1" customHeight="1">
      <c r="A800" s="710"/>
      <c r="B800" s="751" t="s">
        <v>23</v>
      </c>
      <c r="C800" s="685" t="s">
        <v>24</v>
      </c>
      <c r="D800" s="685" t="s">
        <v>6</v>
      </c>
      <c r="E800" s="705" t="s">
        <v>2024</v>
      </c>
      <c r="F800" s="705" t="s">
        <v>7</v>
      </c>
      <c r="G800" s="705" t="s">
        <v>1</v>
      </c>
    </row>
    <row r="801" spans="1:8" s="657" customFormat="1" ht="18" hidden="1" customHeight="1">
      <c r="A801" s="710"/>
      <c r="B801" s="750"/>
      <c r="C801" s="713"/>
      <c r="D801" s="713"/>
      <c r="E801" s="705" t="s">
        <v>2023</v>
      </c>
      <c r="F801" s="705" t="s">
        <v>27</v>
      </c>
      <c r="G801" s="705" t="s">
        <v>28</v>
      </c>
    </row>
    <row r="802" spans="1:8" s="657" customFormat="1" ht="17.25" hidden="1" customHeight="1">
      <c r="A802" s="710"/>
      <c r="B802" s="678"/>
      <c r="C802" s="678"/>
      <c r="D802" s="707" t="s">
        <v>2089</v>
      </c>
      <c r="E802" s="705">
        <f>F802-5</f>
        <v>43739</v>
      </c>
      <c r="F802" s="748">
        <v>43744</v>
      </c>
      <c r="G802" s="748">
        <f>F802+18</f>
        <v>43762</v>
      </c>
    </row>
    <row r="803" spans="1:8" s="657" customFormat="1" ht="17.25" hidden="1" customHeight="1">
      <c r="A803" s="710"/>
      <c r="B803" s="678"/>
      <c r="C803" s="678"/>
      <c r="D803" s="707"/>
      <c r="E803" s="705">
        <f>F803-5</f>
        <v>43746</v>
      </c>
      <c r="F803" s="748">
        <f>F802+7</f>
        <v>43751</v>
      </c>
      <c r="G803" s="748">
        <f>F803+18</f>
        <v>43769</v>
      </c>
    </row>
    <row r="804" spans="1:8" s="657" customFormat="1" ht="17.25" hidden="1" customHeight="1">
      <c r="A804" s="710"/>
      <c r="B804" s="678"/>
      <c r="C804" s="678"/>
      <c r="D804" s="707"/>
      <c r="E804" s="705">
        <f>F804-5</f>
        <v>43753</v>
      </c>
      <c r="F804" s="748">
        <f>F803+7</f>
        <v>43758</v>
      </c>
      <c r="G804" s="748">
        <f>F804+18</f>
        <v>43776</v>
      </c>
    </row>
    <row r="805" spans="1:8" s="657" customFormat="1" ht="17.25" hidden="1" customHeight="1">
      <c r="A805" s="710"/>
      <c r="B805" s="678"/>
      <c r="C805" s="678"/>
      <c r="D805" s="707"/>
      <c r="E805" s="705">
        <f>F805-5</f>
        <v>43760</v>
      </c>
      <c r="F805" s="748">
        <f>F804+7</f>
        <v>43765</v>
      </c>
      <c r="G805" s="748">
        <f>F805+18</f>
        <v>43783</v>
      </c>
    </row>
    <row r="806" spans="1:8" s="657" customFormat="1" ht="17.25" hidden="1" customHeight="1">
      <c r="B806" s="678"/>
      <c r="C806" s="720"/>
      <c r="D806" s="707"/>
      <c r="E806" s="705">
        <f>F806-5</f>
        <v>43767</v>
      </c>
      <c r="F806" s="748">
        <f>F805+7</f>
        <v>43772</v>
      </c>
      <c r="G806" s="748">
        <f>F806+18</f>
        <v>43790</v>
      </c>
    </row>
    <row r="807" spans="1:8" s="657" customFormat="1" ht="18" customHeight="1">
      <c r="A807" s="710"/>
      <c r="B807" s="725" t="s">
        <v>2025</v>
      </c>
      <c r="C807" s="685" t="s">
        <v>2031</v>
      </c>
      <c r="D807" s="685" t="s">
        <v>6</v>
      </c>
      <c r="E807" s="705" t="s">
        <v>2024</v>
      </c>
      <c r="F807" s="705" t="s">
        <v>7</v>
      </c>
      <c r="G807" s="705" t="s">
        <v>1</v>
      </c>
    </row>
    <row r="808" spans="1:8" s="657" customFormat="1" ht="20.25" customHeight="1">
      <c r="A808" s="710"/>
      <c r="B808" s="724"/>
      <c r="C808" s="713"/>
      <c r="D808" s="713"/>
      <c r="E808" s="705" t="s">
        <v>2023</v>
      </c>
      <c r="F808" s="705" t="s">
        <v>27</v>
      </c>
      <c r="G808" s="705" t="s">
        <v>28</v>
      </c>
    </row>
    <row r="809" spans="1:8" s="657" customFormat="1" ht="17.25" customHeight="1">
      <c r="A809" s="710"/>
      <c r="B809" s="678" t="s">
        <v>2075</v>
      </c>
      <c r="C809" s="720" t="s">
        <v>2074</v>
      </c>
      <c r="D809" s="707" t="s">
        <v>2073</v>
      </c>
      <c r="E809" s="705">
        <f>F809-4</f>
        <v>44650</v>
      </c>
      <c r="F809" s="748">
        <v>44654</v>
      </c>
      <c r="G809" s="748">
        <f>F809+18</f>
        <v>44672</v>
      </c>
    </row>
    <row r="810" spans="1:8" s="657" customFormat="1" ht="17.25" customHeight="1">
      <c r="A810" s="710"/>
      <c r="B810" s="678" t="s">
        <v>2072</v>
      </c>
      <c r="C810" s="720" t="s">
        <v>2071</v>
      </c>
      <c r="D810" s="707"/>
      <c r="E810" s="705">
        <f>F810-4</f>
        <v>44657</v>
      </c>
      <c r="F810" s="748">
        <f>F809+7</f>
        <v>44661</v>
      </c>
      <c r="G810" s="748">
        <f>F810+18</f>
        <v>44679</v>
      </c>
    </row>
    <row r="811" spans="1:8" s="657" customFormat="1" ht="17.25" customHeight="1">
      <c r="A811" s="710"/>
      <c r="B811" s="678" t="s">
        <v>2070</v>
      </c>
      <c r="C811" s="720" t="s">
        <v>2069</v>
      </c>
      <c r="D811" s="707"/>
      <c r="E811" s="705">
        <f>F811-4</f>
        <v>44664</v>
      </c>
      <c r="F811" s="748">
        <f>F810+7</f>
        <v>44668</v>
      </c>
      <c r="G811" s="748">
        <f>F811+18</f>
        <v>44686</v>
      </c>
      <c r="H811" s="749"/>
    </row>
    <row r="812" spans="1:8" s="657" customFormat="1" ht="17.25" customHeight="1">
      <c r="A812" s="710"/>
      <c r="B812" s="679" t="s">
        <v>2068</v>
      </c>
      <c r="C812" s="678" t="s">
        <v>2067</v>
      </c>
      <c r="D812" s="707"/>
      <c r="E812" s="705">
        <f>F812-4</f>
        <v>44671</v>
      </c>
      <c r="F812" s="748">
        <f>F811+7</f>
        <v>44675</v>
      </c>
      <c r="G812" s="748">
        <f>F812+18</f>
        <v>44693</v>
      </c>
    </row>
    <row r="813" spans="1:8" s="657" customFormat="1" ht="17.25" customHeight="1">
      <c r="B813" s="679" t="s">
        <v>2066</v>
      </c>
      <c r="C813" s="678" t="s">
        <v>2065</v>
      </c>
      <c r="D813" s="707"/>
      <c r="E813" s="705">
        <f>F813-4</f>
        <v>44678</v>
      </c>
      <c r="F813" s="748">
        <f>F812+7</f>
        <v>44682</v>
      </c>
      <c r="G813" s="748">
        <f>F813+18</f>
        <v>44700</v>
      </c>
    </row>
    <row r="814" spans="1:8" s="657" customFormat="1" ht="18" hidden="1" customHeight="1">
      <c r="A814" s="710"/>
      <c r="B814" s="723" t="s">
        <v>2025</v>
      </c>
      <c r="C814" s="685" t="s">
        <v>2031</v>
      </c>
      <c r="D814" s="685" t="s">
        <v>6</v>
      </c>
      <c r="E814" s="705" t="s">
        <v>2024</v>
      </c>
      <c r="F814" s="705" t="s">
        <v>7</v>
      </c>
      <c r="G814" s="705" t="s">
        <v>1</v>
      </c>
    </row>
    <row r="815" spans="1:8" s="657" customFormat="1" ht="20.25" hidden="1" customHeight="1">
      <c r="A815" s="710"/>
      <c r="B815" s="722"/>
      <c r="C815" s="713"/>
      <c r="D815" s="713"/>
      <c r="E815" s="705" t="s">
        <v>2023</v>
      </c>
      <c r="F815" s="705" t="s">
        <v>27</v>
      </c>
      <c r="G815" s="705" t="s">
        <v>28</v>
      </c>
    </row>
    <row r="816" spans="1:8" s="657" customFormat="1" ht="17.25" hidden="1" customHeight="1">
      <c r="A816" s="710"/>
      <c r="B816" s="678"/>
      <c r="C816" s="720"/>
      <c r="D816" s="707" t="s">
        <v>2088</v>
      </c>
      <c r="E816" s="705">
        <f>F816-3</f>
        <v>44651</v>
      </c>
      <c r="F816" s="748">
        <v>44654</v>
      </c>
      <c r="G816" s="748">
        <f>F816+18</f>
        <v>44672</v>
      </c>
    </row>
    <row r="817" spans="1:8" s="657" customFormat="1" ht="17.25" hidden="1" customHeight="1">
      <c r="A817" s="710"/>
      <c r="B817" s="678"/>
      <c r="C817" s="720"/>
      <c r="D817" s="707"/>
      <c r="E817" s="705">
        <f>F817-3</f>
        <v>44658</v>
      </c>
      <c r="F817" s="748">
        <f>F816+7</f>
        <v>44661</v>
      </c>
      <c r="G817" s="748">
        <f>F817+18</f>
        <v>44679</v>
      </c>
    </row>
    <row r="818" spans="1:8" s="657" customFormat="1" ht="17.25" hidden="1" customHeight="1">
      <c r="A818" s="710"/>
      <c r="B818" s="678"/>
      <c r="C818" s="720"/>
      <c r="D818" s="707"/>
      <c r="E818" s="705">
        <f>F818-3</f>
        <v>44665</v>
      </c>
      <c r="F818" s="748">
        <f>F817+7</f>
        <v>44668</v>
      </c>
      <c r="G818" s="748">
        <f>F818+18</f>
        <v>44686</v>
      </c>
      <c r="H818" s="749"/>
    </row>
    <row r="819" spans="1:8" s="657" customFormat="1" ht="17.25" hidden="1" customHeight="1">
      <c r="A819" s="710"/>
      <c r="B819" s="679"/>
      <c r="C819" s="678"/>
      <c r="D819" s="707"/>
      <c r="E819" s="705">
        <f>F819-3</f>
        <v>44672</v>
      </c>
      <c r="F819" s="748">
        <f>F818+7</f>
        <v>44675</v>
      </c>
      <c r="G819" s="748">
        <f>F819+18</f>
        <v>44693</v>
      </c>
    </row>
    <row r="820" spans="1:8" s="657" customFormat="1" ht="17.25" hidden="1" customHeight="1">
      <c r="B820" s="678"/>
      <c r="C820" s="720"/>
      <c r="D820" s="707"/>
      <c r="E820" s="705">
        <f>F820-3</f>
        <v>44679</v>
      </c>
      <c r="F820" s="748">
        <f>F819+7</f>
        <v>44682</v>
      </c>
      <c r="G820" s="748">
        <f>F820+18</f>
        <v>44700</v>
      </c>
    </row>
    <row r="821" spans="1:8" s="737" customFormat="1">
      <c r="A821" s="730" t="s">
        <v>2087</v>
      </c>
      <c r="B821" s="730"/>
      <c r="C821" s="741"/>
      <c r="D821" s="740"/>
      <c r="E821" s="739"/>
      <c r="F821" s="738"/>
      <c r="G821" s="738"/>
    </row>
    <row r="822" spans="1:8" s="657" customFormat="1" ht="15">
      <c r="A822" s="721"/>
      <c r="B822" s="725" t="s">
        <v>2025</v>
      </c>
      <c r="C822" s="685" t="s">
        <v>24</v>
      </c>
      <c r="D822" s="736" t="s">
        <v>6</v>
      </c>
      <c r="E822" s="705" t="s">
        <v>2024</v>
      </c>
      <c r="F822" s="705" t="s">
        <v>7</v>
      </c>
      <c r="G822" s="705" t="s">
        <v>203</v>
      </c>
    </row>
    <row r="823" spans="1:8" s="657" customFormat="1" ht="15">
      <c r="A823" s="721"/>
      <c r="B823" s="724"/>
      <c r="C823" s="735"/>
      <c r="D823" s="734"/>
      <c r="E823" s="705" t="s">
        <v>2023</v>
      </c>
      <c r="F823" s="705" t="s">
        <v>27</v>
      </c>
      <c r="G823" s="705" t="s">
        <v>28</v>
      </c>
    </row>
    <row r="824" spans="1:8" s="657" customFormat="1" ht="15">
      <c r="A824" s="721"/>
      <c r="B824" s="679" t="s">
        <v>2047</v>
      </c>
      <c r="C824" s="747" t="s">
        <v>2040</v>
      </c>
      <c r="D824" s="733" t="s">
        <v>1708</v>
      </c>
      <c r="E824" s="706">
        <f>F824-5</f>
        <v>44651</v>
      </c>
      <c r="F824" s="660">
        <v>44656</v>
      </c>
      <c r="G824" s="705">
        <f>F824+21</f>
        <v>44677</v>
      </c>
    </row>
    <row r="825" spans="1:8" s="657" customFormat="1" ht="15">
      <c r="A825" s="721"/>
      <c r="B825" s="679" t="s">
        <v>2083</v>
      </c>
      <c r="C825" s="747" t="s">
        <v>2086</v>
      </c>
      <c r="D825" s="732"/>
      <c r="E825" s="706">
        <f>F825-5</f>
        <v>44658</v>
      </c>
      <c r="F825" s="705">
        <f>F824+7</f>
        <v>44663</v>
      </c>
      <c r="G825" s="705">
        <f>F825+17</f>
        <v>44680</v>
      </c>
    </row>
    <row r="826" spans="1:8" s="657" customFormat="1" ht="15">
      <c r="A826" s="721"/>
      <c r="B826" s="678" t="s">
        <v>2077</v>
      </c>
      <c r="C826" s="720" t="s">
        <v>2085</v>
      </c>
      <c r="D826" s="732"/>
      <c r="E826" s="706">
        <f>F826-5</f>
        <v>44665</v>
      </c>
      <c r="F826" s="705">
        <f>F825+7</f>
        <v>44670</v>
      </c>
      <c r="G826" s="705">
        <f>F826+17</f>
        <v>44687</v>
      </c>
    </row>
    <row r="827" spans="1:8" s="657" customFormat="1" ht="15">
      <c r="A827" s="721"/>
      <c r="B827" s="746" t="s">
        <v>2081</v>
      </c>
      <c r="C827" s="720" t="s">
        <v>2084</v>
      </c>
      <c r="D827" s="732"/>
      <c r="E827" s="706">
        <f>F827-5</f>
        <v>44672</v>
      </c>
      <c r="F827" s="705">
        <f>F826+7</f>
        <v>44677</v>
      </c>
      <c r="G827" s="705">
        <f>F827+17</f>
        <v>44694</v>
      </c>
    </row>
    <row r="828" spans="1:8" s="657" customFormat="1" ht="15.95" customHeight="1">
      <c r="A828" s="721"/>
      <c r="B828" s="746" t="s">
        <v>2047</v>
      </c>
      <c r="C828" s="720" t="s">
        <v>2040</v>
      </c>
      <c r="D828" s="731"/>
      <c r="E828" s="706">
        <f>F828-5</f>
        <v>44679</v>
      </c>
      <c r="F828" s="705">
        <f>F827+7</f>
        <v>44684</v>
      </c>
      <c r="G828" s="705">
        <f>F828+17</f>
        <v>44701</v>
      </c>
    </row>
    <row r="829" spans="1:8" s="657" customFormat="1" ht="15" hidden="1">
      <c r="A829" s="721"/>
      <c r="B829" s="723" t="s">
        <v>2025</v>
      </c>
      <c r="C829" s="685" t="s">
        <v>24</v>
      </c>
      <c r="D829" s="736" t="s">
        <v>6</v>
      </c>
      <c r="E829" s="705" t="s">
        <v>2024</v>
      </c>
      <c r="F829" s="705" t="s">
        <v>7</v>
      </c>
      <c r="G829" s="705" t="s">
        <v>203</v>
      </c>
    </row>
    <row r="830" spans="1:8" s="657" customFormat="1" ht="15" hidden="1">
      <c r="A830" s="721"/>
      <c r="B830" s="722"/>
      <c r="C830" s="735"/>
      <c r="D830" s="734"/>
      <c r="E830" s="705" t="s">
        <v>2023</v>
      </c>
      <c r="F830" s="705" t="s">
        <v>27</v>
      </c>
      <c r="G830" s="705" t="s">
        <v>28</v>
      </c>
    </row>
    <row r="831" spans="1:8" s="657" customFormat="1" ht="15" hidden="1">
      <c r="A831" s="721"/>
      <c r="B831" s="679" t="s">
        <v>2083</v>
      </c>
      <c r="C831" s="747" t="s">
        <v>2082</v>
      </c>
      <c r="D831" s="733" t="s">
        <v>1745</v>
      </c>
      <c r="E831" s="706">
        <f>F831-5</f>
        <v>44618</v>
      </c>
      <c r="F831" s="660">
        <v>44623</v>
      </c>
      <c r="G831" s="705">
        <f>F831+21</f>
        <v>44644</v>
      </c>
    </row>
    <row r="832" spans="1:8" s="657" customFormat="1" ht="15" hidden="1">
      <c r="A832" s="721"/>
      <c r="B832" s="679" t="s">
        <v>2081</v>
      </c>
      <c r="C832" s="747" t="s">
        <v>2080</v>
      </c>
      <c r="D832" s="732"/>
      <c r="E832" s="706">
        <f>F832-5</f>
        <v>44625</v>
      </c>
      <c r="F832" s="705">
        <f>F831+7</f>
        <v>44630</v>
      </c>
      <c r="G832" s="705">
        <f>F832+17</f>
        <v>44647</v>
      </c>
    </row>
    <row r="833" spans="1:7" s="657" customFormat="1" ht="15" hidden="1">
      <c r="A833" s="721"/>
      <c r="B833" s="678" t="s">
        <v>2079</v>
      </c>
      <c r="C833" s="720" t="s">
        <v>2078</v>
      </c>
      <c r="D833" s="732"/>
      <c r="E833" s="706">
        <f>F833-5</f>
        <v>44632</v>
      </c>
      <c r="F833" s="705">
        <f>F832+7</f>
        <v>44637</v>
      </c>
      <c r="G833" s="705">
        <f>F833+17</f>
        <v>44654</v>
      </c>
    </row>
    <row r="834" spans="1:7" s="657" customFormat="1" ht="15" hidden="1">
      <c r="A834" s="721"/>
      <c r="B834" s="746" t="s">
        <v>2047</v>
      </c>
      <c r="C834" s="720" t="s">
        <v>2040</v>
      </c>
      <c r="D834" s="732"/>
      <c r="E834" s="706">
        <f>F834-5</f>
        <v>44639</v>
      </c>
      <c r="F834" s="705">
        <f>F833+7</f>
        <v>44644</v>
      </c>
      <c r="G834" s="705">
        <f>F834+17</f>
        <v>44661</v>
      </c>
    </row>
    <row r="835" spans="1:7" s="657" customFormat="1" ht="15.95" hidden="1" customHeight="1">
      <c r="A835" s="721"/>
      <c r="B835" s="746" t="s">
        <v>2077</v>
      </c>
      <c r="C835" s="720" t="s">
        <v>2076</v>
      </c>
      <c r="D835" s="731"/>
      <c r="E835" s="706">
        <f>F835-5</f>
        <v>44646</v>
      </c>
      <c r="F835" s="705">
        <f>F834+7</f>
        <v>44651</v>
      </c>
      <c r="G835" s="705">
        <f>F835+17</f>
        <v>44668</v>
      </c>
    </row>
    <row r="836" spans="1:7" s="669" customFormat="1" hidden="1">
      <c r="A836" s="719" t="s">
        <v>1856</v>
      </c>
      <c r="B836" s="719"/>
      <c r="C836" s="729"/>
      <c r="D836" s="728"/>
      <c r="E836" s="727"/>
      <c r="F836" s="726"/>
      <c r="G836" s="726"/>
    </row>
    <row r="837" spans="1:7" s="657" customFormat="1" ht="15" hidden="1">
      <c r="A837" s="721"/>
      <c r="B837" s="745" t="s">
        <v>2025</v>
      </c>
      <c r="C837" s="744" t="s">
        <v>24</v>
      </c>
      <c r="D837" s="685" t="s">
        <v>6</v>
      </c>
      <c r="E837" s="705" t="s">
        <v>2024</v>
      </c>
      <c r="F837" s="705" t="s">
        <v>7</v>
      </c>
      <c r="G837" s="705" t="s">
        <v>202</v>
      </c>
    </row>
    <row r="838" spans="1:7" s="657" customFormat="1" ht="15" hidden="1">
      <c r="A838" s="721"/>
      <c r="B838" s="743"/>
      <c r="C838" s="742"/>
      <c r="D838" s="713"/>
      <c r="E838" s="705" t="s">
        <v>2023</v>
      </c>
      <c r="F838" s="705" t="s">
        <v>27</v>
      </c>
      <c r="G838" s="705" t="s">
        <v>28</v>
      </c>
    </row>
    <row r="839" spans="1:7" s="657" customFormat="1" ht="15" hidden="1">
      <c r="A839" s="721"/>
      <c r="B839" s="679"/>
      <c r="C839" s="678"/>
      <c r="D839" s="707" t="s">
        <v>141</v>
      </c>
      <c r="E839" s="706">
        <f>F839-5</f>
        <v>44651</v>
      </c>
      <c r="F839" s="705">
        <v>44656</v>
      </c>
      <c r="G839" s="705">
        <f>F839+21</f>
        <v>44677</v>
      </c>
    </row>
    <row r="840" spans="1:7" s="657" customFormat="1" ht="15" hidden="1">
      <c r="A840" s="721"/>
      <c r="B840" s="679"/>
      <c r="C840" s="678"/>
      <c r="D840" s="707"/>
      <c r="E840" s="706">
        <f>F840-5</f>
        <v>44658</v>
      </c>
      <c r="F840" s="705">
        <f>F839+7</f>
        <v>44663</v>
      </c>
      <c r="G840" s="705">
        <f>F840+21</f>
        <v>44684</v>
      </c>
    </row>
    <row r="841" spans="1:7" s="657" customFormat="1" ht="15" hidden="1">
      <c r="A841" s="721"/>
      <c r="B841" s="678"/>
      <c r="C841" s="678"/>
      <c r="D841" s="707"/>
      <c r="E841" s="706">
        <f>F841-5</f>
        <v>44665</v>
      </c>
      <c r="F841" s="705">
        <f>F840+7</f>
        <v>44670</v>
      </c>
      <c r="G841" s="705">
        <f>F841+21</f>
        <v>44691</v>
      </c>
    </row>
    <row r="842" spans="1:7" s="657" customFormat="1" ht="15" hidden="1">
      <c r="A842" s="721"/>
      <c r="B842" s="678"/>
      <c r="C842" s="678"/>
      <c r="D842" s="707"/>
      <c r="E842" s="706">
        <f>F842-5</f>
        <v>44672</v>
      </c>
      <c r="F842" s="705">
        <f>F841+7</f>
        <v>44677</v>
      </c>
      <c r="G842" s="705">
        <f>F842+21</f>
        <v>44698</v>
      </c>
    </row>
    <row r="843" spans="1:7" s="657" customFormat="1" ht="15" hidden="1">
      <c r="A843" s="721"/>
      <c r="B843" s="678"/>
      <c r="C843" s="678"/>
      <c r="D843" s="707"/>
      <c r="E843" s="706">
        <f>F843-5</f>
        <v>44679</v>
      </c>
      <c r="F843" s="705">
        <f>F842+7</f>
        <v>44684</v>
      </c>
      <c r="G843" s="705">
        <f>F843+21</f>
        <v>44705</v>
      </c>
    </row>
    <row r="844" spans="1:7" s="737" customFormat="1">
      <c r="A844" s="730" t="s">
        <v>1856</v>
      </c>
      <c r="B844" s="730"/>
      <c r="C844" s="741"/>
      <c r="D844" s="740"/>
      <c r="E844" s="739"/>
      <c r="F844" s="738"/>
      <c r="G844" s="738"/>
    </row>
    <row r="845" spans="1:7" s="657" customFormat="1" ht="15">
      <c r="A845" s="721"/>
      <c r="B845" s="668" t="s">
        <v>23</v>
      </c>
      <c r="C845" s="685" t="s">
        <v>24</v>
      </c>
      <c r="D845" s="736" t="s">
        <v>6</v>
      </c>
      <c r="E845" s="705" t="s">
        <v>2024</v>
      </c>
      <c r="F845" s="705" t="s">
        <v>7</v>
      </c>
      <c r="G845" s="705" t="s">
        <v>203</v>
      </c>
    </row>
    <row r="846" spans="1:7" s="657" customFormat="1" ht="15">
      <c r="A846" s="721"/>
      <c r="B846" s="666"/>
      <c r="C846" s="735"/>
      <c r="D846" s="734"/>
      <c r="E846" s="705" t="s">
        <v>2023</v>
      </c>
      <c r="F846" s="705" t="s">
        <v>27</v>
      </c>
      <c r="G846" s="705" t="s">
        <v>28</v>
      </c>
    </row>
    <row r="847" spans="1:7" s="657" customFormat="1" ht="15">
      <c r="A847" s="721"/>
      <c r="B847" s="678" t="s">
        <v>2075</v>
      </c>
      <c r="C847" s="678" t="s">
        <v>2074</v>
      </c>
      <c r="D847" s="733" t="s">
        <v>2073</v>
      </c>
      <c r="E847" s="706">
        <f>F847-6</f>
        <v>44649</v>
      </c>
      <c r="F847" s="705">
        <v>44655</v>
      </c>
      <c r="G847" s="705">
        <f>F847+23</f>
        <v>44678</v>
      </c>
    </row>
    <row r="848" spans="1:7" s="657" customFormat="1" ht="15">
      <c r="A848" s="721"/>
      <c r="B848" s="678" t="s">
        <v>2072</v>
      </c>
      <c r="C848" s="678" t="s">
        <v>2071</v>
      </c>
      <c r="D848" s="732"/>
      <c r="E848" s="706">
        <f>F848-6</f>
        <v>44656</v>
      </c>
      <c r="F848" s="705">
        <f>F847+7</f>
        <v>44662</v>
      </c>
      <c r="G848" s="705">
        <f>F848+23</f>
        <v>44685</v>
      </c>
    </row>
    <row r="849" spans="1:7" s="657" customFormat="1" ht="15">
      <c r="A849" s="721"/>
      <c r="B849" s="678" t="s">
        <v>2070</v>
      </c>
      <c r="C849" s="678" t="s">
        <v>2069</v>
      </c>
      <c r="D849" s="732"/>
      <c r="E849" s="706">
        <f>F849-6</f>
        <v>44663</v>
      </c>
      <c r="F849" s="705">
        <f>F848+7</f>
        <v>44669</v>
      </c>
      <c r="G849" s="705">
        <f>F849+23</f>
        <v>44692</v>
      </c>
    </row>
    <row r="850" spans="1:7" s="657" customFormat="1" ht="15">
      <c r="A850" s="721"/>
      <c r="B850" s="678" t="s">
        <v>2068</v>
      </c>
      <c r="C850" s="678" t="s">
        <v>2067</v>
      </c>
      <c r="D850" s="732"/>
      <c r="E850" s="706">
        <f>F850-6</f>
        <v>44670</v>
      </c>
      <c r="F850" s="705">
        <f>F849+7</f>
        <v>44676</v>
      </c>
      <c r="G850" s="705">
        <f>F850+23</f>
        <v>44699</v>
      </c>
    </row>
    <row r="851" spans="1:7" s="657" customFormat="1" ht="15.95" customHeight="1">
      <c r="A851" s="721"/>
      <c r="B851" s="678" t="s">
        <v>2066</v>
      </c>
      <c r="C851" s="678" t="s">
        <v>2065</v>
      </c>
      <c r="D851" s="731"/>
      <c r="E851" s="706">
        <f>F851-6</f>
        <v>44677</v>
      </c>
      <c r="F851" s="705">
        <f>F850+7</f>
        <v>44683</v>
      </c>
      <c r="G851" s="705">
        <f>F851+23</f>
        <v>44706</v>
      </c>
    </row>
    <row r="852" spans="1:7" s="669" customFormat="1">
      <c r="A852" s="730" t="s">
        <v>2064</v>
      </c>
      <c r="B852" s="730"/>
      <c r="C852" s="729"/>
      <c r="D852" s="728"/>
      <c r="E852" s="727"/>
      <c r="F852" s="726"/>
      <c r="G852" s="726"/>
    </row>
    <row r="853" spans="1:7" s="657" customFormat="1" ht="15">
      <c r="A853" s="721"/>
      <c r="B853" s="725" t="s">
        <v>2025</v>
      </c>
      <c r="C853" s="685" t="s">
        <v>24</v>
      </c>
      <c r="D853" s="685" t="s">
        <v>6</v>
      </c>
      <c r="E853" s="705" t="s">
        <v>2024</v>
      </c>
      <c r="F853" s="705" t="s">
        <v>7</v>
      </c>
      <c r="G853" s="705" t="s">
        <v>112</v>
      </c>
    </row>
    <row r="854" spans="1:7" s="657" customFormat="1" ht="15">
      <c r="A854" s="721"/>
      <c r="B854" s="724"/>
      <c r="C854" s="713"/>
      <c r="D854" s="713"/>
      <c r="E854" s="705" t="s">
        <v>2023</v>
      </c>
      <c r="F854" s="705" t="s">
        <v>27</v>
      </c>
      <c r="G854" s="705" t="s">
        <v>28</v>
      </c>
    </row>
    <row r="855" spans="1:7" s="657" customFormat="1" ht="15">
      <c r="A855" s="721"/>
      <c r="B855" s="679" t="s">
        <v>2051</v>
      </c>
      <c r="C855" s="678" t="s">
        <v>2063</v>
      </c>
      <c r="D855" s="707" t="s">
        <v>2062</v>
      </c>
      <c r="E855" s="706">
        <f>F855-6</f>
        <v>44651</v>
      </c>
      <c r="F855" s="705">
        <v>44657</v>
      </c>
      <c r="G855" s="705">
        <f>F855+21</f>
        <v>44678</v>
      </c>
    </row>
    <row r="856" spans="1:7" s="657" customFormat="1" ht="15">
      <c r="A856" s="721"/>
      <c r="B856" s="679" t="s">
        <v>2061</v>
      </c>
      <c r="C856" s="678" t="s">
        <v>2060</v>
      </c>
      <c r="D856" s="707"/>
      <c r="E856" s="706">
        <f>F856-6</f>
        <v>44658</v>
      </c>
      <c r="F856" s="705">
        <f>F855+7</f>
        <v>44664</v>
      </c>
      <c r="G856" s="705">
        <f>F856+21</f>
        <v>44685</v>
      </c>
    </row>
    <row r="857" spans="1:7" s="657" customFormat="1" ht="15">
      <c r="A857" s="721"/>
      <c r="B857" s="679" t="s">
        <v>2059</v>
      </c>
      <c r="C857" s="678" t="s">
        <v>2058</v>
      </c>
      <c r="D857" s="707"/>
      <c r="E857" s="706">
        <f>F857-6</f>
        <v>44665</v>
      </c>
      <c r="F857" s="705">
        <f>F856+7</f>
        <v>44671</v>
      </c>
      <c r="G857" s="705">
        <f>F857+21</f>
        <v>44692</v>
      </c>
    </row>
    <row r="858" spans="1:7" s="657" customFormat="1" ht="15">
      <c r="A858" s="721"/>
      <c r="B858" s="679" t="s">
        <v>2057</v>
      </c>
      <c r="C858" s="678" t="s">
        <v>2056</v>
      </c>
      <c r="D858" s="707"/>
      <c r="E858" s="706">
        <f>F858-6</f>
        <v>44672</v>
      </c>
      <c r="F858" s="705">
        <f>F857+7</f>
        <v>44678</v>
      </c>
      <c r="G858" s="705">
        <f>F858+21</f>
        <v>44699</v>
      </c>
    </row>
    <row r="859" spans="1:7" s="657" customFormat="1" ht="15">
      <c r="A859" s="721"/>
      <c r="B859" s="678" t="s">
        <v>2047</v>
      </c>
      <c r="C859" s="678" t="s">
        <v>2040</v>
      </c>
      <c r="D859" s="707"/>
      <c r="E859" s="706">
        <f>F859-6</f>
        <v>44679</v>
      </c>
      <c r="F859" s="705">
        <f>F858+7</f>
        <v>44685</v>
      </c>
      <c r="G859" s="705">
        <f>F859+21</f>
        <v>44706</v>
      </c>
    </row>
    <row r="860" spans="1:7" s="657" customFormat="1" ht="15" hidden="1">
      <c r="A860" s="721"/>
      <c r="B860" s="723" t="s">
        <v>2025</v>
      </c>
      <c r="C860" s="685" t="s">
        <v>24</v>
      </c>
      <c r="D860" s="685" t="s">
        <v>6</v>
      </c>
      <c r="E860" s="705" t="s">
        <v>2024</v>
      </c>
      <c r="F860" s="705" t="s">
        <v>7</v>
      </c>
      <c r="G860" s="705" t="s">
        <v>112</v>
      </c>
    </row>
    <row r="861" spans="1:7" s="657" customFormat="1" ht="15" hidden="1">
      <c r="A861" s="721"/>
      <c r="B861" s="722"/>
      <c r="C861" s="713"/>
      <c r="D861" s="713"/>
      <c r="E861" s="705" t="s">
        <v>2023</v>
      </c>
      <c r="F861" s="705" t="s">
        <v>27</v>
      </c>
      <c r="G861" s="705" t="s">
        <v>28</v>
      </c>
    </row>
    <row r="862" spans="1:7" s="657" customFormat="1" ht="15" hidden="1">
      <c r="A862" s="721"/>
      <c r="B862" s="679"/>
      <c r="C862" s="678"/>
      <c r="D862" s="707" t="s">
        <v>141</v>
      </c>
      <c r="E862" s="706">
        <f>F862-5</f>
        <v>44621</v>
      </c>
      <c r="F862" s="705">
        <v>44626</v>
      </c>
      <c r="G862" s="705">
        <f>F862+21</f>
        <v>44647</v>
      </c>
    </row>
    <row r="863" spans="1:7" s="657" customFormat="1" ht="15" hidden="1">
      <c r="A863" s="721"/>
      <c r="B863" s="679"/>
      <c r="C863" s="678"/>
      <c r="D863" s="707"/>
      <c r="E863" s="706">
        <f>F863-5</f>
        <v>44628</v>
      </c>
      <c r="F863" s="705">
        <f>F862+7</f>
        <v>44633</v>
      </c>
      <c r="G863" s="705">
        <f>F863+21</f>
        <v>44654</v>
      </c>
    </row>
    <row r="864" spans="1:7" s="657" customFormat="1" ht="15" hidden="1">
      <c r="A864" s="721"/>
      <c r="B864" s="679"/>
      <c r="C864" s="678"/>
      <c r="D864" s="707"/>
      <c r="E864" s="706">
        <f>F864-5</f>
        <v>44635</v>
      </c>
      <c r="F864" s="705">
        <f>F863+7</f>
        <v>44640</v>
      </c>
      <c r="G864" s="705">
        <f>F864+21</f>
        <v>44661</v>
      </c>
    </row>
    <row r="865" spans="1:7" s="657" customFormat="1" ht="15" hidden="1">
      <c r="A865" s="721"/>
      <c r="B865" s="679"/>
      <c r="C865" s="678"/>
      <c r="D865" s="707"/>
      <c r="E865" s="706">
        <f>F865-5</f>
        <v>44642</v>
      </c>
      <c r="F865" s="705">
        <f>F864+7</f>
        <v>44647</v>
      </c>
      <c r="G865" s="705">
        <f>F865+21</f>
        <v>44668</v>
      </c>
    </row>
    <row r="866" spans="1:7" s="657" customFormat="1" ht="15" hidden="1">
      <c r="A866" s="721"/>
      <c r="B866" s="679"/>
      <c r="C866" s="678"/>
      <c r="D866" s="707"/>
      <c r="E866" s="706">
        <f>F866-5</f>
        <v>44649</v>
      </c>
      <c r="F866" s="705">
        <f>F865+7</f>
        <v>44654</v>
      </c>
      <c r="G866" s="705">
        <f>F866+21</f>
        <v>44675</v>
      </c>
    </row>
    <row r="867" spans="1:7" s="669" customFormat="1" ht="15" hidden="1" customHeight="1">
      <c r="A867" s="719" t="s">
        <v>1720</v>
      </c>
      <c r="B867" s="719"/>
      <c r="C867" s="718"/>
      <c r="D867" s="717"/>
      <c r="E867" s="716"/>
      <c r="F867" s="716"/>
      <c r="G867" s="716"/>
    </row>
    <row r="868" spans="1:7" s="657" customFormat="1" ht="15.75" hidden="1" customHeight="1">
      <c r="A868" s="710"/>
      <c r="B868" s="715" t="s">
        <v>23</v>
      </c>
      <c r="C868" s="685" t="s">
        <v>24</v>
      </c>
      <c r="D868" s="685" t="s">
        <v>6</v>
      </c>
      <c r="E868" s="705" t="s">
        <v>2024</v>
      </c>
      <c r="F868" s="705" t="s">
        <v>7</v>
      </c>
      <c r="G868" s="705" t="s">
        <v>75</v>
      </c>
    </row>
    <row r="869" spans="1:7" s="657" customFormat="1" ht="15.75" hidden="1" customHeight="1">
      <c r="A869" s="710"/>
      <c r="B869" s="714"/>
      <c r="C869" s="713"/>
      <c r="D869" s="713"/>
      <c r="E869" s="705" t="s">
        <v>2023</v>
      </c>
      <c r="F869" s="705" t="s">
        <v>27</v>
      </c>
      <c r="G869" s="705" t="s">
        <v>28</v>
      </c>
    </row>
    <row r="870" spans="1:7" s="657" customFormat="1" ht="15.75" hidden="1" customHeight="1">
      <c r="A870" s="710"/>
      <c r="B870" s="678" t="s">
        <v>2055</v>
      </c>
      <c r="C870" s="720" t="s">
        <v>2054</v>
      </c>
      <c r="D870" s="707" t="s">
        <v>2045</v>
      </c>
      <c r="E870" s="706">
        <f>F870-4</f>
        <v>44252</v>
      </c>
      <c r="F870" s="705">
        <v>44256</v>
      </c>
      <c r="G870" s="705">
        <f>F870+16</f>
        <v>44272</v>
      </c>
    </row>
    <row r="871" spans="1:7" s="657" customFormat="1" ht="15.75" hidden="1" customHeight="1">
      <c r="A871" s="710"/>
      <c r="B871" s="678" t="s">
        <v>2053</v>
      </c>
      <c r="C871" s="720" t="s">
        <v>2052</v>
      </c>
      <c r="D871" s="707"/>
      <c r="E871" s="706">
        <f>F871-4</f>
        <v>44259</v>
      </c>
      <c r="F871" s="705">
        <f>F870+7</f>
        <v>44263</v>
      </c>
      <c r="G871" s="705">
        <f>F871+16</f>
        <v>44279</v>
      </c>
    </row>
    <row r="872" spans="1:7" s="657" customFormat="1" ht="15.75" hidden="1" customHeight="1">
      <c r="A872" s="710"/>
      <c r="B872" s="678" t="s">
        <v>2051</v>
      </c>
      <c r="C872" s="720" t="s">
        <v>2050</v>
      </c>
      <c r="D872" s="707"/>
      <c r="E872" s="706">
        <f>F872-4</f>
        <v>44266</v>
      </c>
      <c r="F872" s="705">
        <f>F871+7</f>
        <v>44270</v>
      </c>
      <c r="G872" s="705">
        <f>F872+16</f>
        <v>44286</v>
      </c>
    </row>
    <row r="873" spans="1:7" s="657" customFormat="1" ht="15.75" hidden="1" customHeight="1">
      <c r="A873" s="710"/>
      <c r="B873" s="678" t="s">
        <v>2049</v>
      </c>
      <c r="C873" s="720" t="s">
        <v>2048</v>
      </c>
      <c r="D873" s="707"/>
      <c r="E873" s="706">
        <f>F873-4</f>
        <v>44273</v>
      </c>
      <c r="F873" s="705">
        <f>F872+7</f>
        <v>44277</v>
      </c>
      <c r="G873" s="705">
        <f>F873+16</f>
        <v>44293</v>
      </c>
    </row>
    <row r="874" spans="1:7" s="657" customFormat="1" ht="15.75" hidden="1" customHeight="1">
      <c r="A874" s="710"/>
      <c r="B874" s="679" t="s">
        <v>2047</v>
      </c>
      <c r="C874" s="678" t="s">
        <v>2040</v>
      </c>
      <c r="D874" s="707"/>
      <c r="E874" s="706">
        <f>F874-4</f>
        <v>44280</v>
      </c>
      <c r="F874" s="705">
        <f>F873+7</f>
        <v>44284</v>
      </c>
      <c r="G874" s="705">
        <f>F874+16</f>
        <v>44300</v>
      </c>
    </row>
    <row r="875" spans="1:7" s="669" customFormat="1" ht="15" hidden="1" customHeight="1">
      <c r="A875" s="719" t="s">
        <v>1718</v>
      </c>
      <c r="B875" s="719"/>
      <c r="C875" s="718"/>
      <c r="D875" s="717"/>
      <c r="E875" s="716"/>
      <c r="F875" s="716"/>
      <c r="G875" s="716"/>
    </row>
    <row r="876" spans="1:7" s="657" customFormat="1" ht="15" hidden="1" customHeight="1">
      <c r="A876" s="710"/>
      <c r="B876" s="715" t="s">
        <v>23</v>
      </c>
      <c r="C876" s="685" t="s">
        <v>24</v>
      </c>
      <c r="D876" s="685" t="s">
        <v>6</v>
      </c>
      <c r="E876" s="705" t="s">
        <v>2024</v>
      </c>
      <c r="F876" s="705" t="s">
        <v>7</v>
      </c>
      <c r="G876" s="705" t="s">
        <v>1718</v>
      </c>
    </row>
    <row r="877" spans="1:7" s="657" customFormat="1" ht="15" hidden="1" customHeight="1">
      <c r="A877" s="710"/>
      <c r="B877" s="714"/>
      <c r="C877" s="713"/>
      <c r="D877" s="713"/>
      <c r="E877" s="705" t="s">
        <v>2023</v>
      </c>
      <c r="F877" s="705" t="s">
        <v>27</v>
      </c>
      <c r="G877" s="705" t="s">
        <v>28</v>
      </c>
    </row>
    <row r="878" spans="1:7" s="657" customFormat="1" ht="15" hidden="1" customHeight="1">
      <c r="A878" s="710"/>
      <c r="B878" s="678"/>
      <c r="C878" s="720"/>
      <c r="D878" s="707" t="s">
        <v>1810</v>
      </c>
      <c r="E878" s="706">
        <f>F878-4</f>
        <v>44075</v>
      </c>
      <c r="F878" s="705">
        <v>44079</v>
      </c>
      <c r="G878" s="705">
        <f>F878+23</f>
        <v>44102</v>
      </c>
    </row>
    <row r="879" spans="1:7" s="657" customFormat="1" ht="15" hidden="1" customHeight="1">
      <c r="A879" s="710"/>
      <c r="B879" s="678"/>
      <c r="C879" s="720"/>
      <c r="D879" s="707"/>
      <c r="E879" s="706">
        <f>F879-4</f>
        <v>44082</v>
      </c>
      <c r="F879" s="705">
        <f>F878+7</f>
        <v>44086</v>
      </c>
      <c r="G879" s="705">
        <f>F879+23</f>
        <v>44109</v>
      </c>
    </row>
    <row r="880" spans="1:7" s="657" customFormat="1" ht="18" hidden="1" customHeight="1">
      <c r="A880" s="710"/>
      <c r="B880" s="678"/>
      <c r="C880" s="720"/>
      <c r="D880" s="707"/>
      <c r="E880" s="706">
        <f>F880-4</f>
        <v>44089</v>
      </c>
      <c r="F880" s="705">
        <f>F879+7</f>
        <v>44093</v>
      </c>
      <c r="G880" s="705">
        <f>F880+23</f>
        <v>44116</v>
      </c>
    </row>
    <row r="881" spans="1:7" s="657" customFormat="1" ht="18" hidden="1" customHeight="1">
      <c r="A881" s="710"/>
      <c r="B881" s="678"/>
      <c r="C881" s="720"/>
      <c r="D881" s="707"/>
      <c r="E881" s="706">
        <f>F881-4</f>
        <v>44096</v>
      </c>
      <c r="F881" s="705">
        <f>F880+7</f>
        <v>44100</v>
      </c>
      <c r="G881" s="705">
        <f>F881+23</f>
        <v>44123</v>
      </c>
    </row>
    <row r="882" spans="1:7" s="657" customFormat="1" ht="17.25" hidden="1" customHeight="1">
      <c r="A882" s="710"/>
      <c r="B882" s="679"/>
      <c r="C882" s="678"/>
      <c r="D882" s="707"/>
      <c r="E882" s="706">
        <f>F882-4</f>
        <v>44103</v>
      </c>
      <c r="F882" s="705">
        <f>F881+7</f>
        <v>44107</v>
      </c>
      <c r="G882" s="705">
        <f>F882+23</f>
        <v>44130</v>
      </c>
    </row>
    <row r="883" spans="1:7" s="669" customFormat="1" ht="15" hidden="1" customHeight="1">
      <c r="A883" s="719" t="s">
        <v>1718</v>
      </c>
      <c r="B883" s="719"/>
      <c r="C883" s="718"/>
      <c r="D883" s="717"/>
      <c r="E883" s="716"/>
      <c r="F883" s="716"/>
      <c r="G883" s="716"/>
    </row>
    <row r="884" spans="1:7" s="657" customFormat="1" ht="15" hidden="1" customHeight="1">
      <c r="A884" s="710"/>
      <c r="B884" s="715" t="s">
        <v>23</v>
      </c>
      <c r="C884" s="685" t="s">
        <v>24</v>
      </c>
      <c r="D884" s="685" t="s">
        <v>6</v>
      </c>
      <c r="E884" s="705" t="s">
        <v>2024</v>
      </c>
      <c r="F884" s="705" t="s">
        <v>7</v>
      </c>
      <c r="G884" s="705" t="s">
        <v>2046</v>
      </c>
    </row>
    <row r="885" spans="1:7" s="657" customFormat="1" ht="15" hidden="1" customHeight="1">
      <c r="A885" s="710"/>
      <c r="B885" s="714"/>
      <c r="C885" s="713"/>
      <c r="D885" s="713"/>
      <c r="E885" s="705" t="s">
        <v>2023</v>
      </c>
      <c r="F885" s="705" t="s">
        <v>27</v>
      </c>
      <c r="G885" s="705" t="s">
        <v>28</v>
      </c>
    </row>
    <row r="886" spans="1:7" s="657" customFormat="1" ht="16.5" hidden="1" customHeight="1">
      <c r="A886" s="710"/>
      <c r="B886" s="678"/>
      <c r="C886" s="720"/>
      <c r="D886" s="707" t="s">
        <v>2045</v>
      </c>
      <c r="E886" s="706">
        <f>F886-4</f>
        <v>44252</v>
      </c>
      <c r="F886" s="705">
        <v>44256</v>
      </c>
      <c r="G886" s="705">
        <f>F886+16</f>
        <v>44272</v>
      </c>
    </row>
    <row r="887" spans="1:7" s="657" customFormat="1" ht="15" hidden="1" customHeight="1">
      <c r="A887" s="710"/>
      <c r="B887" s="678"/>
      <c r="C887" s="720"/>
      <c r="D887" s="707"/>
      <c r="E887" s="706">
        <f>F887-4</f>
        <v>44259</v>
      </c>
      <c r="F887" s="705">
        <f>F886+7</f>
        <v>44263</v>
      </c>
      <c r="G887" s="705">
        <f>F887+16</f>
        <v>44279</v>
      </c>
    </row>
    <row r="888" spans="1:7" s="657" customFormat="1" ht="18" hidden="1" customHeight="1">
      <c r="A888" s="710"/>
      <c r="B888" s="678"/>
      <c r="C888" s="720"/>
      <c r="D888" s="707"/>
      <c r="E888" s="706">
        <f>F888-4</f>
        <v>44266</v>
      </c>
      <c r="F888" s="705">
        <f>F887+7</f>
        <v>44270</v>
      </c>
      <c r="G888" s="705">
        <f>F888+16</f>
        <v>44286</v>
      </c>
    </row>
    <row r="889" spans="1:7" s="657" customFormat="1" ht="18" hidden="1" customHeight="1">
      <c r="A889" s="710"/>
      <c r="B889" s="678"/>
      <c r="C889" s="720"/>
      <c r="D889" s="707"/>
      <c r="E889" s="706">
        <f>F889-4</f>
        <v>44273</v>
      </c>
      <c r="F889" s="705">
        <f>F888+7</f>
        <v>44277</v>
      </c>
      <c r="G889" s="705">
        <f>F889+16</f>
        <v>44293</v>
      </c>
    </row>
    <row r="890" spans="1:7" s="657" customFormat="1" ht="17.25" hidden="1" customHeight="1">
      <c r="A890" s="710"/>
      <c r="B890" s="679"/>
      <c r="C890" s="678"/>
      <c r="D890" s="707"/>
      <c r="E890" s="706">
        <f>F890-4</f>
        <v>44280</v>
      </c>
      <c r="F890" s="705">
        <f>F889+7</f>
        <v>44284</v>
      </c>
      <c r="G890" s="705">
        <f>F890+16</f>
        <v>44300</v>
      </c>
    </row>
    <row r="891" spans="1:7" s="669" customFormat="1" ht="15" hidden="1" customHeight="1">
      <c r="A891" s="719" t="s">
        <v>1718</v>
      </c>
      <c r="B891" s="719"/>
      <c r="C891" s="718"/>
      <c r="D891" s="717"/>
      <c r="E891" s="716"/>
      <c r="F891" s="716"/>
      <c r="G891" s="716"/>
    </row>
    <row r="892" spans="1:7" s="657" customFormat="1" ht="15" hidden="1" customHeight="1">
      <c r="A892" s="710"/>
      <c r="B892" s="715" t="s">
        <v>23</v>
      </c>
      <c r="C892" s="685" t="s">
        <v>24</v>
      </c>
      <c r="D892" s="685" t="s">
        <v>6</v>
      </c>
      <c r="E892" s="705" t="s">
        <v>2024</v>
      </c>
      <c r="F892" s="705" t="s">
        <v>7</v>
      </c>
      <c r="G892" s="705" t="s">
        <v>73</v>
      </c>
    </row>
    <row r="893" spans="1:7" s="657" customFormat="1" ht="15" hidden="1" customHeight="1">
      <c r="A893" s="710"/>
      <c r="B893" s="714"/>
      <c r="C893" s="713"/>
      <c r="D893" s="713"/>
      <c r="E893" s="705" t="s">
        <v>2023</v>
      </c>
      <c r="F893" s="705" t="s">
        <v>27</v>
      </c>
      <c r="G893" s="705" t="s">
        <v>28</v>
      </c>
    </row>
    <row r="894" spans="1:7" s="657" customFormat="1" ht="15" hidden="1" customHeight="1">
      <c r="A894" s="710"/>
      <c r="B894" s="678" t="s">
        <v>2040</v>
      </c>
      <c r="C894" s="678" t="s">
        <v>2040</v>
      </c>
      <c r="D894" s="707" t="s">
        <v>155</v>
      </c>
      <c r="E894" s="706">
        <f>F894-5</f>
        <v>43767</v>
      </c>
      <c r="F894" s="705">
        <v>43772</v>
      </c>
      <c r="G894" s="705">
        <f>F894+17</f>
        <v>43789</v>
      </c>
    </row>
    <row r="895" spans="1:7" s="657" customFormat="1" ht="15" hidden="1" customHeight="1">
      <c r="A895" s="710"/>
      <c r="B895" s="678" t="s">
        <v>2044</v>
      </c>
      <c r="C895" s="678" t="s">
        <v>2043</v>
      </c>
      <c r="D895" s="707"/>
      <c r="E895" s="706">
        <f>F895-5</f>
        <v>43774</v>
      </c>
      <c r="F895" s="705">
        <f>F894+7</f>
        <v>43779</v>
      </c>
      <c r="G895" s="705">
        <f>F895+17</f>
        <v>43796</v>
      </c>
    </row>
    <row r="896" spans="1:7" s="657" customFormat="1" ht="18" hidden="1" customHeight="1">
      <c r="A896" s="710"/>
      <c r="B896" s="678" t="s">
        <v>2040</v>
      </c>
      <c r="C896" s="711" t="s">
        <v>2040</v>
      </c>
      <c r="D896" s="707"/>
      <c r="E896" s="706">
        <f>F896-5</f>
        <v>43781</v>
      </c>
      <c r="F896" s="705">
        <f>F895+7</f>
        <v>43786</v>
      </c>
      <c r="G896" s="705">
        <f>F896+17</f>
        <v>43803</v>
      </c>
    </row>
    <row r="897" spans="1:8" s="657" customFormat="1" ht="18" hidden="1" customHeight="1">
      <c r="A897" s="710"/>
      <c r="B897" s="712" t="s">
        <v>2042</v>
      </c>
      <c r="C897" s="711" t="s">
        <v>2041</v>
      </c>
      <c r="D897" s="707"/>
      <c r="E897" s="706">
        <f>F897-5</f>
        <v>43788</v>
      </c>
      <c r="F897" s="705">
        <f>F896+7</f>
        <v>43793</v>
      </c>
      <c r="G897" s="705">
        <f>F897+17</f>
        <v>43810</v>
      </c>
    </row>
    <row r="898" spans="1:8" s="657" customFormat="1" ht="19.5" hidden="1" customHeight="1">
      <c r="A898" s="710"/>
      <c r="B898" s="709" t="s">
        <v>2040</v>
      </c>
      <c r="C898" s="708" t="s">
        <v>2040</v>
      </c>
      <c r="D898" s="707"/>
      <c r="E898" s="706">
        <f>F898-5</f>
        <v>43795</v>
      </c>
      <c r="F898" s="705">
        <f>F897+7</f>
        <v>43800</v>
      </c>
      <c r="G898" s="705">
        <f>F898+17</f>
        <v>43817</v>
      </c>
    </row>
    <row r="899" spans="1:8" s="648" customFormat="1" ht="18" customHeight="1">
      <c r="A899" s="704" t="s">
        <v>2039</v>
      </c>
      <c r="B899" s="703"/>
      <c r="C899" s="702"/>
      <c r="D899" s="702"/>
      <c r="E899" s="702"/>
      <c r="F899" s="702"/>
      <c r="G899" s="702"/>
      <c r="H899" s="657"/>
    </row>
    <row r="900" spans="1:8" s="669" customFormat="1" ht="15.75" customHeight="1">
      <c r="A900" s="701" t="s">
        <v>2038</v>
      </c>
      <c r="B900" s="701"/>
      <c r="C900" s="700"/>
      <c r="D900" s="671"/>
      <c r="E900" s="671"/>
      <c r="F900" s="670"/>
      <c r="G900" s="670"/>
    </row>
    <row r="901" spans="1:8" s="657" customFormat="1" ht="15">
      <c r="A901" s="659"/>
      <c r="B901" s="668" t="s">
        <v>2025</v>
      </c>
      <c r="C901" s="699" t="s">
        <v>24</v>
      </c>
      <c r="D901" s="698" t="s">
        <v>6</v>
      </c>
      <c r="E901" s="663" t="s">
        <v>2024</v>
      </c>
      <c r="F901" s="662" t="s">
        <v>7</v>
      </c>
      <c r="G901" s="661" t="s">
        <v>98</v>
      </c>
    </row>
    <row r="902" spans="1:8" s="657" customFormat="1" ht="15">
      <c r="A902" s="659"/>
      <c r="B902" s="666"/>
      <c r="C902" s="697"/>
      <c r="D902" s="696"/>
      <c r="E902" s="663" t="s">
        <v>2023</v>
      </c>
      <c r="F902" s="662" t="s">
        <v>27</v>
      </c>
      <c r="G902" s="661" t="s">
        <v>28</v>
      </c>
    </row>
    <row r="903" spans="1:8" s="657" customFormat="1" ht="15">
      <c r="A903" s="659"/>
      <c r="B903" s="655" t="s">
        <v>2032</v>
      </c>
      <c r="C903" s="692" t="s">
        <v>2037</v>
      </c>
      <c r="D903" s="695" t="s">
        <v>2036</v>
      </c>
      <c r="E903" s="652">
        <f>F903-5</f>
        <v>44617</v>
      </c>
      <c r="F903" s="651">
        <v>44622</v>
      </c>
      <c r="G903" s="651">
        <f>F903+2</f>
        <v>44624</v>
      </c>
    </row>
    <row r="904" spans="1:8" s="657" customFormat="1" ht="15">
      <c r="A904" s="659"/>
      <c r="B904" s="655" t="s">
        <v>2032</v>
      </c>
      <c r="C904" s="692" t="s">
        <v>2035</v>
      </c>
      <c r="D904" s="680"/>
      <c r="E904" s="676">
        <f>F904-5</f>
        <v>44624</v>
      </c>
      <c r="F904" s="694">
        <f>F903+7</f>
        <v>44629</v>
      </c>
      <c r="G904" s="651">
        <f>F904+2</f>
        <v>44631</v>
      </c>
    </row>
    <row r="905" spans="1:8" s="657" customFormat="1" ht="15">
      <c r="A905" s="659"/>
      <c r="B905" s="655" t="s">
        <v>2032</v>
      </c>
      <c r="C905" s="692" t="s">
        <v>2034</v>
      </c>
      <c r="D905" s="680"/>
      <c r="E905" s="676">
        <f>F905-5</f>
        <v>44631</v>
      </c>
      <c r="F905" s="693">
        <f>F904+7</f>
        <v>44636</v>
      </c>
      <c r="G905" s="681">
        <f>F905+2</f>
        <v>44638</v>
      </c>
    </row>
    <row r="906" spans="1:8" s="657" customFormat="1" ht="15">
      <c r="A906" s="659"/>
      <c r="B906" s="655" t="s">
        <v>2032</v>
      </c>
      <c r="C906" s="692" t="s">
        <v>2033</v>
      </c>
      <c r="D906" s="680"/>
      <c r="E906" s="676">
        <f>F906-5</f>
        <v>44638</v>
      </c>
      <c r="F906" s="691">
        <f>F905+7</f>
        <v>44643</v>
      </c>
      <c r="G906" s="675">
        <f>F906+2</f>
        <v>44645</v>
      </c>
    </row>
    <row r="907" spans="1:8" s="657" customFormat="1" ht="15">
      <c r="A907" s="659"/>
      <c r="B907" s="655" t="s">
        <v>2032</v>
      </c>
      <c r="C907" s="692" t="s">
        <v>585</v>
      </c>
      <c r="D907" s="677"/>
      <c r="E907" s="676">
        <f>F907-5</f>
        <v>44645</v>
      </c>
      <c r="F907" s="691">
        <f>F906+7</f>
        <v>44650</v>
      </c>
      <c r="G907" s="675">
        <f>F907+2</f>
        <v>44652</v>
      </c>
    </row>
    <row r="908" spans="1:8" s="657" customFormat="1" ht="15">
      <c r="A908" s="659"/>
      <c r="B908" s="670"/>
      <c r="C908" s="690"/>
      <c r="D908" s="689"/>
      <c r="E908" s="688"/>
      <c r="F908" s="687"/>
      <c r="G908" s="686"/>
    </row>
    <row r="909" spans="1:8" s="657" customFormat="1" ht="15">
      <c r="A909" s="659"/>
      <c r="B909" s="668" t="s">
        <v>2025</v>
      </c>
      <c r="C909" s="685" t="s">
        <v>2031</v>
      </c>
      <c r="D909" s="685" t="s">
        <v>6</v>
      </c>
      <c r="E909" s="683" t="s">
        <v>2024</v>
      </c>
      <c r="F909" s="683" t="s">
        <v>7</v>
      </c>
      <c r="G909" s="683" t="s">
        <v>98</v>
      </c>
    </row>
    <row r="910" spans="1:8" s="657" customFormat="1" ht="15">
      <c r="A910" s="659"/>
      <c r="B910" s="666"/>
      <c r="C910" s="684"/>
      <c r="D910" s="684"/>
      <c r="E910" s="683" t="s">
        <v>2023</v>
      </c>
      <c r="F910" s="683" t="s">
        <v>27</v>
      </c>
      <c r="G910" s="683" t="s">
        <v>28</v>
      </c>
    </row>
    <row r="911" spans="1:8" s="657" customFormat="1" ht="15">
      <c r="A911" s="659"/>
      <c r="B911" s="679" t="s">
        <v>2027</v>
      </c>
      <c r="C911" s="678" t="s">
        <v>2030</v>
      </c>
      <c r="D911" s="682" t="s">
        <v>2029</v>
      </c>
      <c r="E911" s="676">
        <f>F911-5</f>
        <v>44621</v>
      </c>
      <c r="F911" s="651">
        <v>44626</v>
      </c>
      <c r="G911" s="651">
        <f>F911+2</f>
        <v>44628</v>
      </c>
    </row>
    <row r="912" spans="1:8" s="657" customFormat="1" ht="15">
      <c r="A912" s="659"/>
      <c r="B912" s="679" t="s">
        <v>2027</v>
      </c>
      <c r="C912" s="678" t="s">
        <v>2028</v>
      </c>
      <c r="D912" s="680"/>
      <c r="E912" s="676">
        <f>F912-5</f>
        <v>44628</v>
      </c>
      <c r="F912" s="651">
        <f>F911+7</f>
        <v>44633</v>
      </c>
      <c r="G912" s="651">
        <f>F912+2</f>
        <v>44635</v>
      </c>
    </row>
    <row r="913" spans="1:8" s="657" customFormat="1" ht="15">
      <c r="A913" s="659"/>
      <c r="B913" s="679" t="s">
        <v>2027</v>
      </c>
      <c r="C913" s="678" t="s">
        <v>585</v>
      </c>
      <c r="D913" s="680"/>
      <c r="E913" s="676">
        <f>F913-5</f>
        <v>44635</v>
      </c>
      <c r="F913" s="681">
        <f>F912+7</f>
        <v>44640</v>
      </c>
      <c r="G913" s="681">
        <f>F913+2</f>
        <v>44642</v>
      </c>
    </row>
    <row r="914" spans="1:8" s="657" customFormat="1" ht="15">
      <c r="A914" s="659"/>
      <c r="B914" s="679" t="s">
        <v>2027</v>
      </c>
      <c r="C914" s="678" t="s">
        <v>586</v>
      </c>
      <c r="D914" s="680"/>
      <c r="E914" s="676">
        <f>F914-5</f>
        <v>44642</v>
      </c>
      <c r="F914" s="675">
        <f>F913+7</f>
        <v>44647</v>
      </c>
      <c r="G914" s="675">
        <f>F914+2</f>
        <v>44649</v>
      </c>
    </row>
    <row r="915" spans="1:8" s="657" customFormat="1" ht="15">
      <c r="A915" s="659"/>
      <c r="B915" s="679" t="s">
        <v>2027</v>
      </c>
      <c r="C915" s="678" t="s">
        <v>608</v>
      </c>
      <c r="D915" s="677"/>
      <c r="E915" s="676">
        <f>F915-5</f>
        <v>44649</v>
      </c>
      <c r="F915" s="675">
        <f>F914+7</f>
        <v>44654</v>
      </c>
      <c r="G915" s="675">
        <f>F915+2</f>
        <v>44656</v>
      </c>
    </row>
    <row r="916" spans="1:8" s="669" customFormat="1" ht="15">
      <c r="A916" s="674" t="s">
        <v>2026</v>
      </c>
      <c r="B916" s="674"/>
      <c r="C916" s="673"/>
      <c r="D916" s="672"/>
      <c r="E916" s="671"/>
      <c r="F916" s="670"/>
      <c r="G916" s="670"/>
    </row>
    <row r="917" spans="1:8" s="657" customFormat="1" ht="15">
      <c r="A917" s="659"/>
      <c r="B917" s="668" t="s">
        <v>2025</v>
      </c>
      <c r="C917" s="667" t="s">
        <v>24</v>
      </c>
      <c r="D917" s="664" t="s">
        <v>6</v>
      </c>
      <c r="E917" s="663" t="s">
        <v>2024</v>
      </c>
      <c r="F917" s="662" t="s">
        <v>7</v>
      </c>
      <c r="G917" s="661" t="s">
        <v>102</v>
      </c>
    </row>
    <row r="918" spans="1:8" s="657" customFormat="1" ht="15">
      <c r="A918" s="659"/>
      <c r="B918" s="666"/>
      <c r="C918" s="665"/>
      <c r="D918" s="664"/>
      <c r="E918" s="663" t="s">
        <v>2023</v>
      </c>
      <c r="F918" s="662" t="s">
        <v>27</v>
      </c>
      <c r="G918" s="661" t="s">
        <v>28</v>
      </c>
    </row>
    <row r="919" spans="1:8" s="657" customFormat="1" ht="15">
      <c r="A919" s="659"/>
      <c r="B919" s="655" t="s">
        <v>8</v>
      </c>
      <c r="C919" s="654" t="s">
        <v>2022</v>
      </c>
      <c r="D919" s="658" t="s">
        <v>10</v>
      </c>
      <c r="E919" s="652">
        <f>F919-5</f>
        <v>44618</v>
      </c>
      <c r="F919" s="660">
        <v>44623</v>
      </c>
      <c r="G919" s="651">
        <f>F919+1</f>
        <v>44624</v>
      </c>
    </row>
    <row r="920" spans="1:8" s="657" customFormat="1" ht="15">
      <c r="A920" s="659"/>
      <c r="B920" s="655" t="s">
        <v>8</v>
      </c>
      <c r="C920" s="654" t="s">
        <v>2021</v>
      </c>
      <c r="D920" s="658"/>
      <c r="E920" s="652">
        <f>F920-5</f>
        <v>44621</v>
      </c>
      <c r="F920" s="660">
        <v>44626</v>
      </c>
      <c r="G920" s="651">
        <f>F920+1</f>
        <v>44627</v>
      </c>
    </row>
    <row r="921" spans="1:8" s="657" customFormat="1" ht="15">
      <c r="A921" s="659"/>
      <c r="B921" s="655" t="s">
        <v>8</v>
      </c>
      <c r="C921" s="654" t="s">
        <v>2020</v>
      </c>
      <c r="D921" s="658"/>
      <c r="E921" s="652">
        <f>F921-5</f>
        <v>44625</v>
      </c>
      <c r="F921" s="651">
        <f>F919+7</f>
        <v>44630</v>
      </c>
      <c r="G921" s="651">
        <f>F921+1</f>
        <v>44631</v>
      </c>
    </row>
    <row r="922" spans="1:8" s="657" customFormat="1" ht="15">
      <c r="A922" s="659"/>
      <c r="B922" s="655" t="s">
        <v>8</v>
      </c>
      <c r="C922" s="654" t="s">
        <v>2019</v>
      </c>
      <c r="D922" s="658"/>
      <c r="E922" s="652">
        <f>F922-5</f>
        <v>44628</v>
      </c>
      <c r="F922" s="651">
        <f>F920+7</f>
        <v>44633</v>
      </c>
      <c r="G922" s="651">
        <f>F922+1</f>
        <v>44634</v>
      </c>
    </row>
    <row r="923" spans="1:8" s="657" customFormat="1" ht="15">
      <c r="A923" s="659"/>
      <c r="B923" s="655" t="s">
        <v>8</v>
      </c>
      <c r="C923" s="654" t="s">
        <v>2018</v>
      </c>
      <c r="D923" s="658"/>
      <c r="E923" s="652">
        <f>F923-5</f>
        <v>44632</v>
      </c>
      <c r="F923" s="651">
        <f>F921+7</f>
        <v>44637</v>
      </c>
      <c r="G923" s="651">
        <f>F923+1</f>
        <v>44638</v>
      </c>
    </row>
    <row r="924" spans="1:8" s="657" customFormat="1" ht="15">
      <c r="A924" s="659"/>
      <c r="B924" s="655" t="s">
        <v>8</v>
      </c>
      <c r="C924" s="654" t="s">
        <v>2017</v>
      </c>
      <c r="D924" s="658"/>
      <c r="E924" s="652">
        <f>F924-5</f>
        <v>44635</v>
      </c>
      <c r="F924" s="651">
        <f>F922+7</f>
        <v>44640</v>
      </c>
      <c r="G924" s="651">
        <f>F924+1</f>
        <v>44641</v>
      </c>
    </row>
    <row r="925" spans="1:8" s="657" customFormat="1" ht="15">
      <c r="A925" s="659"/>
      <c r="B925" s="655" t="s">
        <v>8</v>
      </c>
      <c r="C925" s="654" t="s">
        <v>2016</v>
      </c>
      <c r="D925" s="658"/>
      <c r="E925" s="652">
        <f>F925-5</f>
        <v>44639</v>
      </c>
      <c r="F925" s="651">
        <f>F923+7</f>
        <v>44644</v>
      </c>
      <c r="G925" s="651">
        <f>F925+1</f>
        <v>44645</v>
      </c>
      <c r="H925" s="648"/>
    </row>
    <row r="926" spans="1:8" s="648" customFormat="1">
      <c r="A926" s="656"/>
      <c r="B926" s="655" t="s">
        <v>8</v>
      </c>
      <c r="C926" s="654" t="s">
        <v>2015</v>
      </c>
      <c r="D926" s="653"/>
      <c r="E926" s="652">
        <f>F926-5</f>
        <v>44642</v>
      </c>
      <c r="F926" s="651">
        <f>F924+7</f>
        <v>44647</v>
      </c>
      <c r="G926" s="651">
        <f>F926+1</f>
        <v>44648</v>
      </c>
      <c r="H926" s="647"/>
    </row>
  </sheetData>
  <mergeCells count="552">
    <mergeCell ref="C664:C665"/>
    <mergeCell ref="D616:D617"/>
    <mergeCell ref="B679:B680"/>
    <mergeCell ref="D631:D632"/>
    <mergeCell ref="D649:D653"/>
    <mergeCell ref="C631:C632"/>
    <mergeCell ref="D610:D614"/>
    <mergeCell ref="D603:D607"/>
    <mergeCell ref="A615:B615"/>
    <mergeCell ref="D608:D609"/>
    <mergeCell ref="D641:D645"/>
    <mergeCell ref="B647:B648"/>
    <mergeCell ref="C723:C724"/>
    <mergeCell ref="D716:D717"/>
    <mergeCell ref="A631:A636"/>
    <mergeCell ref="A592:B592"/>
    <mergeCell ref="B608:B609"/>
    <mergeCell ref="C608:C609"/>
    <mergeCell ref="D618:D622"/>
    <mergeCell ref="C694:C695"/>
    <mergeCell ref="D664:D665"/>
    <mergeCell ref="C616:C617"/>
    <mergeCell ref="D625:D629"/>
    <mergeCell ref="A638:G638"/>
    <mergeCell ref="D623:D624"/>
    <mergeCell ref="B623:B624"/>
    <mergeCell ref="C623:C624"/>
    <mergeCell ref="D633:D637"/>
    <mergeCell ref="A630:G630"/>
    <mergeCell ref="D740:D744"/>
    <mergeCell ref="D771:D775"/>
    <mergeCell ref="D711:D715"/>
    <mergeCell ref="D738:D739"/>
    <mergeCell ref="D777:D778"/>
    <mergeCell ref="D733:D737"/>
    <mergeCell ref="D718:D722"/>
    <mergeCell ref="D723:D726"/>
    <mergeCell ref="D727:D729"/>
    <mergeCell ref="C478:C479"/>
    <mergeCell ref="B464:B465"/>
    <mergeCell ref="A456:B456"/>
    <mergeCell ref="C449:C450"/>
    <mergeCell ref="C471:C472"/>
    <mergeCell ref="C419:C420"/>
    <mergeCell ref="B478:B479"/>
    <mergeCell ref="A448:B448"/>
    <mergeCell ref="C403:C404"/>
    <mergeCell ref="B434:B435"/>
    <mergeCell ref="B449:B450"/>
    <mergeCell ref="A418:B418"/>
    <mergeCell ref="B403:B404"/>
    <mergeCell ref="C441:C442"/>
    <mergeCell ref="B419:B420"/>
    <mergeCell ref="B457:B458"/>
    <mergeCell ref="C569:C570"/>
    <mergeCell ref="C577:C578"/>
    <mergeCell ref="A576:B576"/>
    <mergeCell ref="B500:B501"/>
    <mergeCell ref="D595:D599"/>
    <mergeCell ref="B515:B516"/>
    <mergeCell ref="A514:G514"/>
    <mergeCell ref="C515:C516"/>
    <mergeCell ref="B562:B563"/>
    <mergeCell ref="A600:B600"/>
    <mergeCell ref="D471:D472"/>
    <mergeCell ref="C500:C501"/>
    <mergeCell ref="B593:B594"/>
    <mergeCell ref="D486:D487"/>
    <mergeCell ref="C493:C494"/>
    <mergeCell ref="B493:B494"/>
    <mergeCell ref="A522:G522"/>
    <mergeCell ref="D593:D594"/>
    <mergeCell ref="A372:B372"/>
    <mergeCell ref="C464:C465"/>
    <mergeCell ref="B471:B472"/>
    <mergeCell ref="D533:D537"/>
    <mergeCell ref="D517:D521"/>
    <mergeCell ref="C546:C547"/>
    <mergeCell ref="D540:D544"/>
    <mergeCell ref="D500:D501"/>
    <mergeCell ref="D538:D539"/>
    <mergeCell ref="B411:B412"/>
    <mergeCell ref="C163:C164"/>
    <mergeCell ref="C507:C508"/>
    <mergeCell ref="C321:C322"/>
    <mergeCell ref="C388:C389"/>
    <mergeCell ref="A193:B193"/>
    <mergeCell ref="B263:B264"/>
    <mergeCell ref="B336:B337"/>
    <mergeCell ref="B343:B344"/>
    <mergeCell ref="B284:B285"/>
    <mergeCell ref="C380:C381"/>
    <mergeCell ref="D457:D458"/>
    <mergeCell ref="B233:B234"/>
    <mergeCell ref="B241:B242"/>
    <mergeCell ref="C434:C435"/>
    <mergeCell ref="B426:B427"/>
    <mergeCell ref="C373:C374"/>
    <mergeCell ref="B380:B381"/>
    <mergeCell ref="C365:C366"/>
    <mergeCell ref="C350:C351"/>
    <mergeCell ref="C299:C300"/>
    <mergeCell ref="D96:D97"/>
    <mergeCell ref="D74:D75"/>
    <mergeCell ref="D76:D80"/>
    <mergeCell ref="C89:C90"/>
    <mergeCell ref="C67:C68"/>
    <mergeCell ref="C82:C83"/>
    <mergeCell ref="C74:C75"/>
    <mergeCell ref="D82:D83"/>
    <mergeCell ref="D84:D88"/>
    <mergeCell ref="D91:D95"/>
    <mergeCell ref="D38:D42"/>
    <mergeCell ref="D46:D50"/>
    <mergeCell ref="B52:B53"/>
    <mergeCell ref="C52:C53"/>
    <mergeCell ref="C96:C97"/>
    <mergeCell ref="B67:B68"/>
    <mergeCell ref="B82:B83"/>
    <mergeCell ref="D67:D68"/>
    <mergeCell ref="D69:D73"/>
    <mergeCell ref="D89:D90"/>
    <mergeCell ref="A43:B43"/>
    <mergeCell ref="C21:C22"/>
    <mergeCell ref="C36:C37"/>
    <mergeCell ref="B21:B22"/>
    <mergeCell ref="B36:B37"/>
    <mergeCell ref="B44:B45"/>
    <mergeCell ref="D23:D26"/>
    <mergeCell ref="B14:B15"/>
    <mergeCell ref="A27:B27"/>
    <mergeCell ref="A35:B35"/>
    <mergeCell ref="C28:C29"/>
    <mergeCell ref="B28:B29"/>
    <mergeCell ref="D28:D29"/>
    <mergeCell ref="D30:D34"/>
    <mergeCell ref="D106:D110"/>
    <mergeCell ref="D112:D113"/>
    <mergeCell ref="C104:C105"/>
    <mergeCell ref="A59:B59"/>
    <mergeCell ref="D62:D66"/>
    <mergeCell ref="B60:B61"/>
    <mergeCell ref="D60:D61"/>
    <mergeCell ref="D104:D105"/>
    <mergeCell ref="C112:C113"/>
    <mergeCell ref="C60:C61"/>
    <mergeCell ref="B112:B113"/>
    <mergeCell ref="B74:B75"/>
    <mergeCell ref="A81:B81"/>
    <mergeCell ref="B89:B90"/>
    <mergeCell ref="B96:B97"/>
    <mergeCell ref="C44:C45"/>
    <mergeCell ref="A103:B103"/>
    <mergeCell ref="B104:B105"/>
    <mergeCell ref="A111:B111"/>
    <mergeCell ref="D21:D22"/>
    <mergeCell ref="A51:B51"/>
    <mergeCell ref="C14:C15"/>
    <mergeCell ref="D16:D20"/>
    <mergeCell ref="D36:D37"/>
    <mergeCell ref="D98:D102"/>
    <mergeCell ref="D14:D15"/>
    <mergeCell ref="D52:D53"/>
    <mergeCell ref="D54:D58"/>
    <mergeCell ref="D44:D45"/>
    <mergeCell ref="A1:G1"/>
    <mergeCell ref="A2:B2"/>
    <mergeCell ref="B3:G3"/>
    <mergeCell ref="A5:B5"/>
    <mergeCell ref="A13:B13"/>
    <mergeCell ref="B6:B7"/>
    <mergeCell ref="D8:D12"/>
    <mergeCell ref="D6:D7"/>
    <mergeCell ref="C6:C7"/>
    <mergeCell ref="C562:C563"/>
    <mergeCell ref="D587:D591"/>
    <mergeCell ref="D571:D575"/>
    <mergeCell ref="D562:D563"/>
    <mergeCell ref="C538:C539"/>
    <mergeCell ref="D436:D440"/>
    <mergeCell ref="D585:D586"/>
    <mergeCell ref="D569:D570"/>
    <mergeCell ref="D459:D463"/>
    <mergeCell ref="D451:D455"/>
    <mergeCell ref="D136:D140"/>
    <mergeCell ref="D213:D217"/>
    <mergeCell ref="B631:B632"/>
    <mergeCell ref="D129:D133"/>
    <mergeCell ref="D220:D224"/>
    <mergeCell ref="D249:D250"/>
    <mergeCell ref="D226:D227"/>
    <mergeCell ref="B616:B617"/>
    <mergeCell ref="B569:B570"/>
    <mergeCell ref="A545:B545"/>
    <mergeCell ref="D495:D499"/>
    <mergeCell ref="D502:D506"/>
    <mergeCell ref="D466:D470"/>
    <mergeCell ref="D443:D447"/>
    <mergeCell ref="D211:D212"/>
    <mergeCell ref="D256:D257"/>
    <mergeCell ref="D243:D247"/>
    <mergeCell ref="D218:D219"/>
    <mergeCell ref="D434:D435"/>
    <mergeCell ref="D352:D356"/>
    <mergeCell ref="D488:D492"/>
    <mergeCell ref="B321:B322"/>
    <mergeCell ref="D398:D402"/>
    <mergeCell ref="D449:D450"/>
    <mergeCell ref="C426:C427"/>
    <mergeCell ref="D480:D484"/>
    <mergeCell ref="D403:D404"/>
    <mergeCell ref="D373:D374"/>
    <mergeCell ref="D405:D409"/>
    <mergeCell ref="D464:D465"/>
    <mergeCell ref="B156:B157"/>
    <mergeCell ref="D114:D118"/>
    <mergeCell ref="B194:B195"/>
    <mergeCell ref="D509:D513"/>
    <mergeCell ref="D515:D516"/>
    <mergeCell ref="B507:B508"/>
    <mergeCell ref="D507:D508"/>
    <mergeCell ref="D251:D255"/>
    <mergeCell ref="D149:D150"/>
    <mergeCell ref="C329:C330"/>
    <mergeCell ref="B777:B778"/>
    <mergeCell ref="C784:C785"/>
    <mergeCell ref="C807:C808"/>
    <mergeCell ref="B791:B792"/>
    <mergeCell ref="B814:B815"/>
    <mergeCell ref="C814:C815"/>
    <mergeCell ref="A836:B836"/>
    <mergeCell ref="B837:B838"/>
    <mergeCell ref="B853:B854"/>
    <mergeCell ref="A875:B875"/>
    <mergeCell ref="B876:B877"/>
    <mergeCell ref="C800:C801"/>
    <mergeCell ref="C837:C838"/>
    <mergeCell ref="C876:C877"/>
    <mergeCell ref="A693:B693"/>
    <mergeCell ref="B694:B695"/>
    <mergeCell ref="B656:B657"/>
    <mergeCell ref="D701:D702"/>
    <mergeCell ref="D696:D700"/>
    <mergeCell ref="B709:B710"/>
    <mergeCell ref="C701:C702"/>
    <mergeCell ref="D666:D670"/>
    <mergeCell ref="C656:C657"/>
    <mergeCell ref="B664:B665"/>
    <mergeCell ref="A663:B663"/>
    <mergeCell ref="A646:G646"/>
    <mergeCell ref="C639:C640"/>
    <mergeCell ref="D639:D640"/>
    <mergeCell ref="D686:D687"/>
    <mergeCell ref="D703:D707"/>
    <mergeCell ref="D694:D695"/>
    <mergeCell ref="C672:C673"/>
    <mergeCell ref="C679:C680"/>
    <mergeCell ref="B686:B687"/>
    <mergeCell ref="C554:C555"/>
    <mergeCell ref="A730:B730"/>
    <mergeCell ref="A708:B708"/>
    <mergeCell ref="B639:B640"/>
    <mergeCell ref="A647:A652"/>
    <mergeCell ref="C709:C710"/>
    <mergeCell ref="B701:B702"/>
    <mergeCell ref="C686:C687"/>
    <mergeCell ref="A655:B655"/>
    <mergeCell ref="B672:B673"/>
    <mergeCell ref="D831:D835"/>
    <mergeCell ref="D870:D874"/>
    <mergeCell ref="A485:B485"/>
    <mergeCell ref="C486:C487"/>
    <mergeCell ref="D564:D568"/>
    <mergeCell ref="C585:C586"/>
    <mergeCell ref="B577:B578"/>
    <mergeCell ref="B486:B487"/>
    <mergeCell ref="A584:B584"/>
    <mergeCell ref="A553:B553"/>
    <mergeCell ref="D807:D808"/>
    <mergeCell ref="D779:D783"/>
    <mergeCell ref="D802:D806"/>
    <mergeCell ref="D748:D752"/>
    <mergeCell ref="D746:D747"/>
    <mergeCell ref="C777:C778"/>
    <mergeCell ref="C791:C792"/>
    <mergeCell ref="D791:D792"/>
    <mergeCell ref="C769:C770"/>
    <mergeCell ref="A753:B753"/>
    <mergeCell ref="B716:B717"/>
    <mergeCell ref="B723:B724"/>
    <mergeCell ref="B731:B732"/>
    <mergeCell ref="C731:C732"/>
    <mergeCell ref="B738:B739"/>
    <mergeCell ref="A745:B745"/>
    <mergeCell ref="C738:C739"/>
    <mergeCell ref="D731:D732"/>
    <mergeCell ref="C716:C717"/>
    <mergeCell ref="D709:D710"/>
    <mergeCell ref="D793:D797"/>
    <mergeCell ref="B746:B747"/>
    <mergeCell ref="A799:B799"/>
    <mergeCell ref="A768:B768"/>
    <mergeCell ref="C746:C747"/>
    <mergeCell ref="C754:C755"/>
    <mergeCell ref="B761:B762"/>
    <mergeCell ref="A170:B170"/>
    <mergeCell ref="C457:C458"/>
    <mergeCell ref="D478:D479"/>
    <mergeCell ref="D419:D420"/>
    <mergeCell ref="D411:D412"/>
    <mergeCell ref="B299:B300"/>
    <mergeCell ref="D365:D366"/>
    <mergeCell ref="A328:G328"/>
    <mergeCell ref="C226:C227"/>
    <mergeCell ref="C218:C219"/>
    <mergeCell ref="D291:D292"/>
    <mergeCell ref="D293:D297"/>
    <mergeCell ref="D151:D155"/>
    <mergeCell ref="D441:D442"/>
    <mergeCell ref="D473:D477"/>
    <mergeCell ref="D186:D187"/>
    <mergeCell ref="A201:G201"/>
    <mergeCell ref="B178:B179"/>
    <mergeCell ref="C178:C179"/>
    <mergeCell ref="C203:C204"/>
    <mergeCell ref="C314:C315"/>
    <mergeCell ref="C306:C307"/>
    <mergeCell ref="A313:G313"/>
    <mergeCell ref="B350:B351"/>
    <mergeCell ref="D556:D560"/>
    <mergeCell ref="D579:D583"/>
    <mergeCell ref="D548:D552"/>
    <mergeCell ref="D493:D494"/>
    <mergeCell ref="B546:B547"/>
    <mergeCell ref="B554:B555"/>
    <mergeCell ref="C343:C344"/>
    <mergeCell ref="B373:B374"/>
    <mergeCell ref="A387:B387"/>
    <mergeCell ref="C411:C412"/>
    <mergeCell ref="B388:B389"/>
    <mergeCell ref="D413:D417"/>
    <mergeCell ref="C396:C397"/>
    <mergeCell ref="D396:D397"/>
    <mergeCell ref="C357:C358"/>
    <mergeCell ref="A364:B364"/>
    <mergeCell ref="C284:C285"/>
    <mergeCell ref="B441:B442"/>
    <mergeCell ref="B396:B397"/>
    <mergeCell ref="D314:D315"/>
    <mergeCell ref="D338:D342"/>
    <mergeCell ref="D345:D349"/>
    <mergeCell ref="D421:D425"/>
    <mergeCell ref="D390:D394"/>
    <mergeCell ref="D306:D307"/>
    <mergeCell ref="D428:D432"/>
    <mergeCell ref="D681:D685"/>
    <mergeCell ref="D656:D657"/>
    <mergeCell ref="D658:D662"/>
    <mergeCell ref="C647:C648"/>
    <mergeCell ref="A639:A644"/>
    <mergeCell ref="B357:B358"/>
    <mergeCell ref="D426:D427"/>
    <mergeCell ref="B601:B602"/>
    <mergeCell ref="D601:D602"/>
    <mergeCell ref="C601:C602"/>
    <mergeCell ref="D531:D532"/>
    <mergeCell ref="D524:D525"/>
    <mergeCell ref="B524:B525"/>
    <mergeCell ref="D672:D673"/>
    <mergeCell ref="D674:D678"/>
    <mergeCell ref="D679:D680"/>
    <mergeCell ref="B585:B586"/>
    <mergeCell ref="C593:C594"/>
    <mergeCell ref="D577:D578"/>
    <mergeCell ref="D554:D555"/>
    <mergeCell ref="A523:B523"/>
    <mergeCell ref="D546:D547"/>
    <mergeCell ref="C531:C532"/>
    <mergeCell ref="D647:D648"/>
    <mergeCell ref="D688:D692"/>
    <mergeCell ref="C524:C525"/>
    <mergeCell ref="D526:D530"/>
    <mergeCell ref="A561:B561"/>
    <mergeCell ref="B538:B539"/>
    <mergeCell ref="B531:B532"/>
    <mergeCell ref="B171:B172"/>
    <mergeCell ref="B203:B204"/>
    <mergeCell ref="D171:D172"/>
    <mergeCell ref="D188:D192"/>
    <mergeCell ref="D173:D177"/>
    <mergeCell ref="D165:D169"/>
    <mergeCell ref="A202:B202"/>
    <mergeCell ref="C194:C195"/>
    <mergeCell ref="D180:D184"/>
    <mergeCell ref="B186:B187"/>
    <mergeCell ref="D203:D204"/>
    <mergeCell ref="D196:D200"/>
    <mergeCell ref="D194:D195"/>
    <mergeCell ref="D158:D162"/>
    <mergeCell ref="C156:C157"/>
    <mergeCell ref="C171:C172"/>
    <mergeCell ref="D156:D157"/>
    <mergeCell ref="D163:D164"/>
    <mergeCell ref="C186:C187"/>
    <mergeCell ref="D178:D179"/>
    <mergeCell ref="D122:D126"/>
    <mergeCell ref="D127:D128"/>
    <mergeCell ref="D120:D121"/>
    <mergeCell ref="C149:C150"/>
    <mergeCell ref="A148:B148"/>
    <mergeCell ref="C141:C142"/>
    <mergeCell ref="D141:D142"/>
    <mergeCell ref="D143:D147"/>
    <mergeCell ref="B120:B121"/>
    <mergeCell ref="C120:C121"/>
    <mergeCell ref="C270:C271"/>
    <mergeCell ref="D134:D135"/>
    <mergeCell ref="A119:B119"/>
    <mergeCell ref="B141:B142"/>
    <mergeCell ref="B134:B135"/>
    <mergeCell ref="C127:C128"/>
    <mergeCell ref="B127:B128"/>
    <mergeCell ref="C134:C135"/>
    <mergeCell ref="B163:B164"/>
    <mergeCell ref="B149:B150"/>
    <mergeCell ref="D270:D271"/>
    <mergeCell ref="B314:B315"/>
    <mergeCell ref="B329:B330"/>
    <mergeCell ref="B365:B366"/>
    <mergeCell ref="B291:B292"/>
    <mergeCell ref="B306:B307"/>
    <mergeCell ref="B270:B271"/>
    <mergeCell ref="B277:B278"/>
    <mergeCell ref="C277:C278"/>
    <mergeCell ref="C336:C337"/>
    <mergeCell ref="B218:B219"/>
    <mergeCell ref="C256:C257"/>
    <mergeCell ref="C263:C264"/>
    <mergeCell ref="B256:B257"/>
    <mergeCell ref="D228:D232"/>
    <mergeCell ref="C211:C212"/>
    <mergeCell ref="B211:B212"/>
    <mergeCell ref="D235:D239"/>
    <mergeCell ref="D205:D209"/>
    <mergeCell ref="C291:C292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D367:D371"/>
    <mergeCell ref="D308:D312"/>
    <mergeCell ref="D279:D283"/>
    <mergeCell ref="D272:D276"/>
    <mergeCell ref="A225:B225"/>
    <mergeCell ref="B249:B250"/>
    <mergeCell ref="C249:C250"/>
    <mergeCell ref="A240:G240"/>
    <mergeCell ref="B226:B227"/>
    <mergeCell ref="D277:D278"/>
    <mergeCell ref="D357:D358"/>
    <mergeCell ref="D350:D351"/>
    <mergeCell ref="D323:D327"/>
    <mergeCell ref="D321:D322"/>
    <mergeCell ref="D299:D300"/>
    <mergeCell ref="D301:D305"/>
    <mergeCell ref="D336:D337"/>
    <mergeCell ref="D258:D262"/>
    <mergeCell ref="D316:D320"/>
    <mergeCell ref="D388:D389"/>
    <mergeCell ref="D331:D335"/>
    <mergeCell ref="D343:D344"/>
    <mergeCell ref="D329:D330"/>
    <mergeCell ref="D380:D381"/>
    <mergeCell ref="D382:D386"/>
    <mergeCell ref="D375:D379"/>
    <mergeCell ref="D359:D363"/>
    <mergeCell ref="D754:D755"/>
    <mergeCell ref="D809:D813"/>
    <mergeCell ref="B754:B755"/>
    <mergeCell ref="A776:B776"/>
    <mergeCell ref="B769:B770"/>
    <mergeCell ref="D784:D785"/>
    <mergeCell ref="D786:D790"/>
    <mergeCell ref="C761:C762"/>
    <mergeCell ref="D761:D762"/>
    <mergeCell ref="D763:D767"/>
    <mergeCell ref="B829:B830"/>
    <mergeCell ref="C829:C830"/>
    <mergeCell ref="D829:D830"/>
    <mergeCell ref="D814:D815"/>
    <mergeCell ref="D756:D760"/>
    <mergeCell ref="D769:D770"/>
    <mergeCell ref="B807:B808"/>
    <mergeCell ref="B800:B801"/>
    <mergeCell ref="B784:B785"/>
    <mergeCell ref="D800:D801"/>
    <mergeCell ref="D847:D851"/>
    <mergeCell ref="A852:B852"/>
    <mergeCell ref="C853:C854"/>
    <mergeCell ref="D853:D854"/>
    <mergeCell ref="D816:D820"/>
    <mergeCell ref="A821:B821"/>
    <mergeCell ref="B822:B823"/>
    <mergeCell ref="C822:C823"/>
    <mergeCell ref="D822:D823"/>
    <mergeCell ref="D824:D828"/>
    <mergeCell ref="A867:B867"/>
    <mergeCell ref="B868:B869"/>
    <mergeCell ref="C868:C869"/>
    <mergeCell ref="D868:D869"/>
    <mergeCell ref="D837:D838"/>
    <mergeCell ref="D839:D843"/>
    <mergeCell ref="A844:B844"/>
    <mergeCell ref="B845:B846"/>
    <mergeCell ref="C845:C846"/>
    <mergeCell ref="D845:D846"/>
    <mergeCell ref="D886:D890"/>
    <mergeCell ref="A891:B891"/>
    <mergeCell ref="B892:B893"/>
    <mergeCell ref="C892:C893"/>
    <mergeCell ref="D892:D893"/>
    <mergeCell ref="D855:D859"/>
    <mergeCell ref="B860:B861"/>
    <mergeCell ref="C860:C861"/>
    <mergeCell ref="D860:D861"/>
    <mergeCell ref="D862:D866"/>
    <mergeCell ref="D876:D877"/>
    <mergeCell ref="D878:D882"/>
    <mergeCell ref="A883:B883"/>
    <mergeCell ref="B884:B885"/>
    <mergeCell ref="C884:C885"/>
    <mergeCell ref="D884:D885"/>
    <mergeCell ref="D919:D926"/>
    <mergeCell ref="D903:D907"/>
    <mergeCell ref="B909:B910"/>
    <mergeCell ref="C909:C910"/>
    <mergeCell ref="D909:D910"/>
    <mergeCell ref="D911:D915"/>
    <mergeCell ref="A916:B916"/>
    <mergeCell ref="B917:B918"/>
    <mergeCell ref="C917:C918"/>
    <mergeCell ref="D917:D918"/>
    <mergeCell ref="D894:D898"/>
    <mergeCell ref="A899:B899"/>
    <mergeCell ref="A900:B900"/>
    <mergeCell ref="B901:B902"/>
    <mergeCell ref="C901:C902"/>
    <mergeCell ref="D901:D902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57"/>
  <sheetViews>
    <sheetView workbookViewId="0">
      <selection activeCell="I17" sqref="I17"/>
    </sheetView>
  </sheetViews>
  <sheetFormatPr defaultColWidth="9" defaultRowHeight="14.25"/>
  <cols>
    <col min="1" max="1" width="5.25" style="1040" customWidth="1"/>
    <col min="2" max="2" width="35.25" style="1039" customWidth="1"/>
    <col min="3" max="3" width="13.125" style="1039" customWidth="1"/>
    <col min="4" max="4" width="11" style="1039" customWidth="1"/>
    <col min="5" max="5" width="12.625" style="1039" customWidth="1"/>
    <col min="6" max="6" width="12" style="1039" customWidth="1"/>
    <col min="7" max="7" width="15" style="1039" customWidth="1"/>
    <col min="8" max="8" width="14.5" style="1038" customWidth="1"/>
    <col min="9" max="9" width="13.875" style="1038" customWidth="1"/>
    <col min="10" max="16383" width="9" style="1038"/>
    <col min="16384" max="16384" width="9" style="1037"/>
  </cols>
  <sheetData>
    <row r="1" spans="1:7" s="1037" customFormat="1" ht="67.5" customHeight="1">
      <c r="A1" s="1153" t="s">
        <v>2854</v>
      </c>
      <c r="B1" s="1153"/>
      <c r="C1" s="1153"/>
      <c r="D1" s="1153"/>
      <c r="E1" s="1153"/>
      <c r="F1" s="1153"/>
      <c r="G1" s="1153"/>
    </row>
    <row r="2" spans="1:7" s="1037" customFormat="1" ht="24.75" customHeight="1">
      <c r="A2" s="1149"/>
      <c r="B2" s="1152" t="s">
        <v>2853</v>
      </c>
      <c r="C2" s="1152"/>
      <c r="D2" s="1152"/>
      <c r="E2" s="1152"/>
      <c r="F2" s="1151"/>
      <c r="G2" s="1150">
        <v>44652</v>
      </c>
    </row>
    <row r="3" spans="1:7" s="1037" customFormat="1" ht="30.75" customHeight="1">
      <c r="A3" s="1149"/>
      <c r="B3" s="1148" t="s">
        <v>2852</v>
      </c>
      <c r="C3" s="1148"/>
      <c r="D3" s="1148"/>
      <c r="E3" s="1148"/>
      <c r="F3" s="1148"/>
      <c r="G3" s="1148"/>
    </row>
    <row r="4" spans="1:7" s="1037" customFormat="1" ht="30.75" customHeight="1">
      <c r="A4" s="1147" t="s">
        <v>2851</v>
      </c>
      <c r="B4" s="1147"/>
      <c r="C4" s="1146"/>
      <c r="D4" s="1146"/>
      <c r="E4" s="1146"/>
      <c r="F4" s="1146"/>
      <c r="G4" s="1146"/>
    </row>
    <row r="5" spans="1:7" s="1067" customFormat="1">
      <c r="A5" s="1105" t="s">
        <v>2850</v>
      </c>
      <c r="B5" s="1105"/>
      <c r="C5" s="1105"/>
      <c r="D5" s="1105"/>
      <c r="E5" s="1105"/>
      <c r="F5" s="1105"/>
      <c r="G5" s="1105"/>
    </row>
    <row r="6" spans="1:7" s="1037" customFormat="1">
      <c r="A6" s="1064"/>
      <c r="B6" s="1049" t="s">
        <v>23</v>
      </c>
      <c r="C6" s="1049" t="s">
        <v>24</v>
      </c>
      <c r="D6" s="1056" t="s">
        <v>6</v>
      </c>
      <c r="E6" s="1145" t="s">
        <v>14</v>
      </c>
      <c r="F6" s="1050" t="s">
        <v>2758</v>
      </c>
      <c r="G6" s="1055" t="s">
        <v>115</v>
      </c>
    </row>
    <row r="7" spans="1:7" s="1037" customFormat="1">
      <c r="A7" s="1064"/>
      <c r="B7" s="1076"/>
      <c r="C7" s="1046"/>
      <c r="D7" s="1072"/>
      <c r="E7" s="1145" t="s">
        <v>27</v>
      </c>
      <c r="F7" s="1145" t="s">
        <v>27</v>
      </c>
      <c r="G7" s="1055" t="s">
        <v>28</v>
      </c>
    </row>
    <row r="8" spans="1:7" s="1037" customFormat="1">
      <c r="A8" s="1040"/>
      <c r="B8" s="1081" t="s">
        <v>2845</v>
      </c>
      <c r="C8" s="1081" t="s">
        <v>2849</v>
      </c>
      <c r="D8" s="1056" t="s">
        <v>80</v>
      </c>
      <c r="E8" s="1042">
        <v>44652</v>
      </c>
      <c r="F8" s="1042">
        <v>44657</v>
      </c>
      <c r="G8" s="1042">
        <v>44673</v>
      </c>
    </row>
    <row r="9" spans="1:7" s="1037" customFormat="1">
      <c r="A9" s="1064"/>
      <c r="B9" s="1044" t="s">
        <v>2848</v>
      </c>
      <c r="C9" s="1044" t="s">
        <v>2810</v>
      </c>
      <c r="D9" s="1072"/>
      <c r="E9" s="1042">
        <v>44659</v>
      </c>
      <c r="F9" s="1042">
        <v>44664</v>
      </c>
      <c r="G9" s="1042">
        <v>44680</v>
      </c>
    </row>
    <row r="10" spans="1:7" s="1037" customFormat="1">
      <c r="A10" s="1064"/>
      <c r="B10" s="1044" t="s">
        <v>2847</v>
      </c>
      <c r="C10" s="1044" t="s">
        <v>2846</v>
      </c>
      <c r="D10" s="1072"/>
      <c r="E10" s="1042">
        <v>44666</v>
      </c>
      <c r="F10" s="1042">
        <v>44671</v>
      </c>
      <c r="G10" s="1042">
        <v>44687</v>
      </c>
    </row>
    <row r="11" spans="1:7" s="1037" customFormat="1">
      <c r="A11" s="1064"/>
      <c r="B11" s="1044" t="s">
        <v>2845</v>
      </c>
      <c r="C11" s="1144" t="s">
        <v>2844</v>
      </c>
      <c r="D11" s="1072"/>
      <c r="E11" s="1042">
        <v>44673</v>
      </c>
      <c r="F11" s="1042">
        <v>44678</v>
      </c>
      <c r="G11" s="1042">
        <v>44694</v>
      </c>
    </row>
    <row r="12" spans="1:7" s="1037" customFormat="1">
      <c r="A12" s="1064"/>
      <c r="B12" s="1044" t="s">
        <v>2843</v>
      </c>
      <c r="C12" s="1144" t="s">
        <v>2842</v>
      </c>
      <c r="D12" s="1053"/>
      <c r="E12" s="1042">
        <v>44680</v>
      </c>
      <c r="F12" s="1042">
        <v>44685</v>
      </c>
      <c r="G12" s="1042">
        <v>44701</v>
      </c>
    </row>
    <row r="13" spans="1:7" s="1037" customFormat="1">
      <c r="A13" s="1064"/>
      <c r="B13" s="1060"/>
      <c r="C13" s="1060"/>
      <c r="D13" s="1137"/>
      <c r="E13" s="1075"/>
      <c r="F13" s="1075"/>
      <c r="G13" s="1075"/>
    </row>
    <row r="14" spans="1:7" s="1037" customFormat="1" ht="16.149999999999999" customHeight="1">
      <c r="A14" s="1143" t="s">
        <v>198</v>
      </c>
      <c r="B14" s="1143"/>
      <c r="C14" s="1143"/>
      <c r="D14" s="1143"/>
      <c r="E14" s="1143"/>
      <c r="F14" s="1143"/>
      <c r="G14" s="1143"/>
    </row>
    <row r="15" spans="1:7" s="1067" customFormat="1">
      <c r="A15" s="1141"/>
      <c r="B15" s="1142" t="s">
        <v>23</v>
      </c>
      <c r="C15" s="1142" t="s">
        <v>24</v>
      </c>
      <c r="D15" s="1142" t="s">
        <v>6</v>
      </c>
      <c r="E15" s="1047" t="s">
        <v>14</v>
      </c>
      <c r="F15" s="1047" t="s">
        <v>2758</v>
      </c>
      <c r="G15" s="1047" t="s">
        <v>198</v>
      </c>
    </row>
    <row r="16" spans="1:7" s="1037" customFormat="1">
      <c r="A16" s="1141"/>
      <c r="B16" s="1138"/>
      <c r="C16" s="1142"/>
      <c r="D16" s="1142"/>
      <c r="E16" s="1042" t="s">
        <v>27</v>
      </c>
      <c r="F16" s="1042" t="s">
        <v>27</v>
      </c>
      <c r="G16" s="1042" t="s">
        <v>28</v>
      </c>
    </row>
    <row r="17" spans="1:8" s="1037" customFormat="1" ht="20.25" customHeight="1">
      <c r="A17" s="1040"/>
      <c r="B17" s="1081" t="s">
        <v>2841</v>
      </c>
      <c r="C17" s="1081" t="s">
        <v>2840</v>
      </c>
      <c r="D17" s="1078" t="s">
        <v>80</v>
      </c>
      <c r="E17" s="1042">
        <v>44652</v>
      </c>
      <c r="F17" s="1042">
        <v>44657</v>
      </c>
      <c r="G17" s="1042">
        <v>44673</v>
      </c>
      <c r="H17" s="1038"/>
    </row>
    <row r="18" spans="1:8" s="1037" customFormat="1" ht="16.149999999999999" customHeight="1">
      <c r="A18" s="1141"/>
      <c r="B18" s="1044" t="s">
        <v>2839</v>
      </c>
      <c r="C18" s="1044" t="s">
        <v>888</v>
      </c>
      <c r="D18" s="1076"/>
      <c r="E18" s="1042">
        <v>44659</v>
      </c>
      <c r="F18" s="1042">
        <v>44664</v>
      </c>
      <c r="G18" s="1042">
        <v>44680</v>
      </c>
      <c r="H18" s="1060"/>
    </row>
    <row r="19" spans="1:8" s="1037" customFormat="1" ht="16.149999999999999" customHeight="1">
      <c r="A19" s="1064"/>
      <c r="B19" s="1050" t="s">
        <v>2838</v>
      </c>
      <c r="C19" s="1050" t="s">
        <v>2837</v>
      </c>
      <c r="D19" s="1076"/>
      <c r="E19" s="1042">
        <v>44666</v>
      </c>
      <c r="F19" s="1042">
        <v>44671</v>
      </c>
      <c r="G19" s="1042">
        <v>44687</v>
      </c>
      <c r="H19" s="1140"/>
    </row>
    <row r="20" spans="1:8" s="1037" customFormat="1" ht="16.149999999999999" customHeight="1">
      <c r="A20" s="1064"/>
      <c r="B20" s="1050" t="s">
        <v>2836</v>
      </c>
      <c r="C20" s="1050" t="s">
        <v>2825</v>
      </c>
      <c r="D20" s="1076"/>
      <c r="E20" s="1042">
        <v>44673</v>
      </c>
      <c r="F20" s="1042">
        <v>44678</v>
      </c>
      <c r="G20" s="1042">
        <v>44694</v>
      </c>
      <c r="H20" s="1139"/>
    </row>
    <row r="21" spans="1:8" s="1037" customFormat="1" ht="16.149999999999999" customHeight="1">
      <c r="A21" s="1064"/>
      <c r="B21" s="1050" t="s">
        <v>2835</v>
      </c>
      <c r="C21" s="1050" t="s">
        <v>2834</v>
      </c>
      <c r="D21" s="1074"/>
      <c r="E21" s="1042">
        <v>44680</v>
      </c>
      <c r="F21" s="1042">
        <v>44685</v>
      </c>
      <c r="G21" s="1042">
        <v>44701</v>
      </c>
      <c r="H21" s="1139"/>
    </row>
    <row r="22" spans="1:8" s="1037" customFormat="1" ht="16.149999999999999" customHeight="1">
      <c r="A22" s="1064"/>
      <c r="B22" s="1038"/>
      <c r="C22" s="1038"/>
      <c r="D22" s="1084"/>
      <c r="E22" s="1075"/>
      <c r="F22" s="1075"/>
      <c r="G22" s="1075"/>
      <c r="H22" s="1038"/>
    </row>
    <row r="23" spans="1:8" s="1037" customFormat="1" ht="16.149999999999999" customHeight="1">
      <c r="A23" s="1058" t="s">
        <v>2833</v>
      </c>
      <c r="B23" s="1058"/>
      <c r="C23" s="1058"/>
      <c r="D23" s="1058"/>
      <c r="E23" s="1058"/>
      <c r="F23" s="1058"/>
      <c r="G23" s="1058"/>
      <c r="H23" s="1038"/>
    </row>
    <row r="24" spans="1:8" s="1037" customFormat="1">
      <c r="A24" s="1064"/>
      <c r="B24" s="1102" t="s">
        <v>23</v>
      </c>
      <c r="C24" s="1102" t="s">
        <v>24</v>
      </c>
      <c r="D24" s="1102" t="s">
        <v>6</v>
      </c>
      <c r="E24" s="1050" t="s">
        <v>14</v>
      </c>
      <c r="F24" s="1050" t="s">
        <v>2758</v>
      </c>
      <c r="G24" s="1098" t="s">
        <v>1</v>
      </c>
      <c r="H24" s="1038"/>
    </row>
    <row r="25" spans="1:8" s="1067" customFormat="1">
      <c r="A25" s="1064"/>
      <c r="B25" s="1100"/>
      <c r="C25" s="1100"/>
      <c r="D25" s="1100"/>
      <c r="E25" s="1050" t="s">
        <v>27</v>
      </c>
      <c r="F25" s="1050" t="s">
        <v>27</v>
      </c>
      <c r="G25" s="1098" t="s">
        <v>28</v>
      </c>
    </row>
    <row r="26" spans="1:8" s="1037" customFormat="1" ht="16.149999999999999" customHeight="1">
      <c r="A26" s="1064"/>
      <c r="B26" s="1081" t="s">
        <v>2832</v>
      </c>
      <c r="C26" s="1081" t="s">
        <v>2831</v>
      </c>
      <c r="D26" s="1138" t="s">
        <v>80</v>
      </c>
      <c r="E26" s="1042">
        <v>44652</v>
      </c>
      <c r="F26" s="1042">
        <v>44662</v>
      </c>
      <c r="G26" s="1042">
        <v>44684</v>
      </c>
      <c r="H26" s="1038"/>
    </row>
    <row r="27" spans="1:8" s="1037" customFormat="1">
      <c r="A27" s="1064"/>
      <c r="B27" s="1044" t="s">
        <v>2830</v>
      </c>
      <c r="C27" s="1044" t="s">
        <v>884</v>
      </c>
      <c r="D27" s="1138"/>
      <c r="E27" s="1042">
        <v>44659</v>
      </c>
      <c r="F27" s="1042">
        <v>44669</v>
      </c>
      <c r="G27" s="1042">
        <v>44691</v>
      </c>
      <c r="H27" s="1136"/>
    </row>
    <row r="28" spans="1:8" s="1037" customFormat="1">
      <c r="A28" s="1064"/>
      <c r="B28" s="1044" t="s">
        <v>2829</v>
      </c>
      <c r="C28" s="1044" t="s">
        <v>888</v>
      </c>
      <c r="D28" s="1138"/>
      <c r="E28" s="1042">
        <v>44666</v>
      </c>
      <c r="F28" s="1042">
        <v>44676</v>
      </c>
      <c r="G28" s="1042">
        <v>44698</v>
      </c>
      <c r="H28" s="1038"/>
    </row>
    <row r="29" spans="1:8" s="1037" customFormat="1">
      <c r="A29" s="1064"/>
      <c r="B29" s="1044" t="s">
        <v>2828</v>
      </c>
      <c r="C29" s="1044" t="s">
        <v>2827</v>
      </c>
      <c r="D29" s="1138"/>
      <c r="E29" s="1042">
        <v>44673</v>
      </c>
      <c r="F29" s="1042">
        <v>44683</v>
      </c>
      <c r="G29" s="1042">
        <v>44705</v>
      </c>
      <c r="H29" s="1038"/>
    </row>
    <row r="30" spans="1:8" s="1037" customFormat="1">
      <c r="A30" s="1064"/>
      <c r="B30" s="1044" t="s">
        <v>2826</v>
      </c>
      <c r="C30" s="1044" t="s">
        <v>2825</v>
      </c>
      <c r="D30" s="1138"/>
      <c r="E30" s="1042">
        <v>44680</v>
      </c>
      <c r="F30" s="1042">
        <v>44690</v>
      </c>
      <c r="G30" s="1042">
        <v>44712</v>
      </c>
      <c r="H30" s="1038"/>
    </row>
    <row r="31" spans="1:8" s="1037" customFormat="1">
      <c r="A31" s="1064"/>
      <c r="B31" s="1060"/>
      <c r="C31" s="1060"/>
      <c r="D31" s="1137"/>
      <c r="E31" s="1075"/>
      <c r="F31" s="1075"/>
      <c r="G31" s="1075"/>
      <c r="H31" s="1136"/>
    </row>
    <row r="32" spans="1:8" s="1037" customFormat="1" ht="21" customHeight="1">
      <c r="A32" s="1105" t="s">
        <v>2824</v>
      </c>
      <c r="B32" s="1105"/>
      <c r="C32" s="1105"/>
      <c r="D32" s="1105"/>
      <c r="E32" s="1105"/>
      <c r="F32" s="1105"/>
      <c r="G32" s="1105"/>
      <c r="H32" s="1038"/>
    </row>
    <row r="33" spans="1:11" s="1097" customFormat="1">
      <c r="A33" s="1064"/>
      <c r="B33" s="1135" t="s">
        <v>23</v>
      </c>
      <c r="C33" s="1135" t="s">
        <v>24</v>
      </c>
      <c r="D33" s="1135" t="s">
        <v>6</v>
      </c>
      <c r="E33" s="1133" t="s">
        <v>14</v>
      </c>
      <c r="F33" s="1133" t="s">
        <v>2758</v>
      </c>
      <c r="G33" s="1133" t="s">
        <v>202</v>
      </c>
    </row>
    <row r="34" spans="1:11" s="1067" customFormat="1">
      <c r="A34" s="1064"/>
      <c r="B34" s="1074"/>
      <c r="C34" s="1134"/>
      <c r="D34" s="1134"/>
      <c r="E34" s="1133" t="s">
        <v>27</v>
      </c>
      <c r="F34" s="1133" t="s">
        <v>27</v>
      </c>
      <c r="G34" s="1133" t="s">
        <v>28</v>
      </c>
    </row>
    <row r="35" spans="1:11" s="1037" customFormat="1" ht="20.100000000000001" customHeight="1">
      <c r="A35" s="1064"/>
      <c r="B35" s="1130" t="s">
        <v>2823</v>
      </c>
      <c r="C35" s="1130" t="s">
        <v>2822</v>
      </c>
      <c r="D35" s="1132" t="s">
        <v>80</v>
      </c>
      <c r="E35" s="1042">
        <v>44657</v>
      </c>
      <c r="F35" s="1042">
        <v>44661</v>
      </c>
      <c r="G35" s="1042">
        <v>44673</v>
      </c>
      <c r="H35" s="1038"/>
      <c r="I35" s="1038"/>
      <c r="J35" s="1038"/>
      <c r="K35" s="1038"/>
    </row>
    <row r="36" spans="1:11" s="1037" customFormat="1" ht="20.100000000000001" customHeight="1">
      <c r="A36" s="1064"/>
      <c r="B36" s="1130" t="s">
        <v>2821</v>
      </c>
      <c r="C36" s="1130" t="s">
        <v>2820</v>
      </c>
      <c r="D36" s="1131"/>
      <c r="E36" s="1042">
        <v>44664</v>
      </c>
      <c r="F36" s="1042">
        <v>44668</v>
      </c>
      <c r="G36" s="1042">
        <v>44674</v>
      </c>
      <c r="H36" s="1038"/>
      <c r="I36" s="1038"/>
      <c r="J36" s="1038"/>
      <c r="K36" s="1038"/>
    </row>
    <row r="37" spans="1:11" s="1037" customFormat="1" ht="20.100000000000001" customHeight="1">
      <c r="A37" s="1064"/>
      <c r="B37" s="1130" t="s">
        <v>2819</v>
      </c>
      <c r="C37" s="1130" t="s">
        <v>2818</v>
      </c>
      <c r="D37" s="1131"/>
      <c r="E37" s="1042">
        <v>44671</v>
      </c>
      <c r="F37" s="1042">
        <v>44675</v>
      </c>
      <c r="G37" s="1042">
        <v>44675</v>
      </c>
      <c r="H37" s="1038"/>
      <c r="I37" s="1038"/>
      <c r="J37" s="1038"/>
      <c r="K37" s="1038"/>
    </row>
    <row r="38" spans="1:11" s="1037" customFormat="1" ht="20.100000000000001" customHeight="1">
      <c r="A38" s="1064"/>
      <c r="B38" s="1130" t="s">
        <v>2817</v>
      </c>
      <c r="C38" s="1129" t="s">
        <v>2816</v>
      </c>
      <c r="D38" s="1128"/>
      <c r="E38" s="1042">
        <v>44678</v>
      </c>
      <c r="F38" s="1042">
        <v>44682</v>
      </c>
      <c r="G38" s="1042">
        <v>44676</v>
      </c>
      <c r="H38" s="1038"/>
      <c r="I38" s="1038"/>
      <c r="J38" s="1038"/>
      <c r="K38" s="1038"/>
    </row>
    <row r="39" spans="1:11" s="1037" customFormat="1" ht="20.100000000000001" customHeight="1">
      <c r="A39" s="1064"/>
      <c r="B39" s="1127"/>
      <c r="C39" s="1127"/>
      <c r="D39" s="1062"/>
      <c r="E39" s="1075"/>
      <c r="F39" s="1075"/>
      <c r="G39" s="1075"/>
      <c r="H39" s="1038"/>
      <c r="I39" s="1038"/>
      <c r="J39" s="1038"/>
      <c r="K39" s="1038"/>
    </row>
    <row r="40" spans="1:11" s="1037" customFormat="1">
      <c r="A40" s="1058" t="s">
        <v>2815</v>
      </c>
      <c r="B40" s="1058"/>
      <c r="C40" s="1058"/>
      <c r="D40" s="1058"/>
      <c r="E40" s="1058"/>
      <c r="F40" s="1058"/>
      <c r="G40" s="1058"/>
      <c r="H40" s="1038"/>
      <c r="I40" s="1038"/>
      <c r="J40" s="1038"/>
      <c r="K40" s="1038"/>
    </row>
    <row r="41" spans="1:11" s="1037" customFormat="1" ht="21" customHeight="1">
      <c r="A41" s="1064"/>
      <c r="B41" s="1078" t="s">
        <v>23</v>
      </c>
      <c r="C41" s="1078" t="s">
        <v>24</v>
      </c>
      <c r="D41" s="1102" t="s">
        <v>6</v>
      </c>
      <c r="E41" s="1126" t="s">
        <v>14</v>
      </c>
      <c r="F41" s="1050" t="s">
        <v>2814</v>
      </c>
      <c r="G41" s="1125" t="s">
        <v>203</v>
      </c>
      <c r="H41" s="1038"/>
      <c r="I41" s="1038"/>
      <c r="J41" s="1038"/>
      <c r="K41" s="1038"/>
    </row>
    <row r="42" spans="1:11" s="1067" customFormat="1">
      <c r="A42" s="1064"/>
      <c r="B42" s="1074"/>
      <c r="C42" s="1074"/>
      <c r="D42" s="1100"/>
      <c r="E42" s="1052" t="s">
        <v>27</v>
      </c>
      <c r="F42" s="1052" t="s">
        <v>27</v>
      </c>
      <c r="G42" s="1098" t="s">
        <v>28</v>
      </c>
    </row>
    <row r="43" spans="1:11" s="1037" customFormat="1">
      <c r="A43" s="1064"/>
      <c r="B43" s="1081" t="s">
        <v>2813</v>
      </c>
      <c r="C43" s="1081" t="s">
        <v>2812</v>
      </c>
      <c r="D43" s="1124" t="s">
        <v>95</v>
      </c>
      <c r="E43" s="1042">
        <v>44652</v>
      </c>
      <c r="F43" s="1042">
        <v>44657</v>
      </c>
      <c r="G43" s="1042">
        <v>44673</v>
      </c>
      <c r="H43" s="1038"/>
      <c r="I43" s="1038"/>
      <c r="J43" s="1038"/>
      <c r="K43" s="1038"/>
    </row>
    <row r="44" spans="1:11" s="1037" customFormat="1">
      <c r="A44" s="1064"/>
      <c r="B44" s="1123" t="s">
        <v>2811</v>
      </c>
      <c r="C44" s="1123" t="s">
        <v>2810</v>
      </c>
      <c r="D44" s="1122"/>
      <c r="E44" s="1042">
        <v>44659</v>
      </c>
      <c r="F44" s="1042">
        <v>44664</v>
      </c>
      <c r="G44" s="1042">
        <v>44680</v>
      </c>
      <c r="H44" s="1038"/>
      <c r="I44" s="1038"/>
      <c r="J44" s="1038"/>
      <c r="K44" s="1038"/>
    </row>
    <row r="45" spans="1:11" s="1037" customFormat="1">
      <c r="A45" s="1064"/>
      <c r="B45" s="1123" t="s">
        <v>2809</v>
      </c>
      <c r="C45" s="1123" t="s">
        <v>2808</v>
      </c>
      <c r="D45" s="1122"/>
      <c r="E45" s="1042">
        <v>44666</v>
      </c>
      <c r="F45" s="1042">
        <v>44671</v>
      </c>
      <c r="G45" s="1042">
        <v>44687</v>
      </c>
      <c r="H45" s="1038"/>
      <c r="I45" s="1038"/>
      <c r="J45" s="1038"/>
      <c r="K45" s="1038"/>
    </row>
    <row r="46" spans="1:11" s="1037" customFormat="1">
      <c r="A46" s="1064"/>
      <c r="B46" s="1123" t="s">
        <v>2807</v>
      </c>
      <c r="C46" s="1123" t="s">
        <v>2806</v>
      </c>
      <c r="D46" s="1122"/>
      <c r="E46" s="1042">
        <v>44673</v>
      </c>
      <c r="F46" s="1042">
        <v>44678</v>
      </c>
      <c r="G46" s="1042">
        <v>44694</v>
      </c>
      <c r="H46" s="1038"/>
      <c r="I46" s="1038"/>
      <c r="J46" s="1038"/>
      <c r="K46" s="1038"/>
    </row>
    <row r="47" spans="1:11" s="1037" customFormat="1">
      <c r="A47" s="1064"/>
      <c r="B47" s="1123" t="s">
        <v>2805</v>
      </c>
      <c r="C47" s="1123" t="s">
        <v>2804</v>
      </c>
      <c r="D47" s="1122"/>
      <c r="E47" s="1042">
        <v>44680</v>
      </c>
      <c r="F47" s="1042">
        <v>44685</v>
      </c>
      <c r="G47" s="1042">
        <v>44701</v>
      </c>
      <c r="H47" s="1038"/>
      <c r="I47" s="1038"/>
      <c r="J47" s="1121"/>
      <c r="K47" s="1120"/>
    </row>
    <row r="48" spans="1:11" s="1037" customFormat="1">
      <c r="A48" s="1064"/>
      <c r="B48" s="1119"/>
      <c r="C48" s="1084"/>
      <c r="D48" s="1118"/>
      <c r="E48" s="1088"/>
      <c r="F48" s="1117"/>
      <c r="G48" s="1117"/>
      <c r="H48" s="1038"/>
      <c r="I48" s="1038"/>
      <c r="J48" s="1038"/>
      <c r="K48" s="1038"/>
    </row>
    <row r="49" spans="1:7" s="1037" customFormat="1">
      <c r="A49" s="1058" t="s">
        <v>2803</v>
      </c>
      <c r="B49" s="1058"/>
      <c r="C49" s="1058"/>
      <c r="D49" s="1058"/>
      <c r="E49" s="1058"/>
      <c r="F49" s="1058"/>
      <c r="G49" s="1058"/>
    </row>
    <row r="50" spans="1:7" s="1037" customFormat="1">
      <c r="A50" s="1064"/>
      <c r="B50" s="1078" t="s">
        <v>23</v>
      </c>
      <c r="C50" s="1078" t="s">
        <v>24</v>
      </c>
      <c r="D50" s="1078" t="s">
        <v>6</v>
      </c>
      <c r="E50" s="1052" t="s">
        <v>14</v>
      </c>
      <c r="F50" s="1050" t="s">
        <v>2802</v>
      </c>
      <c r="G50" s="1055" t="s">
        <v>112</v>
      </c>
    </row>
    <row r="51" spans="1:7" s="1037" customFormat="1">
      <c r="A51" s="1064"/>
      <c r="B51" s="1074"/>
      <c r="C51" s="1074"/>
      <c r="D51" s="1074"/>
      <c r="E51" s="1052" t="s">
        <v>484</v>
      </c>
      <c r="F51" s="1052" t="s">
        <v>27</v>
      </c>
      <c r="G51" s="1050" t="s">
        <v>28</v>
      </c>
    </row>
    <row r="52" spans="1:7" s="1037" customFormat="1">
      <c r="A52" s="1064"/>
      <c r="B52" s="1081" t="s">
        <v>2801</v>
      </c>
      <c r="C52" s="1081" t="s">
        <v>624</v>
      </c>
      <c r="D52" s="1049" t="s">
        <v>2800</v>
      </c>
      <c r="E52" s="1042">
        <v>44650</v>
      </c>
      <c r="F52" s="1042">
        <v>44655</v>
      </c>
      <c r="G52" s="1042">
        <v>44669</v>
      </c>
    </row>
    <row r="53" spans="1:7" s="1037" customFormat="1">
      <c r="A53" s="1064"/>
      <c r="B53" s="1047" t="s">
        <v>2799</v>
      </c>
      <c r="C53" s="1047" t="s">
        <v>1013</v>
      </c>
      <c r="D53" s="1046"/>
      <c r="E53" s="1042">
        <v>44657</v>
      </c>
      <c r="F53" s="1042">
        <v>44662</v>
      </c>
      <c r="G53" s="1042">
        <v>44673</v>
      </c>
    </row>
    <row r="54" spans="1:7" s="1037" customFormat="1">
      <c r="A54" s="1064"/>
      <c r="B54" s="1047" t="s">
        <v>2798</v>
      </c>
      <c r="C54" s="1047" t="s">
        <v>1014</v>
      </c>
      <c r="D54" s="1046"/>
      <c r="E54" s="1042">
        <v>44664</v>
      </c>
      <c r="F54" s="1042">
        <v>44668</v>
      </c>
      <c r="G54" s="1042">
        <v>44677</v>
      </c>
    </row>
    <row r="55" spans="1:7" s="1037" customFormat="1">
      <c r="A55" s="1064"/>
      <c r="B55" s="1081" t="s">
        <v>2797</v>
      </c>
      <c r="C55" s="1081" t="s">
        <v>1015</v>
      </c>
      <c r="D55" s="1046"/>
      <c r="E55" s="1042">
        <v>44671</v>
      </c>
      <c r="F55" s="1042">
        <v>44675</v>
      </c>
      <c r="G55" s="1042">
        <v>44684</v>
      </c>
    </row>
    <row r="56" spans="1:7" s="1037" customFormat="1">
      <c r="A56" s="1064"/>
      <c r="B56" s="1081" t="s">
        <v>2796</v>
      </c>
      <c r="C56" s="1081" t="s">
        <v>2795</v>
      </c>
      <c r="D56" s="1043"/>
      <c r="E56" s="1042">
        <v>44678</v>
      </c>
      <c r="F56" s="1042">
        <v>44682</v>
      </c>
      <c r="G56" s="1042">
        <v>44691</v>
      </c>
    </row>
    <row r="57" spans="1:7" s="1037" customFormat="1" ht="20.25">
      <c r="A57" s="1116" t="s">
        <v>2794</v>
      </c>
      <c r="B57" s="1116"/>
      <c r="C57" s="1060"/>
      <c r="D57" s="1062"/>
      <c r="E57" s="1060"/>
      <c r="F57" s="1060"/>
      <c r="G57" s="1060"/>
    </row>
    <row r="58" spans="1:7" s="1037" customFormat="1">
      <c r="A58" s="1105" t="s">
        <v>2793</v>
      </c>
      <c r="B58" s="1105"/>
      <c r="C58" s="1105"/>
      <c r="D58" s="1105"/>
      <c r="E58" s="1105"/>
      <c r="F58" s="1105"/>
      <c r="G58" s="1105"/>
    </row>
    <row r="59" spans="1:7" s="1037" customFormat="1">
      <c r="A59" s="1115"/>
      <c r="B59" s="1056" t="s">
        <v>23</v>
      </c>
      <c r="C59" s="1056" t="s">
        <v>24</v>
      </c>
      <c r="D59" s="1056" t="s">
        <v>6</v>
      </c>
      <c r="E59" s="1050" t="s">
        <v>14</v>
      </c>
      <c r="F59" s="1050" t="s">
        <v>2702</v>
      </c>
      <c r="G59" s="1050" t="s">
        <v>22</v>
      </c>
    </row>
    <row r="60" spans="1:7" s="1037" customFormat="1">
      <c r="A60" s="1115"/>
      <c r="B60" s="1053"/>
      <c r="C60" s="1053"/>
      <c r="D60" s="1053"/>
      <c r="E60" s="1050" t="s">
        <v>27</v>
      </c>
      <c r="F60" s="1050" t="s">
        <v>27</v>
      </c>
      <c r="G60" s="1050" t="s">
        <v>28</v>
      </c>
    </row>
    <row r="61" spans="1:7" s="1037" customFormat="1">
      <c r="A61" s="1064"/>
      <c r="B61" s="1081" t="s">
        <v>2783</v>
      </c>
      <c r="C61" s="1081" t="s">
        <v>2782</v>
      </c>
      <c r="D61" s="1114" t="s">
        <v>95</v>
      </c>
      <c r="E61" s="1042">
        <v>44652</v>
      </c>
      <c r="F61" s="1042">
        <v>44657</v>
      </c>
      <c r="G61" s="1042">
        <v>44688</v>
      </c>
    </row>
    <row r="62" spans="1:7" s="1037" customFormat="1">
      <c r="A62" s="1064"/>
      <c r="B62" s="1050" t="s">
        <v>2792</v>
      </c>
      <c r="C62" s="1050" t="s">
        <v>597</v>
      </c>
      <c r="D62" s="1112"/>
      <c r="E62" s="1042">
        <v>44659</v>
      </c>
      <c r="F62" s="1042">
        <v>44664</v>
      </c>
      <c r="G62" s="1042">
        <v>44695</v>
      </c>
    </row>
    <row r="63" spans="1:7" s="1037" customFormat="1" ht="15.75" customHeight="1">
      <c r="A63" s="1064"/>
      <c r="B63" s="1113" t="s">
        <v>2791</v>
      </c>
      <c r="C63" s="1113" t="s">
        <v>2790</v>
      </c>
      <c r="D63" s="1112"/>
      <c r="E63" s="1042">
        <v>44666</v>
      </c>
      <c r="F63" s="1042">
        <v>44671</v>
      </c>
      <c r="G63" s="1042">
        <v>44702</v>
      </c>
    </row>
    <row r="64" spans="1:7" s="1037" customFormat="1">
      <c r="A64" s="1064"/>
      <c r="B64" s="1113" t="s">
        <v>2789</v>
      </c>
      <c r="C64" s="1113" t="s">
        <v>2788</v>
      </c>
      <c r="D64" s="1112"/>
      <c r="E64" s="1042">
        <v>44673</v>
      </c>
      <c r="F64" s="1042">
        <v>44678</v>
      </c>
      <c r="G64" s="1042">
        <v>44709</v>
      </c>
    </row>
    <row r="65" spans="1:7" s="1037" customFormat="1">
      <c r="A65" s="1064"/>
      <c r="B65" s="1044" t="s">
        <v>2787</v>
      </c>
      <c r="C65" s="1050" t="s">
        <v>2786</v>
      </c>
      <c r="D65" s="1112"/>
      <c r="E65" s="1042">
        <v>44680</v>
      </c>
      <c r="F65" s="1042">
        <v>44685</v>
      </c>
      <c r="G65" s="1042">
        <v>44716</v>
      </c>
    </row>
    <row r="66" spans="1:7" s="1037" customFormat="1">
      <c r="A66" s="1064"/>
      <c r="B66" s="1111"/>
      <c r="C66" s="1111"/>
      <c r="D66" s="1062"/>
      <c r="E66" s="1110"/>
      <c r="F66" s="1110"/>
      <c r="G66" s="1109"/>
    </row>
    <row r="67" spans="1:7" s="1037" customFormat="1">
      <c r="A67" s="1105" t="s">
        <v>2785</v>
      </c>
      <c r="B67" s="1105"/>
      <c r="C67" s="1105"/>
      <c r="D67" s="1105"/>
      <c r="E67" s="1105"/>
      <c r="F67" s="1105"/>
      <c r="G67" s="1105"/>
    </row>
    <row r="68" spans="1:7" s="1037" customFormat="1">
      <c r="A68" s="1064"/>
      <c r="B68" s="1056" t="s">
        <v>23</v>
      </c>
      <c r="C68" s="1056" t="s">
        <v>24</v>
      </c>
      <c r="D68" s="1056" t="s">
        <v>6</v>
      </c>
      <c r="E68" s="1050" t="s">
        <v>14</v>
      </c>
      <c r="F68" s="1050" t="s">
        <v>2702</v>
      </c>
      <c r="G68" s="1050" t="s">
        <v>2784</v>
      </c>
    </row>
    <row r="69" spans="1:7" s="1037" customFormat="1">
      <c r="A69" s="1064"/>
      <c r="B69" s="1053"/>
      <c r="C69" s="1053"/>
      <c r="D69" s="1053"/>
      <c r="E69" s="1050" t="s">
        <v>27</v>
      </c>
      <c r="F69" s="1050" t="s">
        <v>27</v>
      </c>
      <c r="G69" s="1050" t="s">
        <v>28</v>
      </c>
    </row>
    <row r="70" spans="1:7" s="1037" customFormat="1">
      <c r="A70" s="1064"/>
      <c r="B70" s="1081" t="s">
        <v>2783</v>
      </c>
      <c r="C70" s="1081" t="s">
        <v>2782</v>
      </c>
      <c r="D70" s="1107" t="s">
        <v>95</v>
      </c>
      <c r="E70" s="1042">
        <v>44651</v>
      </c>
      <c r="F70" s="1042">
        <v>44655</v>
      </c>
      <c r="G70" s="1042">
        <v>44686</v>
      </c>
    </row>
    <row r="71" spans="1:7" s="1037" customFormat="1">
      <c r="A71" s="1064"/>
      <c r="B71" s="1108" t="s">
        <v>2781</v>
      </c>
      <c r="C71" s="1108" t="s">
        <v>2780</v>
      </c>
      <c r="D71" s="1107"/>
      <c r="E71" s="1042">
        <v>44658</v>
      </c>
      <c r="F71" s="1042">
        <v>44662</v>
      </c>
      <c r="G71" s="1042">
        <v>44693</v>
      </c>
    </row>
    <row r="72" spans="1:7" s="1037" customFormat="1">
      <c r="A72" s="1064"/>
      <c r="B72" s="1108" t="s">
        <v>2779</v>
      </c>
      <c r="C72" s="1108" t="s">
        <v>2778</v>
      </c>
      <c r="D72" s="1107"/>
      <c r="E72" s="1042">
        <v>44665</v>
      </c>
      <c r="F72" s="1042">
        <v>44669</v>
      </c>
      <c r="G72" s="1042">
        <v>44700</v>
      </c>
    </row>
    <row r="73" spans="1:7" s="1037" customFormat="1">
      <c r="A73" s="1064"/>
      <c r="B73" s="1108" t="s">
        <v>2777</v>
      </c>
      <c r="C73" s="1108" t="s">
        <v>2776</v>
      </c>
      <c r="D73" s="1107"/>
      <c r="E73" s="1042">
        <v>44672</v>
      </c>
      <c r="F73" s="1042">
        <v>44676</v>
      </c>
      <c r="G73" s="1042">
        <v>44707</v>
      </c>
    </row>
    <row r="74" spans="1:7" s="1037" customFormat="1">
      <c r="A74" s="1064"/>
      <c r="B74" s="1044" t="s">
        <v>2775</v>
      </c>
      <c r="C74" s="1044" t="s">
        <v>2774</v>
      </c>
      <c r="D74" s="1107"/>
      <c r="E74" s="1042">
        <v>44679</v>
      </c>
      <c r="F74" s="1042">
        <v>44683</v>
      </c>
      <c r="G74" s="1042">
        <v>44714</v>
      </c>
    </row>
    <row r="75" spans="1:7" s="1037" customFormat="1">
      <c r="A75" s="1077"/>
      <c r="B75" s="1060"/>
      <c r="C75" s="1060"/>
      <c r="D75" s="1060"/>
      <c r="E75" s="1087"/>
      <c r="F75" s="1087"/>
      <c r="G75" s="1087"/>
    </row>
    <row r="76" spans="1:7" s="1037" customFormat="1">
      <c r="A76" s="1106" t="s">
        <v>2773</v>
      </c>
      <c r="B76" s="1105"/>
      <c r="C76" s="1105"/>
      <c r="D76" s="1105"/>
      <c r="E76" s="1105"/>
      <c r="F76" s="1105"/>
      <c r="G76" s="1105"/>
    </row>
    <row r="77" spans="1:7" s="1037" customFormat="1" ht="17.25" customHeight="1">
      <c r="A77" s="1064"/>
      <c r="B77" s="1103" t="s">
        <v>23</v>
      </c>
      <c r="C77" s="1103" t="s">
        <v>24</v>
      </c>
      <c r="D77" s="1102" t="s">
        <v>6</v>
      </c>
      <c r="E77" s="1050" t="s">
        <v>14</v>
      </c>
      <c r="F77" s="1050" t="s">
        <v>2772</v>
      </c>
      <c r="G77" s="1098" t="s">
        <v>2771</v>
      </c>
    </row>
    <row r="78" spans="1:7" s="1037" customFormat="1">
      <c r="A78" s="1064"/>
      <c r="B78" s="1101"/>
      <c r="C78" s="1101"/>
      <c r="D78" s="1100"/>
      <c r="E78" s="1099" t="s">
        <v>27</v>
      </c>
      <c r="F78" s="1050" t="s">
        <v>27</v>
      </c>
      <c r="G78" s="1098" t="s">
        <v>28</v>
      </c>
    </row>
    <row r="79" spans="1:7" s="1037" customFormat="1">
      <c r="A79" s="1064"/>
      <c r="B79" s="1050" t="s">
        <v>2770</v>
      </c>
      <c r="C79" s="1050" t="s">
        <v>2769</v>
      </c>
      <c r="D79" s="1056" t="s">
        <v>2768</v>
      </c>
      <c r="E79" s="1042">
        <v>44652</v>
      </c>
      <c r="F79" s="1042">
        <v>44660</v>
      </c>
      <c r="G79" s="1042">
        <v>44686</v>
      </c>
    </row>
    <row r="80" spans="1:7" s="1037" customFormat="1">
      <c r="A80" s="1064"/>
      <c r="B80" s="1050" t="s">
        <v>2767</v>
      </c>
      <c r="C80" s="1050" t="s">
        <v>2766</v>
      </c>
      <c r="D80" s="1072"/>
      <c r="E80" s="1042">
        <v>44659</v>
      </c>
      <c r="F80" s="1042">
        <v>44667</v>
      </c>
      <c r="G80" s="1042">
        <v>44693</v>
      </c>
    </row>
    <row r="81" spans="1:9" s="1037" customFormat="1">
      <c r="A81" s="1064"/>
      <c r="B81" s="1050" t="s">
        <v>2765</v>
      </c>
      <c r="C81" s="1050" t="s">
        <v>2764</v>
      </c>
      <c r="D81" s="1072"/>
      <c r="E81" s="1042">
        <v>44666</v>
      </c>
      <c r="F81" s="1042">
        <v>44674</v>
      </c>
      <c r="G81" s="1042">
        <v>44700</v>
      </c>
      <c r="H81" s="1038"/>
      <c r="I81" s="1038"/>
    </row>
    <row r="82" spans="1:9" s="1037" customFormat="1">
      <c r="A82" s="1064"/>
      <c r="B82" s="1050" t="s">
        <v>2763</v>
      </c>
      <c r="C82" s="1050" t="s">
        <v>2762</v>
      </c>
      <c r="D82" s="1072"/>
      <c r="E82" s="1042">
        <v>44673</v>
      </c>
      <c r="F82" s="1042">
        <v>44681</v>
      </c>
      <c r="G82" s="1042">
        <v>44707</v>
      </c>
      <c r="H82" s="1038"/>
      <c r="I82" s="1038"/>
    </row>
    <row r="83" spans="1:9" s="1037" customFormat="1">
      <c r="A83" s="1064"/>
      <c r="B83" s="1050" t="s">
        <v>2761</v>
      </c>
      <c r="C83" s="1050" t="s">
        <v>2760</v>
      </c>
      <c r="D83" s="1053"/>
      <c r="E83" s="1042">
        <v>44680</v>
      </c>
      <c r="F83" s="1042">
        <v>44688</v>
      </c>
      <c r="G83" s="1042">
        <v>44714</v>
      </c>
      <c r="H83" s="1097"/>
      <c r="I83" s="1097"/>
    </row>
    <row r="84" spans="1:9" s="1037" customFormat="1">
      <c r="A84" s="1064"/>
      <c r="B84" s="1060"/>
      <c r="C84" s="1060"/>
      <c r="D84" s="1062"/>
      <c r="E84" s="1075"/>
      <c r="F84" s="1104"/>
      <c r="G84" s="1104"/>
      <c r="H84" s="1097"/>
      <c r="I84" s="1097"/>
    </row>
    <row r="85" spans="1:9" s="1037" customFormat="1">
      <c r="A85" s="1058" t="s">
        <v>2759</v>
      </c>
      <c r="B85" s="1058"/>
      <c r="C85" s="1058"/>
      <c r="D85" s="1058"/>
      <c r="E85" s="1058"/>
      <c r="F85" s="1058"/>
      <c r="G85" s="1058"/>
      <c r="H85" s="1038"/>
      <c r="I85" s="1038"/>
    </row>
    <row r="86" spans="1:9" s="1037" customFormat="1">
      <c r="A86" s="1064"/>
      <c r="B86" s="1103" t="s">
        <v>23</v>
      </c>
      <c r="C86" s="1103" t="s">
        <v>24</v>
      </c>
      <c r="D86" s="1102" t="s">
        <v>6</v>
      </c>
      <c r="E86" s="1050" t="s">
        <v>14</v>
      </c>
      <c r="F86" s="1050" t="s">
        <v>2758</v>
      </c>
      <c r="G86" s="1098" t="s">
        <v>2757</v>
      </c>
      <c r="H86" s="1097"/>
      <c r="I86" s="1038"/>
    </row>
    <row r="87" spans="1:9" s="1037" customFormat="1">
      <c r="A87" s="1064"/>
      <c r="B87" s="1101"/>
      <c r="C87" s="1101"/>
      <c r="D87" s="1100"/>
      <c r="E87" s="1099" t="s">
        <v>27</v>
      </c>
      <c r="F87" s="1050" t="s">
        <v>27</v>
      </c>
      <c r="G87" s="1098" t="s">
        <v>28</v>
      </c>
      <c r="H87" s="1097"/>
      <c r="I87" s="1038"/>
    </row>
    <row r="88" spans="1:9" s="1037" customFormat="1">
      <c r="A88" s="1064"/>
      <c r="B88" s="1050" t="s">
        <v>2756</v>
      </c>
      <c r="C88" s="1050" t="s">
        <v>2755</v>
      </c>
      <c r="D88" s="1096" t="s">
        <v>147</v>
      </c>
      <c r="E88" s="1042">
        <v>44652</v>
      </c>
      <c r="F88" s="1091">
        <v>44658</v>
      </c>
      <c r="G88" s="1091">
        <v>44684</v>
      </c>
      <c r="H88" s="1038"/>
      <c r="I88" s="1038"/>
    </row>
    <row r="89" spans="1:9" s="1037" customFormat="1">
      <c r="A89" s="1064"/>
      <c r="B89" s="1095" t="s">
        <v>2754</v>
      </c>
      <c r="C89" s="1095" t="s">
        <v>2753</v>
      </c>
      <c r="D89" s="1094"/>
      <c r="E89" s="1042">
        <v>44659</v>
      </c>
      <c r="F89" s="1091">
        <v>44665</v>
      </c>
      <c r="G89" s="1091">
        <v>44691</v>
      </c>
      <c r="H89" s="1038"/>
      <c r="I89" s="1038"/>
    </row>
    <row r="90" spans="1:9" s="1037" customFormat="1">
      <c r="A90" s="1064"/>
      <c r="B90" s="1095" t="s">
        <v>2752</v>
      </c>
      <c r="C90" s="1050" t="s">
        <v>2751</v>
      </c>
      <c r="D90" s="1094"/>
      <c r="E90" s="1042">
        <v>44666</v>
      </c>
      <c r="F90" s="1091">
        <v>44672</v>
      </c>
      <c r="G90" s="1091">
        <v>44698</v>
      </c>
      <c r="H90" s="1038"/>
      <c r="I90" s="1038"/>
    </row>
    <row r="91" spans="1:9" s="1037" customFormat="1">
      <c r="A91" s="1064"/>
      <c r="B91" s="1093" t="s">
        <v>2750</v>
      </c>
      <c r="C91" s="1095" t="s">
        <v>2749</v>
      </c>
      <c r="D91" s="1094"/>
      <c r="E91" s="1042">
        <v>44673</v>
      </c>
      <c r="F91" s="1091">
        <v>44679</v>
      </c>
      <c r="G91" s="1091">
        <v>44705</v>
      </c>
      <c r="H91" s="1038"/>
      <c r="I91" s="1038"/>
    </row>
    <row r="92" spans="1:9" s="1037" customFormat="1">
      <c r="A92" s="1064"/>
      <c r="B92" s="1093" t="s">
        <v>2748</v>
      </c>
      <c r="C92" s="1050" t="s">
        <v>2747</v>
      </c>
      <c r="D92" s="1092"/>
      <c r="E92" s="1042">
        <v>44680</v>
      </c>
      <c r="F92" s="1091">
        <v>44686</v>
      </c>
      <c r="G92" s="1091">
        <v>44712</v>
      </c>
      <c r="H92" s="1038"/>
      <c r="I92" s="1038"/>
    </row>
    <row r="93" spans="1:9" s="1037" customFormat="1">
      <c r="A93" s="1090" t="s">
        <v>2746</v>
      </c>
      <c r="B93" s="1090"/>
      <c r="C93" s="1039"/>
      <c r="D93" s="1039"/>
      <c r="E93" s="1039"/>
      <c r="F93" s="1039"/>
      <c r="G93" s="1039"/>
      <c r="H93" s="1038"/>
      <c r="I93" s="1038"/>
    </row>
    <row r="94" spans="1:9" s="1037" customFormat="1">
      <c r="A94" s="1058" t="s">
        <v>2745</v>
      </c>
      <c r="B94" s="1058"/>
      <c r="C94" s="1058"/>
      <c r="D94" s="1058"/>
      <c r="E94" s="1058"/>
      <c r="F94" s="1058"/>
      <c r="G94" s="1058"/>
      <c r="H94" s="1038"/>
      <c r="I94" s="1038"/>
    </row>
    <row r="95" spans="1:9" s="1037" customFormat="1">
      <c r="A95" s="1064"/>
      <c r="B95" s="1078" t="s">
        <v>23</v>
      </c>
      <c r="C95" s="1078" t="s">
        <v>24</v>
      </c>
      <c r="D95" s="1078" t="s">
        <v>6</v>
      </c>
      <c r="E95" s="1050" t="s">
        <v>14</v>
      </c>
      <c r="F95" s="1050" t="s">
        <v>2702</v>
      </c>
      <c r="G95" s="1050" t="s">
        <v>213</v>
      </c>
      <c r="H95" s="1038"/>
      <c r="I95" s="1038"/>
    </row>
    <row r="96" spans="1:9" s="1037" customFormat="1">
      <c r="A96" s="1064"/>
      <c r="B96" s="1074"/>
      <c r="C96" s="1074"/>
      <c r="D96" s="1074"/>
      <c r="E96" s="1050" t="s">
        <v>27</v>
      </c>
      <c r="F96" s="1050" t="s">
        <v>27</v>
      </c>
      <c r="G96" s="1050" t="s">
        <v>28</v>
      </c>
      <c r="H96" s="1038"/>
      <c r="I96" s="1038"/>
    </row>
    <row r="97" spans="1:7" s="1037" customFormat="1">
      <c r="A97" s="1064"/>
      <c r="B97" s="1050" t="s">
        <v>2744</v>
      </c>
      <c r="C97" s="1050" t="s">
        <v>2743</v>
      </c>
      <c r="D97" s="1056" t="s">
        <v>95</v>
      </c>
      <c r="E97" s="1042">
        <v>44652</v>
      </c>
      <c r="F97" s="1042">
        <v>44656</v>
      </c>
      <c r="G97" s="1042">
        <v>44677</v>
      </c>
    </row>
    <row r="98" spans="1:7" s="1037" customFormat="1">
      <c r="A98" s="1064"/>
      <c r="B98" s="1050" t="s">
        <v>2735</v>
      </c>
      <c r="C98" s="1050" t="s">
        <v>2734</v>
      </c>
      <c r="D98" s="1072"/>
      <c r="E98" s="1042">
        <v>44659</v>
      </c>
      <c r="F98" s="1042">
        <v>44663</v>
      </c>
      <c r="G98" s="1042">
        <v>44684</v>
      </c>
    </row>
    <row r="99" spans="1:7" s="1037" customFormat="1">
      <c r="A99" s="1064"/>
      <c r="B99" s="1050" t="s">
        <v>2733</v>
      </c>
      <c r="C99" s="1050" t="s">
        <v>2732</v>
      </c>
      <c r="D99" s="1072"/>
      <c r="E99" s="1042">
        <v>44666</v>
      </c>
      <c r="F99" s="1042">
        <v>44670</v>
      </c>
      <c r="G99" s="1042">
        <v>44691</v>
      </c>
    </row>
    <row r="100" spans="1:7" s="1037" customFormat="1" ht="17.25" customHeight="1">
      <c r="A100" s="1064"/>
      <c r="B100" s="1044" t="s">
        <v>2731</v>
      </c>
      <c r="C100" s="1044" t="s">
        <v>2730</v>
      </c>
      <c r="D100" s="1072"/>
      <c r="E100" s="1042">
        <v>44673</v>
      </c>
      <c r="F100" s="1042">
        <v>44677</v>
      </c>
      <c r="G100" s="1042">
        <v>44698</v>
      </c>
    </row>
    <row r="101" spans="1:7" s="1037" customFormat="1" ht="17.25" customHeight="1">
      <c r="A101" s="1064"/>
      <c r="B101" s="1044" t="s">
        <v>2742</v>
      </c>
      <c r="C101" s="1044" t="s">
        <v>2741</v>
      </c>
      <c r="D101" s="1053"/>
      <c r="E101" s="1042">
        <v>44680</v>
      </c>
      <c r="F101" s="1042">
        <v>44684</v>
      </c>
      <c r="G101" s="1042">
        <v>44705</v>
      </c>
    </row>
    <row r="102" spans="1:7" s="1037" customFormat="1">
      <c r="A102" s="1064"/>
      <c r="B102" s="1089"/>
      <c r="C102" s="1089"/>
      <c r="D102" s="1088"/>
      <c r="E102" s="1062"/>
      <c r="F102" s="1088"/>
      <c r="G102" s="1087"/>
    </row>
    <row r="103" spans="1:7" s="1037" customFormat="1">
      <c r="A103" s="1058" t="s">
        <v>2740</v>
      </c>
      <c r="B103" s="1058"/>
      <c r="C103" s="1058"/>
      <c r="D103" s="1058"/>
      <c r="E103" s="1058"/>
      <c r="F103" s="1058"/>
      <c r="G103" s="1058"/>
    </row>
    <row r="104" spans="1:7" s="1037" customFormat="1">
      <c r="A104" s="1064"/>
      <c r="B104" s="1086" t="s">
        <v>23</v>
      </c>
      <c r="C104" s="1086" t="s">
        <v>24</v>
      </c>
      <c r="D104" s="1085" t="s">
        <v>6</v>
      </c>
      <c r="E104" s="1044" t="s">
        <v>14</v>
      </c>
      <c r="F104" s="1050" t="s">
        <v>2702</v>
      </c>
      <c r="G104" s="1050" t="s">
        <v>2739</v>
      </c>
    </row>
    <row r="105" spans="1:7" s="1037" customFormat="1">
      <c r="A105" s="1064"/>
      <c r="B105" s="1086"/>
      <c r="C105" s="1086"/>
      <c r="D105" s="1085"/>
      <c r="E105" s="1044" t="s">
        <v>27</v>
      </c>
      <c r="F105" s="1050" t="s">
        <v>27</v>
      </c>
      <c r="G105" s="1050" t="s">
        <v>28</v>
      </c>
    </row>
    <row r="106" spans="1:7" s="1037" customFormat="1">
      <c r="A106" s="1064"/>
      <c r="B106" s="1050" t="s">
        <v>2738</v>
      </c>
      <c r="C106" s="1050" t="s">
        <v>2737</v>
      </c>
      <c r="D106" s="1056" t="s">
        <v>2736</v>
      </c>
      <c r="E106" s="1042">
        <v>44652</v>
      </c>
      <c r="F106" s="1042">
        <v>44656</v>
      </c>
      <c r="G106" s="1042">
        <v>44697</v>
      </c>
    </row>
    <row r="107" spans="1:7" s="1037" customFormat="1" ht="15.75" customHeight="1">
      <c r="A107" s="1064"/>
      <c r="B107" s="1050" t="s">
        <v>2735</v>
      </c>
      <c r="C107" s="1050" t="s">
        <v>2734</v>
      </c>
      <c r="D107" s="1072"/>
      <c r="E107" s="1042">
        <v>44659</v>
      </c>
      <c r="F107" s="1042">
        <v>44663</v>
      </c>
      <c r="G107" s="1042">
        <v>44704</v>
      </c>
    </row>
    <row r="108" spans="1:7" s="1037" customFormat="1">
      <c r="A108" s="1064"/>
      <c r="B108" s="1044" t="s">
        <v>2733</v>
      </c>
      <c r="C108" s="1044" t="s">
        <v>2732</v>
      </c>
      <c r="D108" s="1072"/>
      <c r="E108" s="1042">
        <v>44666</v>
      </c>
      <c r="F108" s="1042">
        <v>44670</v>
      </c>
      <c r="G108" s="1042">
        <v>44711</v>
      </c>
    </row>
    <row r="109" spans="1:7" s="1037" customFormat="1">
      <c r="A109" s="1064"/>
      <c r="B109" s="1044" t="s">
        <v>2731</v>
      </c>
      <c r="C109" s="1044" t="s">
        <v>2730</v>
      </c>
      <c r="D109" s="1072"/>
      <c r="E109" s="1042">
        <v>44673</v>
      </c>
      <c r="F109" s="1042">
        <v>44677</v>
      </c>
      <c r="G109" s="1042">
        <v>44718</v>
      </c>
    </row>
    <row r="110" spans="1:7" s="1037" customFormat="1">
      <c r="A110" s="1064"/>
      <c r="B110" s="1044" t="s">
        <v>2729</v>
      </c>
      <c r="C110" s="1044" t="s">
        <v>2728</v>
      </c>
      <c r="D110" s="1053"/>
      <c r="E110" s="1042">
        <v>44680</v>
      </c>
      <c r="F110" s="1042">
        <v>44684</v>
      </c>
      <c r="G110" s="1042">
        <v>44725</v>
      </c>
    </row>
    <row r="111" spans="1:7" s="1037" customFormat="1">
      <c r="A111" s="1064"/>
      <c r="B111" s="1084"/>
      <c r="C111" s="1083"/>
      <c r="D111" s="1082"/>
      <c r="E111" s="1075"/>
      <c r="F111" s="1075"/>
      <c r="G111" s="1075"/>
    </row>
    <row r="112" spans="1:7" s="1037" customFormat="1">
      <c r="A112" s="1058" t="s">
        <v>2727</v>
      </c>
      <c r="B112" s="1058"/>
      <c r="C112" s="1058"/>
      <c r="D112" s="1058"/>
      <c r="E112" s="1058"/>
      <c r="F112" s="1058"/>
      <c r="G112" s="1058"/>
    </row>
    <row r="113" spans="1:7" s="1037" customFormat="1">
      <c r="A113" s="1064"/>
      <c r="B113" s="1049" t="s">
        <v>23</v>
      </c>
      <c r="C113" s="1049" t="s">
        <v>24</v>
      </c>
      <c r="D113" s="1049" t="s">
        <v>6</v>
      </c>
      <c r="E113" s="1047" t="s">
        <v>14</v>
      </c>
      <c r="F113" s="1047" t="s">
        <v>2726</v>
      </c>
      <c r="G113" s="1047" t="s">
        <v>125</v>
      </c>
    </row>
    <row r="114" spans="1:7" s="1037" customFormat="1">
      <c r="A114" s="1064"/>
      <c r="B114" s="1074"/>
      <c r="C114" s="1043"/>
      <c r="D114" s="1043"/>
      <c r="E114" s="1047" t="s">
        <v>27</v>
      </c>
      <c r="F114" s="1047" t="s">
        <v>27</v>
      </c>
      <c r="G114" s="1047" t="s">
        <v>2725</v>
      </c>
    </row>
    <row r="115" spans="1:7" s="1037" customFormat="1">
      <c r="A115" s="1064"/>
      <c r="B115" s="1050" t="s">
        <v>2724</v>
      </c>
      <c r="C115" s="1050" t="s">
        <v>2723</v>
      </c>
      <c r="D115" s="1080" t="s">
        <v>2722</v>
      </c>
      <c r="E115" s="1042">
        <v>44652</v>
      </c>
      <c r="F115" s="1042">
        <v>44656</v>
      </c>
      <c r="G115" s="1041">
        <v>44692</v>
      </c>
    </row>
    <row r="116" spans="1:7" s="1037" customFormat="1">
      <c r="A116" s="1064"/>
      <c r="B116" s="1050" t="s">
        <v>2721</v>
      </c>
      <c r="C116" s="1050" t="s">
        <v>2720</v>
      </c>
      <c r="D116" s="1080"/>
      <c r="E116" s="1042">
        <v>44659</v>
      </c>
      <c r="F116" s="1042">
        <v>44663</v>
      </c>
      <c r="G116" s="1041">
        <v>44699</v>
      </c>
    </row>
    <row r="117" spans="1:7" s="1037" customFormat="1">
      <c r="A117" s="1064"/>
      <c r="B117" s="1081" t="s">
        <v>2719</v>
      </c>
      <c r="C117" s="1081" t="s">
        <v>2718</v>
      </c>
      <c r="D117" s="1080"/>
      <c r="E117" s="1042">
        <v>44666</v>
      </c>
      <c r="F117" s="1042">
        <v>44670</v>
      </c>
      <c r="G117" s="1041">
        <v>44706</v>
      </c>
    </row>
    <row r="118" spans="1:7" s="1037" customFormat="1" ht="15.75" customHeight="1">
      <c r="A118" s="1064"/>
      <c r="B118" s="1081" t="s">
        <v>2717</v>
      </c>
      <c r="C118" s="1081" t="s">
        <v>2716</v>
      </c>
      <c r="D118" s="1080"/>
      <c r="E118" s="1042">
        <v>44673</v>
      </c>
      <c r="F118" s="1042">
        <v>44677</v>
      </c>
      <c r="G118" s="1041">
        <v>44713</v>
      </c>
    </row>
    <row r="119" spans="1:7" s="1037" customFormat="1" ht="15.75" customHeight="1">
      <c r="A119" s="1064"/>
      <c r="B119" s="1081" t="s">
        <v>2715</v>
      </c>
      <c r="C119" s="1081" t="s">
        <v>2714</v>
      </c>
      <c r="D119" s="1080"/>
      <c r="E119" s="1042">
        <v>44680</v>
      </c>
      <c r="F119" s="1042">
        <v>44684</v>
      </c>
      <c r="G119" s="1041">
        <v>44720</v>
      </c>
    </row>
    <row r="120" spans="1:7" s="1037" customFormat="1">
      <c r="A120" s="1064"/>
      <c r="B120" s="1039"/>
      <c r="C120" s="1039"/>
      <c r="D120" s="1079"/>
      <c r="E120" s="1039"/>
      <c r="F120" s="1039"/>
      <c r="G120" s="1039"/>
    </row>
    <row r="121" spans="1:7" s="1037" customFormat="1">
      <c r="A121" s="1058" t="s">
        <v>2713</v>
      </c>
      <c r="B121" s="1058"/>
      <c r="C121" s="1058"/>
      <c r="D121" s="1058"/>
      <c r="E121" s="1058"/>
      <c r="F121" s="1058"/>
      <c r="G121" s="1058"/>
    </row>
    <row r="122" spans="1:7" s="1037" customFormat="1">
      <c r="A122" s="1064"/>
      <c r="B122" s="1056" t="s">
        <v>23</v>
      </c>
      <c r="C122" s="1056" t="s">
        <v>24</v>
      </c>
      <c r="D122" s="1056" t="s">
        <v>6</v>
      </c>
      <c r="E122" s="1047" t="s">
        <v>14</v>
      </c>
      <c r="F122" s="1050" t="s">
        <v>2702</v>
      </c>
      <c r="G122" s="1050" t="s">
        <v>2466</v>
      </c>
    </row>
    <row r="123" spans="1:7" s="1037" customFormat="1" ht="28.5" customHeight="1">
      <c r="A123" s="1064"/>
      <c r="B123" s="1074"/>
      <c r="C123" s="1053"/>
      <c r="D123" s="1053"/>
      <c r="E123" s="1050" t="s">
        <v>27</v>
      </c>
      <c r="F123" s="1050" t="s">
        <v>27</v>
      </c>
      <c r="G123" s="1050" t="s">
        <v>28</v>
      </c>
    </row>
    <row r="124" spans="1:7" s="1037" customFormat="1">
      <c r="A124" s="1064"/>
      <c r="B124" s="1050" t="s">
        <v>2712</v>
      </c>
      <c r="C124" s="1050" t="s">
        <v>2711</v>
      </c>
      <c r="D124" s="1078" t="s">
        <v>95</v>
      </c>
      <c r="E124" s="1042">
        <v>44652</v>
      </c>
      <c r="F124" s="1041">
        <v>44657</v>
      </c>
      <c r="G124" s="1041">
        <v>44674</v>
      </c>
    </row>
    <row r="125" spans="1:7" s="1037" customFormat="1">
      <c r="A125" s="1077"/>
      <c r="B125" s="1044" t="s">
        <v>2710</v>
      </c>
      <c r="C125" s="1044" t="s">
        <v>2696</v>
      </c>
      <c r="D125" s="1076"/>
      <c r="E125" s="1042">
        <v>44659</v>
      </c>
      <c r="F125" s="1041">
        <v>44664</v>
      </c>
      <c r="G125" s="1041">
        <v>44681</v>
      </c>
    </row>
    <row r="126" spans="1:7" s="1037" customFormat="1">
      <c r="A126" s="1077"/>
      <c r="B126" s="1044" t="s">
        <v>2709</v>
      </c>
      <c r="C126" s="1044" t="s">
        <v>2708</v>
      </c>
      <c r="D126" s="1076"/>
      <c r="E126" s="1042">
        <v>44666</v>
      </c>
      <c r="F126" s="1041">
        <v>44671</v>
      </c>
      <c r="G126" s="1041">
        <v>44688</v>
      </c>
    </row>
    <row r="127" spans="1:7" s="1037" customFormat="1">
      <c r="A127" s="1064"/>
      <c r="B127" s="1044" t="s">
        <v>2707</v>
      </c>
      <c r="C127" s="1044" t="s">
        <v>2706</v>
      </c>
      <c r="D127" s="1076"/>
      <c r="E127" s="1042">
        <v>44673</v>
      </c>
      <c r="F127" s="1041">
        <v>44678</v>
      </c>
      <c r="G127" s="1041">
        <v>44695</v>
      </c>
    </row>
    <row r="128" spans="1:7" s="1037" customFormat="1">
      <c r="A128" s="1064"/>
      <c r="B128" s="1073" t="s">
        <v>2705</v>
      </c>
      <c r="C128" s="1073" t="s">
        <v>2704</v>
      </c>
      <c r="D128" s="1074"/>
      <c r="E128" s="1042">
        <v>44680</v>
      </c>
      <c r="F128" s="1041">
        <v>44685</v>
      </c>
      <c r="G128" s="1041">
        <v>44702</v>
      </c>
    </row>
    <row r="129" spans="1:14" s="1037" customFormat="1">
      <c r="A129" s="1064"/>
      <c r="B129" s="1070"/>
      <c r="C129" s="1070"/>
      <c r="D129" s="1069"/>
      <c r="E129" s="1075"/>
      <c r="F129" s="1059"/>
      <c r="G129" s="1059"/>
      <c r="H129" s="1038"/>
      <c r="I129" s="1038"/>
      <c r="J129" s="1038"/>
      <c r="K129" s="1038"/>
      <c r="L129" s="1038"/>
      <c r="M129" s="1038"/>
      <c r="N129" s="1038"/>
    </row>
    <row r="130" spans="1:14" s="1037" customFormat="1">
      <c r="A130" s="1058" t="s">
        <v>2703</v>
      </c>
      <c r="B130" s="1058"/>
      <c r="C130" s="1058"/>
      <c r="D130" s="1058"/>
      <c r="E130" s="1058"/>
      <c r="F130" s="1058"/>
      <c r="G130" s="1058"/>
      <c r="H130" s="1038"/>
      <c r="I130" s="1038"/>
      <c r="J130" s="1038"/>
      <c r="K130" s="1038"/>
      <c r="L130" s="1038"/>
      <c r="M130" s="1038"/>
      <c r="N130" s="1038"/>
    </row>
    <row r="131" spans="1:14" s="1037" customFormat="1">
      <c r="A131" s="1064"/>
      <c r="B131" s="1056" t="s">
        <v>23</v>
      </c>
      <c r="C131" s="1056" t="s">
        <v>24</v>
      </c>
      <c r="D131" s="1056" t="s">
        <v>6</v>
      </c>
      <c r="E131" s="1047" t="s">
        <v>14</v>
      </c>
      <c r="F131" s="1050" t="s">
        <v>2702</v>
      </c>
      <c r="G131" s="1050" t="s">
        <v>2522</v>
      </c>
      <c r="H131" s="1038"/>
      <c r="I131" s="1038"/>
      <c r="J131" s="1038"/>
      <c r="K131" s="1038"/>
      <c r="L131" s="1038"/>
      <c r="M131" s="1038"/>
      <c r="N131" s="1038"/>
    </row>
    <row r="132" spans="1:14" s="1037" customFormat="1">
      <c r="A132" s="1064"/>
      <c r="B132" s="1074"/>
      <c r="C132" s="1053"/>
      <c r="D132" s="1053"/>
      <c r="E132" s="1050" t="s">
        <v>27</v>
      </c>
      <c r="F132" s="1050" t="s">
        <v>27</v>
      </c>
      <c r="G132" s="1050" t="s">
        <v>28</v>
      </c>
      <c r="H132" s="1038"/>
      <c r="I132" s="1038"/>
      <c r="J132" s="1038"/>
      <c r="K132" s="1038"/>
      <c r="L132" s="1038"/>
      <c r="M132" s="1038"/>
      <c r="N132" s="1038"/>
    </row>
    <row r="133" spans="1:14" s="1037" customFormat="1">
      <c r="A133" s="1064"/>
      <c r="B133" s="1050" t="s">
        <v>2701</v>
      </c>
      <c r="C133" s="1050" t="s">
        <v>2700</v>
      </c>
      <c r="D133" s="1056" t="s">
        <v>95</v>
      </c>
      <c r="E133" s="1042">
        <v>44652</v>
      </c>
      <c r="F133" s="1041">
        <v>44657</v>
      </c>
      <c r="G133" s="1041">
        <v>44687</v>
      </c>
      <c r="H133" s="1038"/>
      <c r="I133" s="1038"/>
      <c r="J133" s="1038"/>
      <c r="K133" s="1038"/>
      <c r="L133" s="1038"/>
      <c r="M133" s="1038"/>
      <c r="N133" s="1038"/>
    </row>
    <row r="134" spans="1:14" s="1037" customFormat="1">
      <c r="A134" s="1064"/>
      <c r="B134" s="1073" t="s">
        <v>2699</v>
      </c>
      <c r="C134" s="1073" t="s">
        <v>2698</v>
      </c>
      <c r="D134" s="1072"/>
      <c r="E134" s="1042">
        <v>44659</v>
      </c>
      <c r="F134" s="1041">
        <v>44664</v>
      </c>
      <c r="G134" s="1041">
        <v>44694</v>
      </c>
      <c r="H134" s="1038"/>
      <c r="I134" s="1038"/>
      <c r="J134" s="1038"/>
      <c r="K134" s="1038"/>
      <c r="L134" s="1038"/>
      <c r="M134" s="1038"/>
      <c r="N134" s="1038"/>
    </row>
    <row r="135" spans="1:14" s="1037" customFormat="1">
      <c r="A135" s="1064"/>
      <c r="B135" s="1050" t="s">
        <v>2697</v>
      </c>
      <c r="C135" s="1050" t="s">
        <v>2696</v>
      </c>
      <c r="D135" s="1072"/>
      <c r="E135" s="1042">
        <v>44666</v>
      </c>
      <c r="F135" s="1041">
        <v>44671</v>
      </c>
      <c r="G135" s="1041">
        <v>44701</v>
      </c>
      <c r="H135" s="1038"/>
      <c r="I135" s="1038"/>
      <c r="J135" s="1038"/>
      <c r="K135" s="1038"/>
      <c r="L135" s="1038"/>
      <c r="M135" s="1038"/>
      <c r="N135" s="1038"/>
    </row>
    <row r="136" spans="1:14" s="1037" customFormat="1">
      <c r="A136" s="1064"/>
      <c r="B136" s="1044" t="s">
        <v>2695</v>
      </c>
      <c r="C136" s="1044" t="s">
        <v>2694</v>
      </c>
      <c r="D136" s="1072"/>
      <c r="E136" s="1042">
        <v>44673</v>
      </c>
      <c r="F136" s="1041">
        <v>44678</v>
      </c>
      <c r="G136" s="1041">
        <v>44708</v>
      </c>
      <c r="H136" s="1038"/>
      <c r="I136" s="1038"/>
      <c r="J136" s="1038"/>
      <c r="K136" s="1038"/>
      <c r="L136" s="1038"/>
      <c r="M136" s="1038"/>
      <c r="N136" s="1038"/>
    </row>
    <row r="137" spans="1:14" s="1037" customFormat="1">
      <c r="A137" s="1064"/>
      <c r="B137" s="1044" t="s">
        <v>2693</v>
      </c>
      <c r="C137" s="1044" t="s">
        <v>2692</v>
      </c>
      <c r="D137" s="1053"/>
      <c r="E137" s="1042">
        <v>44680</v>
      </c>
      <c r="F137" s="1041">
        <v>44685</v>
      </c>
      <c r="G137" s="1041">
        <v>44715</v>
      </c>
      <c r="H137" s="1038"/>
      <c r="I137" s="1038"/>
      <c r="J137" s="1038"/>
      <c r="K137" s="1038"/>
      <c r="L137" s="1038"/>
      <c r="M137" s="1038"/>
      <c r="N137" s="1038"/>
    </row>
    <row r="138" spans="1:14" s="1037" customFormat="1">
      <c r="A138" s="1064"/>
      <c r="B138" s="1070"/>
      <c r="C138" s="1070"/>
      <c r="D138" s="1069"/>
      <c r="E138" s="1070"/>
      <c r="F138" s="1070"/>
      <c r="G138" s="1070"/>
      <c r="H138" s="1038"/>
      <c r="I138" s="1038"/>
      <c r="J138" s="1038"/>
      <c r="K138" s="1038"/>
      <c r="L138" s="1038"/>
      <c r="M138" s="1038"/>
      <c r="N138" s="1038"/>
    </row>
    <row r="139" spans="1:14" s="1037" customFormat="1">
      <c r="A139" s="1071" t="s">
        <v>2691</v>
      </c>
      <c r="B139" s="1071"/>
      <c r="C139" s="1070"/>
      <c r="D139" s="1069"/>
      <c r="E139" s="1059"/>
      <c r="F139" s="1059"/>
      <c r="G139" s="1059"/>
      <c r="H139" s="1038"/>
      <c r="I139" s="1038"/>
      <c r="J139" s="1038"/>
      <c r="K139" s="1038"/>
      <c r="L139" s="1038"/>
      <c r="M139" s="1038"/>
      <c r="N139" s="1038"/>
    </row>
    <row r="140" spans="1:14" s="1037" customFormat="1">
      <c r="A140" s="1058" t="s">
        <v>2690</v>
      </c>
      <c r="B140" s="1058"/>
      <c r="C140" s="1058"/>
      <c r="D140" s="1058"/>
      <c r="E140" s="1058"/>
      <c r="F140" s="1058"/>
      <c r="G140" s="1058"/>
      <c r="H140" s="1038"/>
      <c r="I140" s="1038"/>
      <c r="J140" s="1038"/>
      <c r="K140" s="1038"/>
      <c r="L140" s="1038"/>
      <c r="M140" s="1038"/>
      <c r="N140" s="1038"/>
    </row>
    <row r="141" spans="1:14" s="1037" customFormat="1">
      <c r="A141" s="1064"/>
      <c r="B141" s="1056" t="s">
        <v>23</v>
      </c>
      <c r="C141" s="1057" t="s">
        <v>24</v>
      </c>
      <c r="D141" s="1056" t="s">
        <v>6</v>
      </c>
      <c r="E141" s="1047" t="s">
        <v>14</v>
      </c>
      <c r="F141" s="1050" t="s">
        <v>2689</v>
      </c>
      <c r="G141" s="1055" t="s">
        <v>243</v>
      </c>
      <c r="H141" s="1038"/>
      <c r="I141" s="1038"/>
      <c r="J141" s="1038"/>
      <c r="K141" s="1038"/>
      <c r="L141" s="1038"/>
      <c r="M141" s="1038"/>
      <c r="N141" s="1038"/>
    </row>
    <row r="142" spans="1:14" s="1037" customFormat="1">
      <c r="A142" s="1064"/>
      <c r="B142" s="1053"/>
      <c r="C142" s="1054"/>
      <c r="D142" s="1053"/>
      <c r="E142" s="1052" t="s">
        <v>27</v>
      </c>
      <c r="F142" s="1052" t="s">
        <v>27</v>
      </c>
      <c r="G142" s="1051" t="s">
        <v>28</v>
      </c>
      <c r="H142" s="1038"/>
      <c r="I142" s="1038"/>
      <c r="J142" s="1038"/>
      <c r="K142" s="1038"/>
      <c r="L142" s="1038"/>
      <c r="M142" s="1038"/>
      <c r="N142" s="1038"/>
    </row>
    <row r="143" spans="1:14" s="1067" customFormat="1" ht="18.75" customHeight="1">
      <c r="A143" s="1064"/>
      <c r="B143" s="1050" t="s">
        <v>2688</v>
      </c>
      <c r="C143" s="1050" t="s">
        <v>2687</v>
      </c>
      <c r="D143" s="1049" t="s">
        <v>80</v>
      </c>
      <c r="E143" s="1042">
        <v>44652</v>
      </c>
      <c r="F143" s="1041">
        <v>44658</v>
      </c>
      <c r="G143" s="1063">
        <v>44662</v>
      </c>
      <c r="H143" s="1068"/>
      <c r="I143" s="1068"/>
      <c r="J143" s="1068"/>
      <c r="K143" s="1068"/>
      <c r="L143" s="1068"/>
      <c r="M143" s="1068"/>
      <c r="N143" s="1068"/>
    </row>
    <row r="144" spans="1:14" s="1037" customFormat="1">
      <c r="A144" s="1064"/>
      <c r="B144" s="1047" t="s">
        <v>2686</v>
      </c>
      <c r="C144" s="1047" t="s">
        <v>2685</v>
      </c>
      <c r="D144" s="1046"/>
      <c r="E144" s="1042">
        <v>44659</v>
      </c>
      <c r="F144" s="1041">
        <v>44665</v>
      </c>
      <c r="G144" s="1063">
        <v>44669</v>
      </c>
      <c r="H144" s="1038"/>
      <c r="I144" s="1038"/>
      <c r="J144" s="1038"/>
      <c r="K144" s="1038"/>
      <c r="L144" s="1038"/>
      <c r="M144" s="1038"/>
      <c r="N144" s="1038"/>
    </row>
    <row r="145" spans="1:7" s="1037" customFormat="1">
      <c r="A145" s="1064" t="s">
        <v>514</v>
      </c>
      <c r="B145" s="1047" t="s">
        <v>2684</v>
      </c>
      <c r="C145" s="1047" t="s">
        <v>2683</v>
      </c>
      <c r="D145" s="1046"/>
      <c r="E145" s="1042">
        <v>44666</v>
      </c>
      <c r="F145" s="1041">
        <v>44672</v>
      </c>
      <c r="G145" s="1063">
        <v>44676</v>
      </c>
    </row>
    <row r="146" spans="1:7" s="1037" customFormat="1">
      <c r="A146" s="1064"/>
      <c r="B146" s="1066" t="s">
        <v>2682</v>
      </c>
      <c r="C146" s="1065" t="s">
        <v>2681</v>
      </c>
      <c r="D146" s="1046"/>
      <c r="E146" s="1042">
        <v>44673</v>
      </c>
      <c r="F146" s="1041">
        <v>44679</v>
      </c>
      <c r="G146" s="1063">
        <v>44683</v>
      </c>
    </row>
    <row r="147" spans="1:7" s="1037" customFormat="1">
      <c r="A147" s="1064"/>
      <c r="B147" s="1047" t="s">
        <v>2680</v>
      </c>
      <c r="C147" s="1047" t="s">
        <v>2679</v>
      </c>
      <c r="D147" s="1043"/>
      <c r="E147" s="1042">
        <v>44680</v>
      </c>
      <c r="F147" s="1041">
        <v>44686</v>
      </c>
      <c r="G147" s="1063">
        <v>44690</v>
      </c>
    </row>
    <row r="148" spans="1:7" s="1037" customFormat="1">
      <c r="A148" s="1048"/>
      <c r="B148" s="1062"/>
      <c r="C148" s="1061"/>
      <c r="D148" s="1060"/>
      <c r="E148" s="1059"/>
      <c r="F148" s="1059"/>
      <c r="G148" s="1059"/>
    </row>
    <row r="149" spans="1:7" s="1037" customFormat="1">
      <c r="A149" s="1058" t="s">
        <v>2678</v>
      </c>
      <c r="B149" s="1058"/>
      <c r="C149" s="1058"/>
      <c r="D149" s="1058"/>
      <c r="E149" s="1058"/>
      <c r="F149" s="1058"/>
      <c r="G149" s="1058"/>
    </row>
    <row r="150" spans="1:7" s="1037" customFormat="1">
      <c r="A150" s="1048"/>
      <c r="B150" s="1056" t="s">
        <v>23</v>
      </c>
      <c r="C150" s="1057" t="s">
        <v>24</v>
      </c>
      <c r="D150" s="1056" t="s">
        <v>6</v>
      </c>
      <c r="E150" s="1052" t="s">
        <v>14</v>
      </c>
      <c r="F150" s="1050" t="s">
        <v>2677</v>
      </c>
      <c r="G150" s="1055" t="s">
        <v>2676</v>
      </c>
    </row>
    <row r="151" spans="1:7" s="1037" customFormat="1">
      <c r="A151" s="1048"/>
      <c r="B151" s="1053"/>
      <c r="C151" s="1054"/>
      <c r="D151" s="1053"/>
      <c r="E151" s="1052" t="s">
        <v>27</v>
      </c>
      <c r="F151" s="1052" t="s">
        <v>27</v>
      </c>
      <c r="G151" s="1051" t="s">
        <v>28</v>
      </c>
    </row>
    <row r="152" spans="1:7" s="1037" customFormat="1" ht="20.25" customHeight="1">
      <c r="A152" s="1048"/>
      <c r="B152" s="1050" t="s">
        <v>2675</v>
      </c>
      <c r="C152" s="1050" t="s">
        <v>2674</v>
      </c>
      <c r="D152" s="1049" t="s">
        <v>2673</v>
      </c>
      <c r="E152" s="1042">
        <v>44652</v>
      </c>
      <c r="F152" s="1041">
        <v>44660</v>
      </c>
      <c r="G152" s="1041">
        <v>44664</v>
      </c>
    </row>
    <row r="153" spans="1:7" s="1037" customFormat="1">
      <c r="A153" s="1048"/>
      <c r="B153" s="1047" t="s">
        <v>2672</v>
      </c>
      <c r="C153" s="1047" t="s">
        <v>2666</v>
      </c>
      <c r="D153" s="1046"/>
      <c r="E153" s="1042">
        <v>44659</v>
      </c>
      <c r="F153" s="1041">
        <v>44667</v>
      </c>
      <c r="G153" s="1041">
        <v>44671</v>
      </c>
    </row>
    <row r="154" spans="1:7" s="1037" customFormat="1">
      <c r="A154" s="1048"/>
      <c r="B154" s="1047" t="s">
        <v>2671</v>
      </c>
      <c r="C154" s="1047" t="s">
        <v>2670</v>
      </c>
      <c r="D154" s="1046"/>
      <c r="E154" s="1042">
        <v>44666</v>
      </c>
      <c r="F154" s="1041">
        <v>44674</v>
      </c>
      <c r="G154" s="1041">
        <v>44678</v>
      </c>
    </row>
    <row r="155" spans="1:7" s="1037" customFormat="1">
      <c r="A155" s="1048"/>
      <c r="B155" s="1047" t="s">
        <v>2669</v>
      </c>
      <c r="C155" s="1047" t="s">
        <v>2668</v>
      </c>
      <c r="D155" s="1046"/>
      <c r="E155" s="1042">
        <v>44673</v>
      </c>
      <c r="F155" s="1041">
        <v>44681</v>
      </c>
      <c r="G155" s="1041">
        <v>44685</v>
      </c>
    </row>
    <row r="156" spans="1:7" s="1037" customFormat="1">
      <c r="A156" s="1040"/>
      <c r="B156" s="1045" t="s">
        <v>2667</v>
      </c>
      <c r="C156" s="1044" t="s">
        <v>2666</v>
      </c>
      <c r="D156" s="1043"/>
      <c r="E156" s="1042">
        <v>44680</v>
      </c>
      <c r="F156" s="1041">
        <v>44688</v>
      </c>
      <c r="G156" s="1041">
        <v>44692</v>
      </c>
    </row>
    <row r="157" spans="1:7" s="1037" customFormat="1">
      <c r="A157" s="1040"/>
      <c r="B157" s="1038"/>
      <c r="C157" s="1039"/>
      <c r="D157" s="1039"/>
      <c r="E157" s="1039"/>
      <c r="F157" s="1039"/>
      <c r="G157" s="1039"/>
    </row>
  </sheetData>
  <mergeCells count="93">
    <mergeCell ref="D35:D38"/>
    <mergeCell ref="C104:C105"/>
    <mergeCell ref="C113:C114"/>
    <mergeCell ref="D50:D51"/>
    <mergeCell ref="D52:D56"/>
    <mergeCell ref="D41:D42"/>
    <mergeCell ref="D113:D114"/>
    <mergeCell ref="A112:G112"/>
    <mergeCell ref="B113:B114"/>
    <mergeCell ref="A14:G14"/>
    <mergeCell ref="A23:G23"/>
    <mergeCell ref="A32:G32"/>
    <mergeCell ref="D8:D12"/>
    <mergeCell ref="D17:D21"/>
    <mergeCell ref="D26:D30"/>
    <mergeCell ref="C41:C42"/>
    <mergeCell ref="A40:G40"/>
    <mergeCell ref="B6:B7"/>
    <mergeCell ref="B15:B16"/>
    <mergeCell ref="B24:B25"/>
    <mergeCell ref="B33:B34"/>
    <mergeCell ref="C6:C7"/>
    <mergeCell ref="C15:C16"/>
    <mergeCell ref="C24:C25"/>
    <mergeCell ref="C33:C34"/>
    <mergeCell ref="D43:D47"/>
    <mergeCell ref="D97:D101"/>
    <mergeCell ref="D106:D110"/>
    <mergeCell ref="D59:D60"/>
    <mergeCell ref="A58:G58"/>
    <mergeCell ref="A67:G67"/>
    <mergeCell ref="A76:G76"/>
    <mergeCell ref="D95:D96"/>
    <mergeCell ref="D104:D105"/>
    <mergeCell ref="D70:D74"/>
    <mergeCell ref="H143:N143"/>
    <mergeCell ref="A49:G49"/>
    <mergeCell ref="D68:D69"/>
    <mergeCell ref="D77:D78"/>
    <mergeCell ref="D86:D87"/>
    <mergeCell ref="A57:B57"/>
    <mergeCell ref="D115:D119"/>
    <mergeCell ref="D124:D128"/>
    <mergeCell ref="D133:D137"/>
    <mergeCell ref="D143:D147"/>
    <mergeCell ref="C50:C51"/>
    <mergeCell ref="D61:D65"/>
    <mergeCell ref="D88:D92"/>
    <mergeCell ref="D79:D83"/>
    <mergeCell ref="A93:B93"/>
    <mergeCell ref="D6:D7"/>
    <mergeCell ref="D15:D16"/>
    <mergeCell ref="D24:D25"/>
    <mergeCell ref="D33:D34"/>
    <mergeCell ref="B41:B42"/>
    <mergeCell ref="B59:B60"/>
    <mergeCell ref="B68:B69"/>
    <mergeCell ref="B77:B78"/>
    <mergeCell ref="B86:B87"/>
    <mergeCell ref="B95:B96"/>
    <mergeCell ref="B104:B105"/>
    <mergeCell ref="A94:G94"/>
    <mergeCell ref="A103:G103"/>
    <mergeCell ref="A85:G85"/>
    <mergeCell ref="C95:C96"/>
    <mergeCell ref="A121:G121"/>
    <mergeCell ref="A130:G130"/>
    <mergeCell ref="B122:B123"/>
    <mergeCell ref="C122:C123"/>
    <mergeCell ref="A1:G1"/>
    <mergeCell ref="B2:E2"/>
    <mergeCell ref="B3:G3"/>
    <mergeCell ref="A4:B4"/>
    <mergeCell ref="A5:G5"/>
    <mergeCell ref="B50:B51"/>
    <mergeCell ref="C141:C142"/>
    <mergeCell ref="C150:C151"/>
    <mergeCell ref="A140:G140"/>
    <mergeCell ref="D131:D132"/>
    <mergeCell ref="B131:B132"/>
    <mergeCell ref="A139:B139"/>
    <mergeCell ref="A149:G149"/>
    <mergeCell ref="B141:B142"/>
    <mergeCell ref="D152:D156"/>
    <mergeCell ref="D122:D123"/>
    <mergeCell ref="D141:D142"/>
    <mergeCell ref="D150:D151"/>
    <mergeCell ref="B150:B151"/>
    <mergeCell ref="C59:C60"/>
    <mergeCell ref="C68:C69"/>
    <mergeCell ref="C77:C78"/>
    <mergeCell ref="C86:C87"/>
    <mergeCell ref="C131:C13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5" sqref="J15"/>
    </sheetView>
  </sheetViews>
  <sheetFormatPr defaultRowHeight="16.5"/>
  <cols>
    <col min="1" max="1" width="15.25" style="1154" customWidth="1"/>
    <col min="2" max="2" width="22.25" style="1154" customWidth="1"/>
    <col min="3" max="3" width="18.5" style="1155" customWidth="1"/>
    <col min="4" max="4" width="19.375" style="1154" customWidth="1"/>
    <col min="5" max="5" width="17.375" style="1154" customWidth="1"/>
    <col min="6" max="6" width="20.125" style="1154" customWidth="1"/>
    <col min="7" max="7" width="17.75" style="1154" customWidth="1"/>
    <col min="8" max="8" width="13.875" style="1154" customWidth="1"/>
    <col min="9" max="16384" width="9" style="1154"/>
  </cols>
  <sheetData>
    <row r="1" spans="1:11" ht="62.25" customHeight="1">
      <c r="A1" s="1212" t="s">
        <v>2900</v>
      </c>
      <c r="B1" s="1212"/>
      <c r="C1" s="1212"/>
      <c r="D1" s="1212"/>
      <c r="E1" s="1212"/>
      <c r="F1" s="1213"/>
      <c r="G1" s="1212"/>
      <c r="H1" s="1206"/>
      <c r="I1" s="1183"/>
      <c r="J1" s="1211"/>
      <c r="K1" s="1211"/>
    </row>
    <row r="2" spans="1:11" ht="36" customHeight="1">
      <c r="A2" s="1207" t="s">
        <v>2899</v>
      </c>
      <c r="B2" s="1207"/>
      <c r="C2" s="1210"/>
      <c r="D2" s="1209"/>
      <c r="E2" s="1209"/>
      <c r="F2" s="1209"/>
      <c r="G2" s="1208">
        <v>44652</v>
      </c>
      <c r="H2" s="1206"/>
      <c r="I2" s="1183"/>
      <c r="J2" s="1205"/>
      <c r="K2" s="1204"/>
    </row>
    <row r="3" spans="1:11" ht="23.25" customHeight="1">
      <c r="A3" s="1207" t="s">
        <v>2898</v>
      </c>
      <c r="B3" s="1207"/>
      <c r="C3" s="1207"/>
      <c r="D3" s="1207"/>
      <c r="E3" s="1207"/>
      <c r="F3" s="1207"/>
      <c r="G3" s="1207"/>
      <c r="H3" s="1206"/>
      <c r="I3" s="1183"/>
      <c r="J3" s="1205"/>
      <c r="K3" s="1204"/>
    </row>
    <row r="4" spans="1:11">
      <c r="A4" s="1195" t="s">
        <v>151</v>
      </c>
      <c r="B4" s="1195"/>
      <c r="C4" s="1196"/>
      <c r="D4" s="1195"/>
      <c r="E4" s="1195"/>
      <c r="F4" s="1195"/>
      <c r="G4" s="1195"/>
      <c r="H4" s="1184"/>
      <c r="I4" s="1184"/>
      <c r="J4" s="1195"/>
      <c r="K4" s="1195"/>
    </row>
    <row r="5" spans="1:11">
      <c r="A5" s="1169" t="s">
        <v>2897</v>
      </c>
      <c r="B5" s="1203"/>
      <c r="C5" s="1202"/>
      <c r="D5" s="1201"/>
      <c r="E5" s="1201"/>
      <c r="F5" s="1194"/>
      <c r="G5" s="1194"/>
    </row>
    <row r="6" spans="1:11">
      <c r="B6" s="1191" t="s">
        <v>272</v>
      </c>
      <c r="C6" s="1192" t="s">
        <v>1170</v>
      </c>
      <c r="D6" s="1191" t="s">
        <v>578</v>
      </c>
      <c r="E6" s="1163" t="s">
        <v>2866</v>
      </c>
      <c r="F6" s="1163" t="s">
        <v>2866</v>
      </c>
      <c r="G6" s="1163" t="s">
        <v>2897</v>
      </c>
    </row>
    <row r="7" spans="1:11">
      <c r="B7" s="1189"/>
      <c r="C7" s="1190"/>
      <c r="D7" s="1189"/>
      <c r="E7" s="1163" t="s">
        <v>1166</v>
      </c>
      <c r="F7" s="1163" t="s">
        <v>484</v>
      </c>
      <c r="G7" s="1163" t="s">
        <v>485</v>
      </c>
    </row>
    <row r="8" spans="1:11">
      <c r="B8" s="1160" t="s">
        <v>2896</v>
      </c>
      <c r="C8" s="1200"/>
      <c r="D8" s="1162" t="s">
        <v>2895</v>
      </c>
      <c r="E8" s="1158">
        <f>F8-4</f>
        <v>44649</v>
      </c>
      <c r="F8" s="1158">
        <v>44653</v>
      </c>
      <c r="G8" s="1158">
        <f>F8+25</f>
        <v>44678</v>
      </c>
    </row>
    <row r="9" spans="1:11">
      <c r="B9" s="1160" t="s">
        <v>594</v>
      </c>
      <c r="C9" s="1160" t="s">
        <v>784</v>
      </c>
      <c r="D9" s="1161"/>
      <c r="E9" s="1158">
        <f>E8+7</f>
        <v>44656</v>
      </c>
      <c r="F9" s="1158">
        <f>F8+7</f>
        <v>44660</v>
      </c>
      <c r="G9" s="1158">
        <f>G8+7</f>
        <v>44685</v>
      </c>
    </row>
    <row r="10" spans="1:11">
      <c r="B10" s="1160" t="s">
        <v>595</v>
      </c>
      <c r="C10" s="1160" t="s">
        <v>597</v>
      </c>
      <c r="D10" s="1161"/>
      <c r="E10" s="1158">
        <f>E9+7</f>
        <v>44663</v>
      </c>
      <c r="F10" s="1158">
        <f>F9+7</f>
        <v>44667</v>
      </c>
      <c r="G10" s="1158">
        <f>G9+7</f>
        <v>44692</v>
      </c>
    </row>
    <row r="11" spans="1:11">
      <c r="B11" s="1160" t="s">
        <v>781</v>
      </c>
      <c r="C11" s="1160" t="s">
        <v>675</v>
      </c>
      <c r="D11" s="1161"/>
      <c r="E11" s="1158">
        <f>E10+7</f>
        <v>44670</v>
      </c>
      <c r="F11" s="1158">
        <f>F10+7</f>
        <v>44674</v>
      </c>
      <c r="G11" s="1158">
        <f>G10+7</f>
        <v>44699</v>
      </c>
    </row>
    <row r="12" spans="1:11">
      <c r="B12" s="1160" t="s">
        <v>782</v>
      </c>
      <c r="C12" s="1160" t="s">
        <v>787</v>
      </c>
      <c r="D12" s="1159"/>
      <c r="E12" s="1158">
        <f>E11+7</f>
        <v>44677</v>
      </c>
      <c r="F12" s="1158">
        <f>F11+7</f>
        <v>44681</v>
      </c>
      <c r="G12" s="1158">
        <f>G11+7</f>
        <v>44706</v>
      </c>
    </row>
    <row r="13" spans="1:11">
      <c r="B13" s="1199"/>
      <c r="C13" s="1198"/>
      <c r="D13" s="1186"/>
      <c r="E13" s="1179"/>
      <c r="F13" s="1179"/>
      <c r="G13" s="1197"/>
    </row>
    <row r="14" spans="1:11">
      <c r="A14" s="1195" t="s">
        <v>164</v>
      </c>
      <c r="B14" s="1195"/>
      <c r="C14" s="1196"/>
      <c r="D14" s="1195"/>
      <c r="E14" s="1195"/>
      <c r="F14" s="1195"/>
      <c r="G14" s="1195"/>
      <c r="H14" s="1184"/>
    </row>
    <row r="15" spans="1:11">
      <c r="A15" s="1169" t="s">
        <v>2894</v>
      </c>
    </row>
    <row r="16" spans="1:11">
      <c r="B16" s="1191" t="s">
        <v>272</v>
      </c>
      <c r="C16" s="1192" t="s">
        <v>1170</v>
      </c>
      <c r="D16" s="1191" t="s">
        <v>578</v>
      </c>
      <c r="E16" s="1163" t="s">
        <v>2866</v>
      </c>
      <c r="F16" s="1163" t="s">
        <v>2866</v>
      </c>
      <c r="G16" s="1163" t="s">
        <v>1640</v>
      </c>
    </row>
    <row r="17" spans="1:8">
      <c r="B17" s="1189"/>
      <c r="C17" s="1190"/>
      <c r="D17" s="1189"/>
      <c r="E17" s="1163" t="s">
        <v>1166</v>
      </c>
      <c r="F17" s="1163" t="s">
        <v>484</v>
      </c>
      <c r="G17" s="1163" t="s">
        <v>485</v>
      </c>
    </row>
    <row r="18" spans="1:8">
      <c r="B18" s="1160" t="s">
        <v>2888</v>
      </c>
      <c r="C18" s="1160" t="s">
        <v>2893</v>
      </c>
      <c r="D18" s="1162" t="s">
        <v>2892</v>
      </c>
      <c r="E18" s="1157">
        <v>44645</v>
      </c>
      <c r="F18" s="1157">
        <v>44649</v>
      </c>
      <c r="G18" s="1157">
        <f>F18+35</f>
        <v>44684</v>
      </c>
    </row>
    <row r="19" spans="1:8">
      <c r="B19" s="1160" t="s">
        <v>2888</v>
      </c>
      <c r="C19" s="1160" t="s">
        <v>2891</v>
      </c>
      <c r="D19" s="1161"/>
      <c r="E19" s="1157">
        <f>E18+7</f>
        <v>44652</v>
      </c>
      <c r="F19" s="1157">
        <f>F18+7</f>
        <v>44656</v>
      </c>
      <c r="G19" s="1157">
        <f>G18+7</f>
        <v>44691</v>
      </c>
    </row>
    <row r="20" spans="1:8">
      <c r="B20" s="1160" t="s">
        <v>2888</v>
      </c>
      <c r="C20" s="1160" t="s">
        <v>2890</v>
      </c>
      <c r="D20" s="1161"/>
      <c r="E20" s="1157">
        <f>E19+7</f>
        <v>44659</v>
      </c>
      <c r="F20" s="1157">
        <f>F19+7</f>
        <v>44663</v>
      </c>
      <c r="G20" s="1157">
        <f>G19+7</f>
        <v>44698</v>
      </c>
    </row>
    <row r="21" spans="1:8">
      <c r="B21" s="1160" t="s">
        <v>2888</v>
      </c>
      <c r="C21" s="1160" t="s">
        <v>2889</v>
      </c>
      <c r="D21" s="1161"/>
      <c r="E21" s="1157">
        <f>E20+7</f>
        <v>44666</v>
      </c>
      <c r="F21" s="1157">
        <f>F20+7</f>
        <v>44670</v>
      </c>
      <c r="G21" s="1157">
        <f>G20+7</f>
        <v>44705</v>
      </c>
    </row>
    <row r="22" spans="1:8">
      <c r="B22" s="1160" t="s">
        <v>2888</v>
      </c>
      <c r="C22" s="1160" t="s">
        <v>2887</v>
      </c>
      <c r="D22" s="1159"/>
      <c r="E22" s="1157">
        <f>E21+7</f>
        <v>44673</v>
      </c>
      <c r="F22" s="1157">
        <f>F21+7</f>
        <v>44677</v>
      </c>
      <c r="G22" s="1157">
        <f>G21+7</f>
        <v>44712</v>
      </c>
    </row>
    <row r="23" spans="1:8">
      <c r="A23" s="1194"/>
      <c r="C23" s="1160"/>
      <c r="D23" s="1194"/>
    </row>
    <row r="24" spans="1:8" s="1183" customFormat="1">
      <c r="A24" s="1185" t="s">
        <v>2886</v>
      </c>
      <c r="B24" s="1185"/>
      <c r="C24" s="1185"/>
      <c r="D24" s="1185"/>
      <c r="E24" s="1185"/>
      <c r="F24" s="1185"/>
      <c r="G24" s="1185"/>
      <c r="H24" s="1184"/>
    </row>
    <row r="25" spans="1:8">
      <c r="A25" s="1193" t="s">
        <v>1291</v>
      </c>
    </row>
    <row r="26" spans="1:8">
      <c r="B26" s="1191" t="s">
        <v>272</v>
      </c>
      <c r="C26" s="1192" t="s">
        <v>1170</v>
      </c>
      <c r="D26" s="1191" t="s">
        <v>25</v>
      </c>
      <c r="E26" s="1163" t="s">
        <v>2866</v>
      </c>
      <c r="F26" s="1163" t="s">
        <v>2866</v>
      </c>
      <c r="G26" s="1163" t="s">
        <v>1291</v>
      </c>
    </row>
    <row r="27" spans="1:8">
      <c r="B27" s="1189"/>
      <c r="C27" s="1190"/>
      <c r="D27" s="1189"/>
      <c r="E27" s="1163" t="s">
        <v>1166</v>
      </c>
      <c r="F27" s="1163" t="s">
        <v>484</v>
      </c>
      <c r="G27" s="1163" t="s">
        <v>28</v>
      </c>
    </row>
    <row r="28" spans="1:8">
      <c r="B28" s="1160" t="s">
        <v>2879</v>
      </c>
      <c r="C28" s="1160" t="s">
        <v>2885</v>
      </c>
      <c r="D28" s="1162" t="s">
        <v>2884</v>
      </c>
      <c r="E28" s="1158">
        <v>44651</v>
      </c>
      <c r="F28" s="1158">
        <v>44654</v>
      </c>
      <c r="G28" s="1158">
        <f>F28+3</f>
        <v>44657</v>
      </c>
    </row>
    <row r="29" spans="1:8">
      <c r="B29" s="1160" t="s">
        <v>2881</v>
      </c>
      <c r="C29" s="1160" t="s">
        <v>2883</v>
      </c>
      <c r="D29" s="1161"/>
      <c r="E29" s="1158">
        <f>E28+7</f>
        <v>44658</v>
      </c>
      <c r="F29" s="1158">
        <f>F28+7</f>
        <v>44661</v>
      </c>
      <c r="G29" s="1158">
        <f>G28+7</f>
        <v>44664</v>
      </c>
    </row>
    <row r="30" spans="1:8">
      <c r="B30" s="1160" t="s">
        <v>2879</v>
      </c>
      <c r="C30" s="1160" t="s">
        <v>2882</v>
      </c>
      <c r="D30" s="1161"/>
      <c r="E30" s="1158">
        <f>E29+7</f>
        <v>44665</v>
      </c>
      <c r="F30" s="1158">
        <f>F29+7</f>
        <v>44668</v>
      </c>
      <c r="G30" s="1158">
        <f>G29+7</f>
        <v>44671</v>
      </c>
    </row>
    <row r="31" spans="1:8">
      <c r="B31" s="1160" t="s">
        <v>2881</v>
      </c>
      <c r="C31" s="1160" t="s">
        <v>2880</v>
      </c>
      <c r="D31" s="1161"/>
      <c r="E31" s="1158">
        <f>E30+7</f>
        <v>44672</v>
      </c>
      <c r="F31" s="1158">
        <f>F30+7</f>
        <v>44675</v>
      </c>
      <c r="G31" s="1158">
        <f>G30+7</f>
        <v>44678</v>
      </c>
    </row>
    <row r="32" spans="1:8">
      <c r="B32" s="1160" t="s">
        <v>2879</v>
      </c>
      <c r="C32" s="1160" t="s">
        <v>2878</v>
      </c>
      <c r="D32" s="1159"/>
      <c r="E32" s="1158">
        <f>E31+7</f>
        <v>44679</v>
      </c>
      <c r="F32" s="1158">
        <f>F31+7</f>
        <v>44682</v>
      </c>
      <c r="G32" s="1158">
        <f>G31+7</f>
        <v>44685</v>
      </c>
    </row>
    <row r="33" spans="1:8">
      <c r="C33" s="1154"/>
    </row>
    <row r="34" spans="1:8" s="1156" customFormat="1">
      <c r="B34" s="1188"/>
      <c r="C34" s="1187"/>
      <c r="D34" s="1186"/>
      <c r="E34" s="1179"/>
      <c r="F34" s="1179"/>
      <c r="G34" s="1179"/>
    </row>
    <row r="35" spans="1:8" s="1183" customFormat="1">
      <c r="A35" s="1185" t="s">
        <v>120</v>
      </c>
      <c r="B35" s="1185"/>
      <c r="C35" s="1185"/>
      <c r="D35" s="1185"/>
      <c r="E35" s="1185"/>
      <c r="F35" s="1185"/>
      <c r="G35" s="1185"/>
      <c r="H35" s="1184"/>
    </row>
    <row r="36" spans="1:8" s="1178" customFormat="1">
      <c r="A36" s="1169" t="s">
        <v>1388</v>
      </c>
      <c r="B36" s="1182"/>
      <c r="C36" s="1181"/>
      <c r="D36" s="1180"/>
      <c r="E36" s="1180"/>
      <c r="F36" s="1179"/>
      <c r="G36" s="1179"/>
      <c r="H36" s="1174"/>
    </row>
    <row r="37" spans="1:8" s="1178" customFormat="1">
      <c r="A37" s="1156"/>
      <c r="B37" s="1166" t="s">
        <v>272</v>
      </c>
      <c r="C37" s="1167" t="s">
        <v>1170</v>
      </c>
      <c r="D37" s="1166" t="s">
        <v>578</v>
      </c>
      <c r="E37" s="1163" t="s">
        <v>2866</v>
      </c>
      <c r="F37" s="1163" t="s">
        <v>2866</v>
      </c>
      <c r="G37" s="1163" t="s">
        <v>1388</v>
      </c>
      <c r="H37" s="1156"/>
    </row>
    <row r="38" spans="1:8" s="1178" customFormat="1">
      <c r="A38" s="1156"/>
      <c r="B38" s="1164"/>
      <c r="C38" s="1165"/>
      <c r="D38" s="1164"/>
      <c r="E38" s="1163" t="s">
        <v>1166</v>
      </c>
      <c r="F38" s="1163" t="s">
        <v>484</v>
      </c>
      <c r="G38" s="1163" t="s">
        <v>485</v>
      </c>
      <c r="H38" s="1156"/>
    </row>
    <row r="39" spans="1:8" s="1178" customFormat="1">
      <c r="A39" s="1156"/>
      <c r="B39" s="1160" t="s">
        <v>2876</v>
      </c>
      <c r="C39" s="1160" t="s">
        <v>927</v>
      </c>
      <c r="D39" s="1162" t="s">
        <v>2877</v>
      </c>
      <c r="E39" s="1158">
        <f>F39-4</f>
        <v>44650</v>
      </c>
      <c r="F39" s="1158">
        <v>44654</v>
      </c>
      <c r="G39" s="1158">
        <f>F39+39</f>
        <v>44693</v>
      </c>
      <c r="H39" s="1156"/>
    </row>
    <row r="40" spans="1:8" s="1178" customFormat="1">
      <c r="A40" s="1156"/>
      <c r="B40" s="1160" t="s">
        <v>2874</v>
      </c>
      <c r="C40" s="1160" t="s">
        <v>2873</v>
      </c>
      <c r="D40" s="1161"/>
      <c r="E40" s="1158">
        <f>F40-4</f>
        <v>44657</v>
      </c>
      <c r="F40" s="1158">
        <f>F39+7</f>
        <v>44661</v>
      </c>
      <c r="G40" s="1158">
        <f>G39+7</f>
        <v>44700</v>
      </c>
      <c r="H40" s="1156"/>
    </row>
    <row r="41" spans="1:8" s="1178" customFormat="1">
      <c r="A41" s="1156"/>
      <c r="B41" s="1160" t="s">
        <v>2872</v>
      </c>
      <c r="C41" s="1160" t="s">
        <v>2871</v>
      </c>
      <c r="D41" s="1161"/>
      <c r="E41" s="1158">
        <f>F41-4</f>
        <v>44664</v>
      </c>
      <c r="F41" s="1158">
        <f>F40+7</f>
        <v>44668</v>
      </c>
      <c r="G41" s="1158">
        <f>G40+7</f>
        <v>44707</v>
      </c>
      <c r="H41" s="1156"/>
    </row>
    <row r="42" spans="1:8" s="1178" customFormat="1">
      <c r="A42" s="1156"/>
      <c r="B42" s="1160" t="s">
        <v>2870</v>
      </c>
      <c r="C42" s="1160" t="s">
        <v>2869</v>
      </c>
      <c r="D42" s="1161"/>
      <c r="E42" s="1158">
        <f>F42-4</f>
        <v>44671</v>
      </c>
      <c r="F42" s="1158">
        <f>F41+7</f>
        <v>44675</v>
      </c>
      <c r="G42" s="1158">
        <f>G41+7</f>
        <v>44714</v>
      </c>
      <c r="H42" s="1156"/>
    </row>
    <row r="43" spans="1:8" s="1178" customFormat="1">
      <c r="A43" s="1156"/>
      <c r="B43" s="1160" t="s">
        <v>2868</v>
      </c>
      <c r="C43" s="1160" t="s">
        <v>2867</v>
      </c>
      <c r="D43" s="1159"/>
      <c r="E43" s="1158">
        <f>F43-4</f>
        <v>44678</v>
      </c>
      <c r="F43" s="1158">
        <f>F42+7</f>
        <v>44682</v>
      </c>
      <c r="G43" s="1158">
        <f>G42+7</f>
        <v>44721</v>
      </c>
      <c r="H43" s="1156"/>
    </row>
    <row r="44" spans="1:8" s="1156" customFormat="1">
      <c r="B44" s="1177"/>
    </row>
    <row r="45" spans="1:8" s="1156" customFormat="1">
      <c r="A45" s="1169" t="s">
        <v>1364</v>
      </c>
      <c r="B45" s="1176"/>
      <c r="C45" s="1175"/>
      <c r="D45" s="1169"/>
      <c r="E45" s="1169"/>
      <c r="F45" s="1169"/>
      <c r="G45" s="1174"/>
    </row>
    <row r="46" spans="1:8" s="1156" customFormat="1">
      <c r="B46" s="1166" t="s">
        <v>272</v>
      </c>
      <c r="C46" s="1167" t="s">
        <v>1170</v>
      </c>
      <c r="D46" s="1166" t="s">
        <v>578</v>
      </c>
      <c r="E46" s="1163" t="s">
        <v>2866</v>
      </c>
      <c r="F46" s="1163" t="s">
        <v>2866</v>
      </c>
      <c r="G46" s="1163" t="s">
        <v>1364</v>
      </c>
    </row>
    <row r="47" spans="1:8" s="1156" customFormat="1">
      <c r="B47" s="1164"/>
      <c r="C47" s="1165"/>
      <c r="D47" s="1164"/>
      <c r="E47" s="1163" t="s">
        <v>1166</v>
      </c>
      <c r="F47" s="1163" t="s">
        <v>484</v>
      </c>
      <c r="G47" s="1163" t="s">
        <v>485</v>
      </c>
    </row>
    <row r="48" spans="1:8" s="1156" customFormat="1">
      <c r="B48" s="1160" t="s">
        <v>2876</v>
      </c>
      <c r="C48" s="1160" t="s">
        <v>927</v>
      </c>
      <c r="D48" s="1162" t="s">
        <v>2875</v>
      </c>
      <c r="E48" s="1158">
        <f>F48-4</f>
        <v>44650</v>
      </c>
      <c r="F48" s="1158">
        <v>44654</v>
      </c>
      <c r="G48" s="1158">
        <f>F48+23</f>
        <v>44677</v>
      </c>
    </row>
    <row r="49" spans="1:7" s="1156" customFormat="1">
      <c r="B49" s="1160" t="s">
        <v>2874</v>
      </c>
      <c r="C49" s="1160" t="s">
        <v>2873</v>
      </c>
      <c r="D49" s="1161"/>
      <c r="E49" s="1158">
        <f>F49-4</f>
        <v>44657</v>
      </c>
      <c r="F49" s="1158">
        <f>F48+7</f>
        <v>44661</v>
      </c>
      <c r="G49" s="1158">
        <f>G48+7</f>
        <v>44684</v>
      </c>
    </row>
    <row r="50" spans="1:7" s="1156" customFormat="1">
      <c r="B50" s="1160" t="s">
        <v>2872</v>
      </c>
      <c r="C50" s="1160" t="s">
        <v>2871</v>
      </c>
      <c r="D50" s="1161"/>
      <c r="E50" s="1158">
        <f>F50-4</f>
        <v>44664</v>
      </c>
      <c r="F50" s="1158">
        <f>F49+7</f>
        <v>44668</v>
      </c>
      <c r="G50" s="1158">
        <f>G49+7</f>
        <v>44691</v>
      </c>
    </row>
    <row r="51" spans="1:7" s="1156" customFormat="1">
      <c r="B51" s="1160" t="s">
        <v>2870</v>
      </c>
      <c r="C51" s="1160" t="s">
        <v>2869</v>
      </c>
      <c r="D51" s="1161"/>
      <c r="E51" s="1158">
        <f>F51-4</f>
        <v>44671</v>
      </c>
      <c r="F51" s="1158">
        <f>F50+7</f>
        <v>44675</v>
      </c>
      <c r="G51" s="1158">
        <f>G50+7</f>
        <v>44698</v>
      </c>
    </row>
    <row r="52" spans="1:7" s="1156" customFormat="1">
      <c r="B52" s="1160" t="s">
        <v>2868</v>
      </c>
      <c r="C52" s="1160" t="s">
        <v>2867</v>
      </c>
      <c r="D52" s="1159"/>
      <c r="E52" s="1158">
        <f>F52-4</f>
        <v>44678</v>
      </c>
      <c r="F52" s="1158">
        <f>F51+7</f>
        <v>44682</v>
      </c>
      <c r="G52" s="1158">
        <f>G51+7</f>
        <v>44705</v>
      </c>
    </row>
    <row r="53" spans="1:7" s="1156" customFormat="1">
      <c r="B53" s="1173"/>
      <c r="C53" s="1168"/>
    </row>
    <row r="54" spans="1:7" s="1156" customFormat="1">
      <c r="A54" s="1169"/>
      <c r="B54" s="1170"/>
      <c r="C54" s="1172"/>
      <c r="D54" s="1171"/>
      <c r="E54" s="1171"/>
      <c r="F54" s="1170"/>
    </row>
    <row r="55" spans="1:7" s="1156" customFormat="1">
      <c r="A55" s="1169" t="s">
        <v>2865</v>
      </c>
      <c r="C55" s="1168"/>
    </row>
    <row r="56" spans="1:7" s="1156" customFormat="1">
      <c r="B56" s="1166" t="s">
        <v>272</v>
      </c>
      <c r="C56" s="1167" t="s">
        <v>1170</v>
      </c>
      <c r="D56" s="1166" t="s">
        <v>25</v>
      </c>
      <c r="E56" s="1163" t="s">
        <v>2866</v>
      </c>
      <c r="F56" s="1163" t="s">
        <v>2866</v>
      </c>
      <c r="G56" s="1163" t="s">
        <v>2865</v>
      </c>
    </row>
    <row r="57" spans="1:7" s="1156" customFormat="1" ht="13.5" customHeight="1">
      <c r="B57" s="1164"/>
      <c r="C57" s="1165"/>
      <c r="D57" s="1164"/>
      <c r="E57" s="1163" t="s">
        <v>1166</v>
      </c>
      <c r="F57" s="1163" t="s">
        <v>27</v>
      </c>
      <c r="G57" s="1163" t="s">
        <v>28</v>
      </c>
    </row>
    <row r="58" spans="1:7" s="1156" customFormat="1" ht="19.5" customHeight="1">
      <c r="B58" s="1160" t="s">
        <v>2864</v>
      </c>
      <c r="C58" s="1160" t="s">
        <v>2863</v>
      </c>
      <c r="D58" s="1162" t="s">
        <v>1353</v>
      </c>
      <c r="E58" s="1158">
        <f>F58-4</f>
        <v>44649</v>
      </c>
      <c r="F58" s="1158">
        <v>44653</v>
      </c>
      <c r="G58" s="1158">
        <f>F58+37</f>
        <v>44690</v>
      </c>
    </row>
    <row r="59" spans="1:7" s="1156" customFormat="1" ht="18.75" customHeight="1">
      <c r="B59" s="1160" t="s">
        <v>2862</v>
      </c>
      <c r="C59" s="1160" t="s">
        <v>2861</v>
      </c>
      <c r="D59" s="1161"/>
      <c r="E59" s="1158">
        <f>E58+7</f>
        <v>44656</v>
      </c>
      <c r="F59" s="1158">
        <f>F58+7</f>
        <v>44660</v>
      </c>
      <c r="G59" s="1157">
        <f>G58+7</f>
        <v>44697</v>
      </c>
    </row>
    <row r="60" spans="1:7" s="1156" customFormat="1" ht="19.5" customHeight="1">
      <c r="B60" s="1160" t="s">
        <v>2860</v>
      </c>
      <c r="C60" s="1160" t="s">
        <v>2859</v>
      </c>
      <c r="D60" s="1161"/>
      <c r="E60" s="1158">
        <f>E59+7</f>
        <v>44663</v>
      </c>
      <c r="F60" s="1158">
        <f>F59+7</f>
        <v>44667</v>
      </c>
      <c r="G60" s="1157">
        <f>G59+7</f>
        <v>44704</v>
      </c>
    </row>
    <row r="61" spans="1:7" s="1156" customFormat="1">
      <c r="B61" s="1160" t="s">
        <v>2858</v>
      </c>
      <c r="C61" s="1160" t="s">
        <v>2857</v>
      </c>
      <c r="D61" s="1161"/>
      <c r="E61" s="1158">
        <f>E60+7</f>
        <v>44670</v>
      </c>
      <c r="F61" s="1158">
        <f>F60+7</f>
        <v>44674</v>
      </c>
      <c r="G61" s="1157">
        <f>G60+7</f>
        <v>44711</v>
      </c>
    </row>
    <row r="62" spans="1:7" s="1156" customFormat="1" ht="19.5" customHeight="1">
      <c r="B62" s="1160" t="s">
        <v>2856</v>
      </c>
      <c r="C62" s="1160" t="s">
        <v>2855</v>
      </c>
      <c r="D62" s="1159"/>
      <c r="E62" s="1158">
        <f>E61+7</f>
        <v>44677</v>
      </c>
      <c r="F62" s="1158">
        <f>F61+7</f>
        <v>44681</v>
      </c>
      <c r="G62" s="1157">
        <f>G61+7</f>
        <v>44718</v>
      </c>
    </row>
    <row r="63" spans="1:7">
      <c r="C63" s="1154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6"/>
  <sheetViews>
    <sheetView workbookViewId="0">
      <selection activeCell="J20" sqref="J20"/>
    </sheetView>
  </sheetViews>
  <sheetFormatPr defaultRowHeight="15.75"/>
  <cols>
    <col min="1" max="1" width="5.25" style="1216" customWidth="1"/>
    <col min="2" max="2" width="40.375" style="1215" customWidth="1"/>
    <col min="3" max="3" width="13.125" style="1215" customWidth="1"/>
    <col min="4" max="4" width="9.75" style="1214" customWidth="1"/>
    <col min="5" max="5" width="12.5" style="1215" customWidth="1"/>
    <col min="6" max="6" width="15" style="1215" customWidth="1"/>
    <col min="7" max="7" width="13.125" style="1214" customWidth="1"/>
    <col min="8" max="9" width="9" style="1214"/>
    <col min="10" max="10" width="19.125" style="1214" customWidth="1"/>
    <col min="11" max="16384" width="9" style="1214"/>
  </cols>
  <sheetData>
    <row r="1" spans="1:13" ht="49.5" customHeight="1">
      <c r="A1" s="1353" t="s">
        <v>2962</v>
      </c>
      <c r="B1" s="1353"/>
      <c r="C1" s="1353"/>
      <c r="D1" s="1353"/>
      <c r="E1" s="1353"/>
      <c r="F1" s="1353"/>
    </row>
    <row r="2" spans="1:13">
      <c r="A2" s="1350"/>
      <c r="B2" s="1352" t="s">
        <v>2853</v>
      </c>
      <c r="C2" s="1352"/>
      <c r="D2" s="1352"/>
      <c r="E2" s="1352"/>
      <c r="F2" s="1351">
        <v>44652</v>
      </c>
    </row>
    <row r="3" spans="1:13">
      <c r="A3" s="1350"/>
      <c r="B3" s="1349" t="s">
        <v>2852</v>
      </c>
      <c r="C3" s="1348"/>
      <c r="D3" s="1348"/>
      <c r="E3" s="1348"/>
      <c r="F3" s="1348"/>
    </row>
    <row r="4" spans="1:13" ht="17.25">
      <c r="A4" s="1283" t="s">
        <v>2961</v>
      </c>
      <c r="B4" s="1283"/>
      <c r="C4" s="1347"/>
      <c r="D4" s="1346"/>
      <c r="E4" s="1346"/>
      <c r="F4" s="1345"/>
    </row>
    <row r="5" spans="1:13" s="1225" customFormat="1" ht="17.25">
      <c r="A5" s="1283" t="s">
        <v>22</v>
      </c>
      <c r="B5" s="1283"/>
      <c r="C5" s="1281"/>
      <c r="D5" s="1341"/>
      <c r="E5" s="1341"/>
      <c r="F5" s="1344"/>
      <c r="G5" s="1263"/>
    </row>
    <row r="6" spans="1:13" ht="17.25">
      <c r="A6" s="1343"/>
      <c r="B6" s="1232" t="s">
        <v>23</v>
      </c>
      <c r="C6" s="1232" t="s">
        <v>24</v>
      </c>
      <c r="D6" s="1232" t="s">
        <v>6</v>
      </c>
      <c r="E6" s="1231" t="s">
        <v>2909</v>
      </c>
      <c r="F6" s="1227" t="s">
        <v>22</v>
      </c>
    </row>
    <row r="7" spans="1:13" ht="17.25">
      <c r="A7" s="1343"/>
      <c r="B7" s="1228"/>
      <c r="C7" s="1228"/>
      <c r="D7" s="1228"/>
      <c r="E7" s="1342" t="s">
        <v>27</v>
      </c>
      <c r="F7" s="1342" t="s">
        <v>28</v>
      </c>
    </row>
    <row r="8" spans="1:13" ht="17.25">
      <c r="A8" s="1224"/>
      <c r="B8" s="1338" t="s">
        <v>2960</v>
      </c>
      <c r="C8" s="1338" t="s">
        <v>201</v>
      </c>
      <c r="D8" s="1226" t="s">
        <v>95</v>
      </c>
      <c r="E8" s="1336">
        <v>44654</v>
      </c>
      <c r="F8" s="1336">
        <f>E8+40</f>
        <v>44694</v>
      </c>
    </row>
    <row r="9" spans="1:13" ht="17.25">
      <c r="A9" s="1224"/>
      <c r="B9" s="1338" t="s">
        <v>2959</v>
      </c>
      <c r="C9" s="1338" t="s">
        <v>166</v>
      </c>
      <c r="D9" s="1226"/>
      <c r="E9" s="1336">
        <f>E8+7</f>
        <v>44661</v>
      </c>
      <c r="F9" s="1336">
        <f>E9+40</f>
        <v>44701</v>
      </c>
    </row>
    <row r="10" spans="1:13" ht="17.25">
      <c r="A10" s="1224"/>
      <c r="B10" s="1338" t="s">
        <v>2958</v>
      </c>
      <c r="C10" s="1338" t="s">
        <v>166</v>
      </c>
      <c r="D10" s="1226"/>
      <c r="E10" s="1336">
        <f>E9+7</f>
        <v>44668</v>
      </c>
      <c r="F10" s="1336">
        <f>E10+40</f>
        <v>44708</v>
      </c>
    </row>
    <row r="11" spans="1:13" ht="17.25">
      <c r="A11" s="1224"/>
      <c r="B11" s="1338" t="s">
        <v>2957</v>
      </c>
      <c r="C11" s="1338" t="s">
        <v>218</v>
      </c>
      <c r="D11" s="1226"/>
      <c r="E11" s="1336">
        <f>E10+7</f>
        <v>44675</v>
      </c>
      <c r="F11" s="1336">
        <f>E11+40</f>
        <v>44715</v>
      </c>
    </row>
    <row r="12" spans="1:13" ht="17.25">
      <c r="A12" s="1224"/>
      <c r="B12" s="1338"/>
      <c r="C12" s="1338"/>
      <c r="D12" s="1337"/>
      <c r="E12" s="1336"/>
      <c r="F12" s="1336"/>
    </row>
    <row r="13" spans="1:13" s="1225" customFormat="1" ht="17.25">
      <c r="A13" s="1283" t="s">
        <v>37</v>
      </c>
      <c r="B13" s="1283"/>
      <c r="C13" s="1288"/>
      <c r="D13" s="1281"/>
      <c r="E13" s="1281"/>
      <c r="F13" s="1341"/>
      <c r="G13" s="1263"/>
    </row>
    <row r="14" spans="1:13" ht="17.25">
      <c r="A14" s="1224"/>
      <c r="B14" s="1232" t="s">
        <v>23</v>
      </c>
      <c r="C14" s="1228" t="s">
        <v>24</v>
      </c>
      <c r="D14" s="1232" t="s">
        <v>6</v>
      </c>
      <c r="E14" s="1231" t="s">
        <v>2909</v>
      </c>
      <c r="F14" s="1227" t="s">
        <v>161</v>
      </c>
    </row>
    <row r="15" spans="1:13" ht="17.25">
      <c r="A15" s="1224"/>
      <c r="B15" s="1232"/>
      <c r="C15" s="1238"/>
      <c r="D15" s="1232"/>
      <c r="E15" s="1227" t="s">
        <v>27</v>
      </c>
      <c r="F15" s="1227" t="s">
        <v>28</v>
      </c>
      <c r="I15" s="1340"/>
      <c r="J15" s="1339"/>
      <c r="K15" s="1339"/>
      <c r="L15" s="1339"/>
      <c r="M15" s="1339"/>
    </row>
    <row r="16" spans="1:13" ht="18" customHeight="1">
      <c r="A16" s="1224"/>
      <c r="B16" s="1338" t="s">
        <v>2960</v>
      </c>
      <c r="C16" s="1338" t="s">
        <v>201</v>
      </c>
      <c r="D16" s="1226" t="s">
        <v>95</v>
      </c>
      <c r="E16" s="1336">
        <v>44654</v>
      </c>
      <c r="F16" s="1336">
        <f>E16+40</f>
        <v>44694</v>
      </c>
      <c r="I16" s="1339"/>
      <c r="J16" s="1339"/>
      <c r="K16" s="1339"/>
      <c r="L16" s="1339"/>
      <c r="M16" s="1339"/>
    </row>
    <row r="17" spans="1:17" ht="18" customHeight="1">
      <c r="A17" s="1224"/>
      <c r="B17" s="1338" t="s">
        <v>2959</v>
      </c>
      <c r="C17" s="1338" t="s">
        <v>166</v>
      </c>
      <c r="D17" s="1226"/>
      <c r="E17" s="1336">
        <f>E16+7</f>
        <v>44661</v>
      </c>
      <c r="F17" s="1336">
        <f>E17+40</f>
        <v>44701</v>
      </c>
      <c r="I17" s="1339"/>
      <c r="J17" s="1339"/>
      <c r="K17" s="1339"/>
      <c r="L17" s="1339"/>
      <c r="M17" s="1339"/>
    </row>
    <row r="18" spans="1:17" ht="18" customHeight="1">
      <c r="A18" s="1224"/>
      <c r="B18" s="1338" t="s">
        <v>2958</v>
      </c>
      <c r="C18" s="1338" t="s">
        <v>166</v>
      </c>
      <c r="D18" s="1226"/>
      <c r="E18" s="1336">
        <f>E17+7</f>
        <v>44668</v>
      </c>
      <c r="F18" s="1336">
        <f>E18+40</f>
        <v>44708</v>
      </c>
      <c r="I18" s="1339"/>
      <c r="J18" s="1339"/>
      <c r="K18" s="1339"/>
      <c r="L18" s="1339"/>
      <c r="M18" s="1339"/>
    </row>
    <row r="19" spans="1:17" ht="18" customHeight="1">
      <c r="A19" s="1224"/>
      <c r="B19" s="1338" t="s">
        <v>2957</v>
      </c>
      <c r="C19" s="1338" t="s">
        <v>218</v>
      </c>
      <c r="D19" s="1226"/>
      <c r="E19" s="1336">
        <f>E18+7</f>
        <v>44675</v>
      </c>
      <c r="F19" s="1336">
        <f>E19+40</f>
        <v>44715</v>
      </c>
      <c r="I19" s="1339"/>
      <c r="J19" s="1339"/>
      <c r="K19" s="1339"/>
      <c r="L19" s="1339"/>
      <c r="M19" s="1339"/>
    </row>
    <row r="20" spans="1:17" ht="18" customHeight="1">
      <c r="A20" s="1224"/>
      <c r="B20" s="1338"/>
      <c r="C20" s="1338"/>
      <c r="D20" s="1337"/>
      <c r="E20" s="1336"/>
      <c r="F20" s="1336"/>
      <c r="I20" s="1291"/>
      <c r="J20" s="1291"/>
      <c r="K20" s="1291"/>
      <c r="L20" s="1291"/>
      <c r="M20" s="1291"/>
    </row>
    <row r="21" spans="1:17" ht="17.25">
      <c r="A21" s="1334" t="s">
        <v>194</v>
      </c>
      <c r="B21" s="1338"/>
      <c r="C21" s="1338"/>
      <c r="D21" s="1337"/>
      <c r="E21" s="1336"/>
      <c r="F21" s="1336"/>
    </row>
    <row r="22" spans="1:17" s="1225" customFormat="1" ht="17.25">
      <c r="A22" s="1334" t="s">
        <v>198</v>
      </c>
      <c r="B22" s="1335"/>
      <c r="C22" s="1335"/>
      <c r="D22" s="1334"/>
      <c r="E22" s="1334"/>
      <c r="F22" s="1333"/>
    </row>
    <row r="23" spans="1:17" s="1225" customFormat="1" ht="34.5">
      <c r="A23" s="1332"/>
      <c r="B23" s="1329" t="s">
        <v>23</v>
      </c>
      <c r="C23" s="1329" t="s">
        <v>24</v>
      </c>
      <c r="D23" s="1329" t="s">
        <v>6</v>
      </c>
      <c r="E23" s="1231" t="s">
        <v>2909</v>
      </c>
      <c r="F23" s="1326" t="s">
        <v>198</v>
      </c>
      <c r="G23" s="1263"/>
    </row>
    <row r="24" spans="1:17" s="1225" customFormat="1" ht="18" thickBot="1">
      <c r="A24" s="1332"/>
      <c r="B24" s="1327"/>
      <c r="C24" s="1327"/>
      <c r="D24" s="1327"/>
      <c r="E24" s="1326" t="s">
        <v>27</v>
      </c>
      <c r="F24" s="1326" t="s">
        <v>28</v>
      </c>
    </row>
    <row r="25" spans="1:17" s="1225" customFormat="1" ht="18" thickBot="1">
      <c r="A25" s="1332"/>
      <c r="B25" s="1269" t="s">
        <v>2954</v>
      </c>
      <c r="C25" s="1278" t="s">
        <v>2953</v>
      </c>
      <c r="D25" s="1293" t="s">
        <v>1208</v>
      </c>
      <c r="E25" s="1221">
        <v>44652</v>
      </c>
      <c r="F25" s="1221">
        <f>E25+27</f>
        <v>44679</v>
      </c>
    </row>
    <row r="26" spans="1:17" s="1225" customFormat="1" ht="18" thickBot="1">
      <c r="A26" s="1332"/>
      <c r="B26" s="1269" t="s">
        <v>2952</v>
      </c>
      <c r="C26" s="1269" t="s">
        <v>2951</v>
      </c>
      <c r="D26" s="1292"/>
      <c r="E26" s="1221">
        <f>E25+7</f>
        <v>44659</v>
      </c>
      <c r="F26" s="1221">
        <f>E26+27</f>
        <v>44686</v>
      </c>
    </row>
    <row r="27" spans="1:17" s="1225" customFormat="1" ht="18" thickBot="1">
      <c r="A27" s="1332"/>
      <c r="B27" s="1269" t="s">
        <v>2950</v>
      </c>
      <c r="C27" s="1269" t="s">
        <v>2949</v>
      </c>
      <c r="D27" s="1292"/>
      <c r="E27" s="1221">
        <f>E26+7</f>
        <v>44666</v>
      </c>
      <c r="F27" s="1221">
        <f>E27+27</f>
        <v>44693</v>
      </c>
    </row>
    <row r="28" spans="1:17" s="1225" customFormat="1" ht="18" thickBot="1">
      <c r="A28" s="1332"/>
      <c r="B28" s="1269" t="s">
        <v>2948</v>
      </c>
      <c r="C28" s="1278" t="s">
        <v>2947</v>
      </c>
      <c r="D28" s="1292"/>
      <c r="E28" s="1221">
        <f>E27+7</f>
        <v>44673</v>
      </c>
      <c r="F28" s="1221">
        <f>E28+27</f>
        <v>44700</v>
      </c>
    </row>
    <row r="29" spans="1:17" s="1331" customFormat="1" ht="17.25">
      <c r="A29" s="1242" t="s">
        <v>77</v>
      </c>
      <c r="B29" s="1242"/>
      <c r="C29" s="1242"/>
      <c r="D29" s="1242"/>
      <c r="E29" s="1330"/>
      <c r="F29" s="1330"/>
      <c r="G29" s="1245"/>
      <c r="H29" s="1323"/>
    </row>
    <row r="30" spans="1:17" s="1225" customFormat="1" ht="17.25">
      <c r="A30" s="1330" t="s">
        <v>202</v>
      </c>
      <c r="B30" s="1330"/>
      <c r="C30" s="1330"/>
      <c r="D30" s="1330"/>
      <c r="E30" s="1330"/>
      <c r="F30" s="1330"/>
      <c r="G30" s="1263"/>
      <c r="H30" s="1323"/>
    </row>
    <row r="31" spans="1:17" ht="18" thickBot="1">
      <c r="A31" s="1224"/>
      <c r="B31" s="1329" t="s">
        <v>2956</v>
      </c>
      <c r="C31" s="1329" t="s">
        <v>24</v>
      </c>
      <c r="D31" s="1329" t="s">
        <v>6</v>
      </c>
      <c r="E31" s="1231" t="s">
        <v>2909</v>
      </c>
      <c r="F31" s="1326" t="s">
        <v>202</v>
      </c>
      <c r="H31" s="1323"/>
      <c r="J31" s="1328"/>
      <c r="K31" s="1328"/>
      <c r="L31" s="1328"/>
      <c r="M31" s="1328"/>
      <c r="N31" s="1328"/>
      <c r="O31" s="1328"/>
      <c r="P31" s="1328"/>
      <c r="Q31" s="1328"/>
    </row>
    <row r="32" spans="1:17" ht="18" thickBot="1">
      <c r="A32" s="1224"/>
      <c r="B32" s="1327"/>
      <c r="C32" s="1327"/>
      <c r="D32" s="1327"/>
      <c r="E32" s="1326" t="s">
        <v>27</v>
      </c>
      <c r="F32" s="1326" t="s">
        <v>28</v>
      </c>
      <c r="G32" s="1269"/>
      <c r="H32" s="1323"/>
      <c r="J32" s="1322"/>
      <c r="K32" s="1322"/>
      <c r="L32" s="1321"/>
      <c r="M32" s="1321"/>
      <c r="N32" s="1319"/>
      <c r="O32" s="1319"/>
      <c r="P32" s="1319"/>
      <c r="Q32" s="1325"/>
    </row>
    <row r="33" spans="1:17" ht="18" thickBot="1">
      <c r="A33" s="1224"/>
      <c r="B33" s="1269" t="s">
        <v>2938</v>
      </c>
      <c r="C33" s="1278" t="s">
        <v>2937</v>
      </c>
      <c r="D33" s="1293" t="s">
        <v>141</v>
      </c>
      <c r="E33" s="1221">
        <v>44664</v>
      </c>
      <c r="F33" s="1221">
        <f>E33+27</f>
        <v>44691</v>
      </c>
      <c r="H33" s="1323"/>
      <c r="J33" s="1322"/>
      <c r="K33" s="1322"/>
      <c r="L33" s="1324"/>
      <c r="M33" s="1321"/>
      <c r="N33" s="1319"/>
      <c r="O33" s="1319"/>
      <c r="P33" s="1319"/>
      <c r="Q33" s="1304"/>
    </row>
    <row r="34" spans="1:17" ht="18" thickBot="1">
      <c r="A34" s="1224"/>
      <c r="B34" s="1269" t="s">
        <v>1217</v>
      </c>
      <c r="C34" s="1278" t="s">
        <v>1216</v>
      </c>
      <c r="D34" s="1292"/>
      <c r="E34" s="1221">
        <f>E33+7</f>
        <v>44671</v>
      </c>
      <c r="F34" s="1221">
        <f>E34+27</f>
        <v>44698</v>
      </c>
      <c r="H34" s="1323"/>
      <c r="J34" s="1322"/>
      <c r="K34" s="1322"/>
      <c r="L34" s="1318"/>
      <c r="M34" s="1321"/>
      <c r="N34" s="1320"/>
      <c r="O34" s="1319"/>
      <c r="P34" s="1319"/>
      <c r="Q34" s="1304"/>
    </row>
    <row r="35" spans="1:17" ht="18" thickBot="1">
      <c r="A35" s="1224"/>
      <c r="B35" s="1278" t="s">
        <v>2936</v>
      </c>
      <c r="C35" s="1278" t="s">
        <v>2935</v>
      </c>
      <c r="D35" s="1292"/>
      <c r="E35" s="1221">
        <f>E34+7</f>
        <v>44678</v>
      </c>
      <c r="F35" s="1221">
        <f>E35+27</f>
        <v>44705</v>
      </c>
      <c r="J35" s="1322"/>
      <c r="K35" s="1322"/>
      <c r="L35" s="1318"/>
      <c r="M35" s="1321"/>
      <c r="N35" s="1320"/>
      <c r="O35" s="1319"/>
      <c r="P35" s="1319"/>
      <c r="Q35" s="1304"/>
    </row>
    <row r="36" spans="1:17" s="1289" customFormat="1" ht="18" thickBot="1">
      <c r="A36" s="1224"/>
      <c r="B36" s="1278" t="s">
        <v>2934</v>
      </c>
      <c r="C36" s="1278" t="s">
        <v>2933</v>
      </c>
      <c r="D36" s="1292"/>
      <c r="E36" s="1221">
        <f>E35+7</f>
        <v>44685</v>
      </c>
      <c r="F36" s="1221">
        <f>E36+27</f>
        <v>44712</v>
      </c>
      <c r="G36" s="1214"/>
      <c r="J36" s="1318"/>
      <c r="K36" s="1318"/>
      <c r="L36" s="1318"/>
      <c r="M36" s="1317"/>
      <c r="N36" s="1316"/>
      <c r="O36" s="1315"/>
      <c r="P36" s="1315"/>
      <c r="Q36" s="1304"/>
    </row>
    <row r="37" spans="1:17" s="1225" customFormat="1" ht="17.25">
      <c r="A37" s="1234" t="s">
        <v>203</v>
      </c>
      <c r="B37" s="1314"/>
      <c r="C37" s="1234"/>
      <c r="D37" s="1234"/>
      <c r="E37" s="1234"/>
      <c r="F37" s="1234"/>
      <c r="G37" s="1263"/>
      <c r="J37" s="1313"/>
      <c r="K37" s="1311"/>
      <c r="L37" s="1307"/>
      <c r="M37" s="1305"/>
      <c r="N37" s="1305"/>
      <c r="O37" s="1305"/>
      <c r="P37" s="1305"/>
      <c r="Q37" s="1304"/>
    </row>
    <row r="38" spans="1:17" ht="17.25">
      <c r="A38" s="1224"/>
      <c r="B38" s="1258" t="s">
        <v>23</v>
      </c>
      <c r="C38" s="1258" t="s">
        <v>24</v>
      </c>
      <c r="D38" s="1258" t="s">
        <v>6</v>
      </c>
      <c r="E38" s="1231" t="s">
        <v>2909</v>
      </c>
      <c r="F38" s="1280" t="s">
        <v>203</v>
      </c>
      <c r="J38" s="1312"/>
      <c r="K38" s="1311"/>
      <c r="L38" s="1307"/>
      <c r="M38" s="1306"/>
      <c r="N38" s="1310"/>
      <c r="O38" s="1310"/>
      <c r="P38" s="1310"/>
      <c r="Q38" s="1304"/>
    </row>
    <row r="39" spans="1:17" ht="18" thickBot="1">
      <c r="A39" s="1224"/>
      <c r="B39" s="1258"/>
      <c r="C39" s="1258"/>
      <c r="D39" s="1258"/>
      <c r="E39" s="1287" t="s">
        <v>27</v>
      </c>
      <c r="F39" s="1227" t="s">
        <v>28</v>
      </c>
      <c r="J39" s="1309"/>
      <c r="K39" s="1308"/>
      <c r="L39" s="1307"/>
      <c r="M39" s="1306"/>
      <c r="N39" s="1305"/>
      <c r="O39" s="1305"/>
      <c r="P39" s="1305"/>
      <c r="Q39" s="1304"/>
    </row>
    <row r="40" spans="1:17" ht="24" thickBot="1">
      <c r="A40" s="1224"/>
      <c r="B40" s="1269" t="s">
        <v>2954</v>
      </c>
      <c r="C40" s="1278" t="s">
        <v>2953</v>
      </c>
      <c r="D40" s="1293" t="s">
        <v>1208</v>
      </c>
      <c r="E40" s="1221">
        <v>44652</v>
      </c>
      <c r="F40" s="1221">
        <f>E40+27</f>
        <v>44679</v>
      </c>
      <c r="J40" s="1303"/>
      <c r="K40" s="1302"/>
      <c r="L40" s="1299"/>
      <c r="M40" s="1299"/>
      <c r="N40" s="1301"/>
      <c r="O40" s="1300"/>
      <c r="P40" s="1299"/>
      <c r="Q40" s="1298"/>
    </row>
    <row r="41" spans="1:17" ht="24" thickBot="1">
      <c r="A41" s="1224"/>
      <c r="B41" s="1269" t="s">
        <v>2952</v>
      </c>
      <c r="C41" s="1269" t="s">
        <v>2951</v>
      </c>
      <c r="D41" s="1292"/>
      <c r="E41" s="1221">
        <f>E40+7</f>
        <v>44659</v>
      </c>
      <c r="F41" s="1221">
        <f>E41+27</f>
        <v>44686</v>
      </c>
      <c r="J41" s="1297"/>
      <c r="K41" s="1297"/>
      <c r="L41" s="1297"/>
      <c r="M41" s="1297"/>
      <c r="N41" s="1296"/>
      <c r="O41" s="1296"/>
      <c r="P41" s="1295"/>
      <c r="Q41" s="1294"/>
    </row>
    <row r="42" spans="1:17" ht="18" thickBot="1">
      <c r="A42" s="1224"/>
      <c r="B42" s="1269" t="s">
        <v>2950</v>
      </c>
      <c r="C42" s="1269" t="s">
        <v>2949</v>
      </c>
      <c r="D42" s="1292"/>
      <c r="E42" s="1221">
        <f>E41+7</f>
        <v>44666</v>
      </c>
      <c r="F42" s="1221">
        <f>E42+27</f>
        <v>44693</v>
      </c>
    </row>
    <row r="43" spans="1:17" s="1289" customFormat="1" ht="18" thickBot="1">
      <c r="A43" s="1224"/>
      <c r="B43" s="1269" t="s">
        <v>2948</v>
      </c>
      <c r="C43" s="1278" t="s">
        <v>2947</v>
      </c>
      <c r="D43" s="1292"/>
      <c r="E43" s="1221">
        <f>E42+7</f>
        <v>44673</v>
      </c>
      <c r="F43" s="1221">
        <f>E43+27</f>
        <v>44700</v>
      </c>
      <c r="G43" s="1214"/>
    </row>
    <row r="44" spans="1:17" s="1225" customFormat="1" ht="17.25">
      <c r="A44" s="1283" t="s">
        <v>215</v>
      </c>
      <c r="B44" s="1283"/>
      <c r="C44" s="1288"/>
      <c r="D44" s="1281"/>
      <c r="E44" s="1288"/>
      <c r="F44" s="1288"/>
      <c r="G44" s="1263"/>
    </row>
    <row r="45" spans="1:17" ht="17.25">
      <c r="A45" s="1220"/>
      <c r="B45" s="1258" t="s">
        <v>23</v>
      </c>
      <c r="C45" s="1258" t="s">
        <v>24</v>
      </c>
      <c r="D45" s="1258" t="s">
        <v>6</v>
      </c>
      <c r="E45" s="1231" t="s">
        <v>2909</v>
      </c>
      <c r="F45" s="1280" t="s">
        <v>2955</v>
      </c>
    </row>
    <row r="46" spans="1:17" ht="18" thickBot="1">
      <c r="A46" s="1220"/>
      <c r="B46" s="1258"/>
      <c r="C46" s="1258"/>
      <c r="D46" s="1258"/>
      <c r="E46" s="1287" t="s">
        <v>27</v>
      </c>
      <c r="F46" s="1227" t="s">
        <v>28</v>
      </c>
    </row>
    <row r="47" spans="1:17" ht="18" thickBot="1">
      <c r="A47" s="1220"/>
      <c r="B47" s="1269" t="s">
        <v>2954</v>
      </c>
      <c r="C47" s="1278" t="s">
        <v>2953</v>
      </c>
      <c r="D47" s="1293" t="s">
        <v>1208</v>
      </c>
      <c r="E47" s="1249">
        <v>44652</v>
      </c>
      <c r="F47" s="1248">
        <f>E47+10</f>
        <v>44662</v>
      </c>
    </row>
    <row r="48" spans="1:17" ht="18" thickBot="1">
      <c r="A48" s="1220"/>
      <c r="B48" s="1269" t="s">
        <v>2952</v>
      </c>
      <c r="C48" s="1269" t="s">
        <v>2951</v>
      </c>
      <c r="D48" s="1292"/>
      <c r="E48" s="1249">
        <f>E47+7</f>
        <v>44659</v>
      </c>
      <c r="F48" s="1254">
        <f>E48+10</f>
        <v>44669</v>
      </c>
    </row>
    <row r="49" spans="1:8" ht="18" thickBot="1">
      <c r="A49" s="1220"/>
      <c r="B49" s="1269" t="s">
        <v>2950</v>
      </c>
      <c r="C49" s="1269" t="s">
        <v>2949</v>
      </c>
      <c r="D49" s="1292"/>
      <c r="E49" s="1249">
        <f>E48+7</f>
        <v>44666</v>
      </c>
      <c r="F49" s="1254">
        <f>E49+10</f>
        <v>44676</v>
      </c>
    </row>
    <row r="50" spans="1:8" ht="18" thickBot="1">
      <c r="A50" s="1220"/>
      <c r="B50" s="1269" t="s">
        <v>2948</v>
      </c>
      <c r="C50" s="1278" t="s">
        <v>2947</v>
      </c>
      <c r="D50" s="1292"/>
      <c r="E50" s="1249">
        <f>E49+7</f>
        <v>44673</v>
      </c>
      <c r="F50" s="1254">
        <f>E50+10</f>
        <v>44683</v>
      </c>
    </row>
    <row r="51" spans="1:8" s="1225" customFormat="1" ht="17.25">
      <c r="A51" s="1283" t="s">
        <v>184</v>
      </c>
      <c r="B51" s="1283"/>
      <c r="C51" s="1288"/>
      <c r="D51" s="1281"/>
      <c r="E51" s="1281"/>
      <c r="F51" s="1281"/>
      <c r="G51" s="1263"/>
    </row>
    <row r="52" spans="1:8" ht="17.25">
      <c r="A52" s="1220"/>
      <c r="B52" s="1258" t="s">
        <v>23</v>
      </c>
      <c r="C52" s="1258" t="s">
        <v>24</v>
      </c>
      <c r="D52" s="1258" t="s">
        <v>6</v>
      </c>
      <c r="E52" s="1231" t="s">
        <v>2909</v>
      </c>
      <c r="F52" s="1280" t="s">
        <v>184</v>
      </c>
    </row>
    <row r="53" spans="1:8" ht="18" thickBot="1">
      <c r="A53" s="1220"/>
      <c r="B53" s="1258"/>
      <c r="C53" s="1258"/>
      <c r="D53" s="1258"/>
      <c r="E53" s="1287" t="s">
        <v>27</v>
      </c>
      <c r="F53" s="1227" t="s">
        <v>28</v>
      </c>
    </row>
    <row r="54" spans="1:8" ht="18" thickBot="1">
      <c r="A54" s="1220"/>
      <c r="B54" s="1252" t="s">
        <v>2941</v>
      </c>
      <c r="C54" s="1251" t="s">
        <v>2945</v>
      </c>
      <c r="D54" s="1253" t="s">
        <v>141</v>
      </c>
      <c r="E54" s="1249">
        <v>44657</v>
      </c>
      <c r="F54" s="1254">
        <f>E54+10</f>
        <v>44667</v>
      </c>
      <c r="H54" s="1291"/>
    </row>
    <row r="55" spans="1:8" ht="18" thickBot="1">
      <c r="A55" s="1220"/>
      <c r="B55" s="1252" t="s">
        <v>2944</v>
      </c>
      <c r="C55" s="1251" t="s">
        <v>1898</v>
      </c>
      <c r="D55" s="1250"/>
      <c r="E55" s="1249">
        <f>E54+7</f>
        <v>44664</v>
      </c>
      <c r="F55" s="1254">
        <f>E55+10</f>
        <v>44674</v>
      </c>
      <c r="H55" s="1291"/>
    </row>
    <row r="56" spans="1:8" ht="18" thickBot="1">
      <c r="A56" s="1220"/>
      <c r="B56" s="1252" t="s">
        <v>2943</v>
      </c>
      <c r="C56" s="1251" t="s">
        <v>2942</v>
      </c>
      <c r="D56" s="1250"/>
      <c r="E56" s="1249">
        <f>E55+7</f>
        <v>44671</v>
      </c>
      <c r="F56" s="1254">
        <f>E56+10</f>
        <v>44681</v>
      </c>
      <c r="H56" s="1291"/>
    </row>
    <row r="57" spans="1:8" ht="18" thickBot="1">
      <c r="A57" s="1220"/>
      <c r="B57" s="1252" t="s">
        <v>2941</v>
      </c>
      <c r="C57" s="1251" t="s">
        <v>2940</v>
      </c>
      <c r="D57" s="1250"/>
      <c r="E57" s="1249">
        <f>E56+7</f>
        <v>44678</v>
      </c>
      <c r="F57" s="1254">
        <f>E57+10</f>
        <v>44688</v>
      </c>
      <c r="H57" s="1291"/>
    </row>
    <row r="58" spans="1:8" ht="17.25">
      <c r="A58" s="1283" t="s">
        <v>2946</v>
      </c>
      <c r="B58" s="1283"/>
      <c r="C58" s="1288"/>
      <c r="D58" s="1281"/>
      <c r="E58" s="1281"/>
      <c r="F58" s="1281"/>
      <c r="H58" s="1291"/>
    </row>
    <row r="59" spans="1:8" ht="17.25">
      <c r="A59" s="1220"/>
      <c r="B59" s="1258" t="s">
        <v>23</v>
      </c>
      <c r="C59" s="1258" t="s">
        <v>24</v>
      </c>
      <c r="D59" s="1258" t="s">
        <v>6</v>
      </c>
      <c r="E59" s="1231" t="s">
        <v>2909</v>
      </c>
      <c r="F59" s="1280" t="s">
        <v>184</v>
      </c>
      <c r="H59" s="1291"/>
    </row>
    <row r="60" spans="1:8" ht="18" thickBot="1">
      <c r="A60" s="1220"/>
      <c r="B60" s="1258"/>
      <c r="C60" s="1258"/>
      <c r="D60" s="1258"/>
      <c r="E60" s="1287" t="s">
        <v>27</v>
      </c>
      <c r="F60" s="1227" t="s">
        <v>28</v>
      </c>
      <c r="H60" s="1291"/>
    </row>
    <row r="61" spans="1:8" ht="18" thickBot="1">
      <c r="A61" s="1220"/>
      <c r="B61" s="1252" t="s">
        <v>2941</v>
      </c>
      <c r="C61" s="1251" t="s">
        <v>2945</v>
      </c>
      <c r="D61" s="1253" t="s">
        <v>141</v>
      </c>
      <c r="E61" s="1249">
        <v>44657</v>
      </c>
      <c r="F61" s="1254">
        <f>E61+10</f>
        <v>44667</v>
      </c>
      <c r="H61" s="1291"/>
    </row>
    <row r="62" spans="1:8" ht="18" thickBot="1">
      <c r="A62" s="1220"/>
      <c r="B62" s="1252" t="s">
        <v>2944</v>
      </c>
      <c r="C62" s="1251" t="s">
        <v>1898</v>
      </c>
      <c r="D62" s="1250"/>
      <c r="E62" s="1249">
        <f>E61+7</f>
        <v>44664</v>
      </c>
      <c r="F62" s="1254">
        <f>E62+10</f>
        <v>44674</v>
      </c>
      <c r="H62" s="1291"/>
    </row>
    <row r="63" spans="1:8" ht="18" thickBot="1">
      <c r="A63" s="1220"/>
      <c r="B63" s="1252" t="s">
        <v>2943</v>
      </c>
      <c r="C63" s="1251" t="s">
        <v>2942</v>
      </c>
      <c r="D63" s="1250"/>
      <c r="E63" s="1249">
        <f>E62+7</f>
        <v>44671</v>
      </c>
      <c r="F63" s="1254">
        <f>E63+10</f>
        <v>44681</v>
      </c>
      <c r="H63" s="1291"/>
    </row>
    <row r="64" spans="1:8" ht="18" thickBot="1">
      <c r="A64" s="1220"/>
      <c r="B64" s="1252" t="s">
        <v>2941</v>
      </c>
      <c r="C64" s="1251" t="s">
        <v>2940</v>
      </c>
      <c r="D64" s="1250"/>
      <c r="E64" s="1249">
        <f>E63+7</f>
        <v>44678</v>
      </c>
      <c r="F64" s="1254">
        <f>E64+10</f>
        <v>44688</v>
      </c>
      <c r="H64" s="1291"/>
    </row>
    <row r="65" spans="1:7" s="1225" customFormat="1" ht="17.25">
      <c r="A65" s="1283" t="s">
        <v>2939</v>
      </c>
      <c r="B65" s="1283"/>
      <c r="C65" s="1288"/>
      <c r="D65" s="1281"/>
      <c r="E65" s="1281"/>
      <c r="F65" s="1281"/>
      <c r="G65" s="1263"/>
    </row>
    <row r="66" spans="1:7" s="1225" customFormat="1" ht="17.25">
      <c r="A66" s="1290"/>
      <c r="B66" s="1258" t="s">
        <v>23</v>
      </c>
      <c r="C66" s="1258" t="s">
        <v>24</v>
      </c>
      <c r="D66" s="1258" t="s">
        <v>6</v>
      </c>
      <c r="E66" s="1231" t="s">
        <v>2909</v>
      </c>
      <c r="F66" s="1280" t="s">
        <v>1886</v>
      </c>
      <c r="G66" s="1263"/>
    </row>
    <row r="67" spans="1:7" s="1225" customFormat="1" ht="18" thickBot="1">
      <c r="A67" s="1290"/>
      <c r="B67" s="1258"/>
      <c r="C67" s="1258"/>
      <c r="D67" s="1258"/>
      <c r="E67" s="1287" t="s">
        <v>27</v>
      </c>
      <c r="F67" s="1227" t="s">
        <v>28</v>
      </c>
      <c r="G67" s="1263"/>
    </row>
    <row r="68" spans="1:7" s="1225" customFormat="1" ht="18" thickBot="1">
      <c r="A68" s="1290"/>
      <c r="B68" s="1269" t="s">
        <v>2938</v>
      </c>
      <c r="C68" s="1278" t="s">
        <v>2937</v>
      </c>
      <c r="D68" s="1253" t="s">
        <v>141</v>
      </c>
      <c r="E68" s="1249">
        <v>44664</v>
      </c>
      <c r="F68" s="1254">
        <f>E68+17</f>
        <v>44681</v>
      </c>
      <c r="G68" s="1263"/>
    </row>
    <row r="69" spans="1:7" s="1225" customFormat="1" ht="18" thickBot="1">
      <c r="A69" s="1290"/>
      <c r="B69" s="1269" t="s">
        <v>1217</v>
      </c>
      <c r="C69" s="1278" t="s">
        <v>1216</v>
      </c>
      <c r="D69" s="1250"/>
      <c r="E69" s="1249">
        <f>E68+7</f>
        <v>44671</v>
      </c>
      <c r="F69" s="1254">
        <f>E69+17</f>
        <v>44688</v>
      </c>
      <c r="G69" s="1263"/>
    </row>
    <row r="70" spans="1:7" ht="18" thickBot="1">
      <c r="A70" s="1220"/>
      <c r="B70" s="1278" t="s">
        <v>2936</v>
      </c>
      <c r="C70" s="1278" t="s">
        <v>2935</v>
      </c>
      <c r="D70" s="1250"/>
      <c r="E70" s="1249">
        <f>E69+7</f>
        <v>44678</v>
      </c>
      <c r="F70" s="1254">
        <f>E70+17</f>
        <v>44695</v>
      </c>
    </row>
    <row r="71" spans="1:7" s="1289" customFormat="1" ht="18" thickBot="1">
      <c r="A71" s="1220"/>
      <c r="B71" s="1278" t="s">
        <v>2934</v>
      </c>
      <c r="C71" s="1278" t="s">
        <v>2933</v>
      </c>
      <c r="D71" s="1250"/>
      <c r="E71" s="1249">
        <f>E70+7</f>
        <v>44685</v>
      </c>
      <c r="F71" s="1254">
        <f>E71+17</f>
        <v>44702</v>
      </c>
      <c r="G71" s="1214"/>
    </row>
    <row r="72" spans="1:7" s="1225" customFormat="1" ht="17.25">
      <c r="A72" s="1283" t="s">
        <v>2932</v>
      </c>
      <c r="B72" s="1283"/>
      <c r="C72" s="1288"/>
      <c r="D72" s="1281"/>
      <c r="E72" s="1288"/>
      <c r="F72" s="1281"/>
      <c r="G72" s="1263"/>
    </row>
    <row r="73" spans="1:7" ht="17.25">
      <c r="A73" s="1224"/>
      <c r="B73" s="1258" t="s">
        <v>23</v>
      </c>
      <c r="C73" s="1258" t="s">
        <v>24</v>
      </c>
      <c r="D73" s="1258" t="s">
        <v>6</v>
      </c>
      <c r="E73" s="1231" t="s">
        <v>2909</v>
      </c>
      <c r="F73" s="1280" t="s">
        <v>243</v>
      </c>
    </row>
    <row r="74" spans="1:7" ht="18" thickBot="1">
      <c r="A74" s="1224"/>
      <c r="B74" s="1258"/>
      <c r="C74" s="1258"/>
      <c r="D74" s="1258"/>
      <c r="E74" s="1287" t="s">
        <v>27</v>
      </c>
      <c r="F74" s="1227" t="s">
        <v>28</v>
      </c>
    </row>
    <row r="75" spans="1:7" ht="18" thickBot="1">
      <c r="A75" s="1224"/>
      <c r="B75" s="1252" t="s">
        <v>2921</v>
      </c>
      <c r="C75" s="1251" t="s">
        <v>514</v>
      </c>
      <c r="D75" s="1253" t="s">
        <v>141</v>
      </c>
      <c r="E75" s="1249">
        <v>44654</v>
      </c>
      <c r="F75" s="1248" t="s">
        <v>514</v>
      </c>
    </row>
    <row r="76" spans="1:7" ht="18" thickBot="1">
      <c r="A76" s="1224"/>
      <c r="B76" s="1252" t="s">
        <v>2920</v>
      </c>
      <c r="C76" s="1251" t="s">
        <v>1907</v>
      </c>
      <c r="D76" s="1250"/>
      <c r="E76" s="1249">
        <f>E75+7</f>
        <v>44661</v>
      </c>
      <c r="F76" s="1248">
        <f>E76+7</f>
        <v>44668</v>
      </c>
    </row>
    <row r="77" spans="1:7" ht="18" thickBot="1">
      <c r="A77" s="1224"/>
      <c r="B77" s="1252" t="s">
        <v>208</v>
      </c>
      <c r="C77" s="1251" t="s">
        <v>2919</v>
      </c>
      <c r="D77" s="1250"/>
      <c r="E77" s="1249">
        <f>E76+7</f>
        <v>44668</v>
      </c>
      <c r="F77" s="1248">
        <f>E77+7</f>
        <v>44675</v>
      </c>
    </row>
    <row r="78" spans="1:7" ht="18" thickBot="1">
      <c r="A78" s="1224"/>
      <c r="B78" s="1252" t="s">
        <v>2918</v>
      </c>
      <c r="C78" s="1251" t="s">
        <v>2917</v>
      </c>
      <c r="D78" s="1250"/>
      <c r="E78" s="1249">
        <f>E77+7</f>
        <v>44675</v>
      </c>
      <c r="F78" s="1248">
        <f>E78+7</f>
        <v>44682</v>
      </c>
    </row>
    <row r="79" spans="1:7" s="1284" customFormat="1" ht="16.5">
      <c r="A79" s="1242" t="s">
        <v>113</v>
      </c>
      <c r="B79" s="1286"/>
      <c r="C79" s="1286"/>
      <c r="D79" s="1242"/>
      <c r="E79" s="1242"/>
      <c r="F79" s="1242"/>
      <c r="G79" s="1285"/>
    </row>
    <row r="80" spans="1:7" s="1225" customFormat="1" ht="17.25">
      <c r="A80" s="1283" t="s">
        <v>114</v>
      </c>
      <c r="B80" s="1283"/>
      <c r="C80" s="1282"/>
      <c r="D80" s="1281"/>
      <c r="E80" s="1242"/>
      <c r="F80" s="1242"/>
    </row>
    <row r="81" spans="1:10" ht="17.25">
      <c r="A81" s="1224"/>
      <c r="B81" s="1258" t="s">
        <v>23</v>
      </c>
      <c r="C81" s="1258" t="s">
        <v>24</v>
      </c>
      <c r="D81" s="1258" t="s">
        <v>6</v>
      </c>
      <c r="E81" s="1231" t="s">
        <v>2909</v>
      </c>
      <c r="F81" s="1280" t="s">
        <v>115</v>
      </c>
      <c r="G81" s="1237"/>
    </row>
    <row r="82" spans="1:10" ht="18" thickBot="1">
      <c r="A82" s="1224"/>
      <c r="B82" s="1258"/>
      <c r="C82" s="1262"/>
      <c r="D82" s="1262"/>
      <c r="E82" s="1231" t="s">
        <v>27</v>
      </c>
      <c r="F82" s="1280" t="s">
        <v>28</v>
      </c>
    </row>
    <row r="83" spans="1:10" ht="18" thickBot="1">
      <c r="A83" s="1224"/>
      <c r="B83" s="1269" t="s">
        <v>2931</v>
      </c>
      <c r="C83" s="1278" t="s">
        <v>704</v>
      </c>
      <c r="D83" s="1279" t="s">
        <v>141</v>
      </c>
      <c r="E83" s="1249">
        <v>44653</v>
      </c>
      <c r="F83" s="1221">
        <f>E83+25</f>
        <v>44678</v>
      </c>
    </row>
    <row r="84" spans="1:10" ht="18" thickBot="1">
      <c r="A84" s="1224"/>
      <c r="B84" s="1269" t="s">
        <v>2930</v>
      </c>
      <c r="C84" s="1278" t="s">
        <v>2929</v>
      </c>
      <c r="D84" s="1277"/>
      <c r="E84" s="1249">
        <f>E83+7</f>
        <v>44660</v>
      </c>
      <c r="F84" s="1221">
        <f>E84+25</f>
        <v>44685</v>
      </c>
    </row>
    <row r="85" spans="1:10" ht="18" thickBot="1">
      <c r="A85" s="1224"/>
      <c r="B85" s="1269" t="s">
        <v>2928</v>
      </c>
      <c r="C85" s="1278" t="s">
        <v>2927</v>
      </c>
      <c r="D85" s="1277"/>
      <c r="E85" s="1249">
        <f>E84+7</f>
        <v>44667</v>
      </c>
      <c r="F85" s="1221">
        <f>E85+25</f>
        <v>44692</v>
      </c>
    </row>
    <row r="86" spans="1:10" ht="18" customHeight="1" thickBot="1">
      <c r="A86" s="1224"/>
      <c r="B86" s="1269" t="s">
        <v>2926</v>
      </c>
      <c r="C86" s="1278" t="s">
        <v>2925</v>
      </c>
      <c r="D86" s="1277"/>
      <c r="E86" s="1249">
        <f>E85+7</f>
        <v>44674</v>
      </c>
      <c r="F86" s="1221">
        <f>E86+25</f>
        <v>44699</v>
      </c>
    </row>
    <row r="87" spans="1:10" s="1247" customFormat="1" ht="16.5">
      <c r="A87" s="1242" t="s">
        <v>235</v>
      </c>
      <c r="B87" s="1242"/>
      <c r="C87" s="1242"/>
      <c r="D87" s="1242"/>
      <c r="E87" s="1242"/>
      <c r="F87" s="1242"/>
      <c r="G87" s="1245"/>
    </row>
    <row r="88" spans="1:10" s="1225" customFormat="1" ht="17.25">
      <c r="A88" s="1268" t="s">
        <v>239</v>
      </c>
      <c r="B88" s="1266"/>
      <c r="C88" s="1266"/>
      <c r="D88" s="1265"/>
      <c r="E88" s="1242"/>
      <c r="F88" s="1242"/>
      <c r="G88" s="1263"/>
    </row>
    <row r="89" spans="1:10" ht="18" thickBot="1">
      <c r="A89" s="1220"/>
      <c r="B89" s="1258" t="s">
        <v>23</v>
      </c>
      <c r="C89" s="1258" t="s">
        <v>24</v>
      </c>
      <c r="D89" s="1258" t="s">
        <v>6</v>
      </c>
      <c r="E89" s="1260" t="s">
        <v>2909</v>
      </c>
      <c r="F89" s="1259" t="s">
        <v>239</v>
      </c>
    </row>
    <row r="90" spans="1:10" ht="18" thickBot="1">
      <c r="A90" s="1220"/>
      <c r="B90" s="1258"/>
      <c r="C90" s="1258"/>
      <c r="D90" s="1258"/>
      <c r="E90" s="1255" t="s">
        <v>27</v>
      </c>
      <c r="F90" s="1254" t="s">
        <v>28</v>
      </c>
      <c r="J90" s="1275"/>
    </row>
    <row r="91" spans="1:10" ht="18" thickBot="1">
      <c r="A91" s="1220"/>
      <c r="B91" s="1223" t="s">
        <v>2923</v>
      </c>
      <c r="C91" s="1269" t="s">
        <v>2924</v>
      </c>
      <c r="D91" s="1276" t="s">
        <v>99</v>
      </c>
      <c r="E91" s="1248">
        <v>44654</v>
      </c>
      <c r="F91" s="1254">
        <f>E91+2</f>
        <v>44656</v>
      </c>
      <c r="J91" s="1274"/>
    </row>
    <row r="92" spans="1:10" ht="18" thickBot="1">
      <c r="A92" s="1220"/>
      <c r="B92" s="1223" t="s">
        <v>2923</v>
      </c>
      <c r="C92" s="1269" t="s">
        <v>2034</v>
      </c>
      <c r="D92" s="1273"/>
      <c r="E92" s="1248">
        <f>E91+7</f>
        <v>44661</v>
      </c>
      <c r="F92" s="1254">
        <f>E92+2</f>
        <v>44663</v>
      </c>
      <c r="J92" s="1275"/>
    </row>
    <row r="93" spans="1:10" ht="18" thickBot="1">
      <c r="A93" s="1220"/>
      <c r="B93" s="1223" t="s">
        <v>2923</v>
      </c>
      <c r="C93" s="1269" t="s">
        <v>2033</v>
      </c>
      <c r="D93" s="1273"/>
      <c r="E93" s="1248">
        <f>E92+7</f>
        <v>44668</v>
      </c>
      <c r="F93" s="1254">
        <f>E93+2</f>
        <v>44670</v>
      </c>
      <c r="J93" s="1274"/>
    </row>
    <row r="94" spans="1:10" ht="18" thickBot="1">
      <c r="A94" s="1220"/>
      <c r="B94" s="1223" t="s">
        <v>2923</v>
      </c>
      <c r="C94" s="1269" t="s">
        <v>585</v>
      </c>
      <c r="D94" s="1273"/>
      <c r="E94" s="1248">
        <f>E93+7</f>
        <v>44675</v>
      </c>
      <c r="F94" s="1254">
        <f>E94+2</f>
        <v>44677</v>
      </c>
      <c r="J94" s="1272"/>
    </row>
    <row r="95" spans="1:10" ht="18" thickBot="1">
      <c r="A95" s="1220"/>
      <c r="B95" s="1223" t="s">
        <v>2923</v>
      </c>
      <c r="C95" s="1269" t="s">
        <v>586</v>
      </c>
      <c r="D95" s="1219"/>
      <c r="E95" s="1248">
        <f>E94+7</f>
        <v>44682</v>
      </c>
      <c r="F95" s="1254">
        <f>E95+2</f>
        <v>44684</v>
      </c>
      <c r="J95" s="1272"/>
    </row>
    <row r="96" spans="1:10" s="1225" customFormat="1" ht="18" thickBot="1">
      <c r="A96" s="1268" t="s">
        <v>240</v>
      </c>
      <c r="B96" s="1266"/>
      <c r="C96" s="1266"/>
      <c r="D96" s="1265"/>
      <c r="E96" s="1264"/>
      <c r="F96" s="1264"/>
      <c r="G96" s="1263"/>
      <c r="J96" s="1271"/>
    </row>
    <row r="97" spans="1:7" ht="17.25">
      <c r="A97" s="1220"/>
      <c r="B97" s="1258" t="s">
        <v>23</v>
      </c>
      <c r="C97" s="1258" t="s">
        <v>24</v>
      </c>
      <c r="D97" s="1258" t="s">
        <v>6</v>
      </c>
      <c r="E97" s="1260" t="s">
        <v>2909</v>
      </c>
      <c r="F97" s="1259" t="s">
        <v>240</v>
      </c>
    </row>
    <row r="98" spans="1:7" ht="18" thickBot="1">
      <c r="A98" s="1220"/>
      <c r="B98" s="1258"/>
      <c r="C98" s="1258"/>
      <c r="D98" s="1258"/>
      <c r="E98" s="1255" t="s">
        <v>27</v>
      </c>
      <c r="F98" s="1254" t="s">
        <v>28</v>
      </c>
    </row>
    <row r="99" spans="1:7" ht="18" thickBot="1">
      <c r="A99" s="1220"/>
      <c r="B99" s="1223" t="s">
        <v>2922</v>
      </c>
      <c r="C99" s="1269" t="s">
        <v>608</v>
      </c>
      <c r="D99" s="1270" t="s">
        <v>99</v>
      </c>
      <c r="E99" s="1248">
        <v>44653</v>
      </c>
      <c r="F99" s="1248">
        <f>E99+2</f>
        <v>44655</v>
      </c>
    </row>
    <row r="100" spans="1:7" ht="18" thickBot="1">
      <c r="A100" s="1220"/>
      <c r="B100" s="1223" t="s">
        <v>2922</v>
      </c>
      <c r="C100" s="1269" t="s">
        <v>690</v>
      </c>
      <c r="D100" s="1270"/>
      <c r="E100" s="1248">
        <f>E99+7</f>
        <v>44660</v>
      </c>
      <c r="F100" s="1248">
        <f>E100+2</f>
        <v>44662</v>
      </c>
    </row>
    <row r="101" spans="1:7" ht="18" thickBot="1">
      <c r="A101" s="1220"/>
      <c r="B101" s="1223" t="s">
        <v>2922</v>
      </c>
      <c r="C101" s="1269" t="s">
        <v>692</v>
      </c>
      <c r="D101" s="1270"/>
      <c r="E101" s="1248">
        <f>E100+7</f>
        <v>44667</v>
      </c>
      <c r="F101" s="1248">
        <f>E101+2</f>
        <v>44669</v>
      </c>
    </row>
    <row r="102" spans="1:7" ht="18" thickBot="1">
      <c r="A102" s="1220"/>
      <c r="B102" s="1223" t="s">
        <v>2922</v>
      </c>
      <c r="C102" s="1269" t="s">
        <v>694</v>
      </c>
      <c r="D102" s="1270"/>
      <c r="E102" s="1248">
        <f>E101+7</f>
        <v>44674</v>
      </c>
      <c r="F102" s="1248">
        <f>E102+2</f>
        <v>44676</v>
      </c>
    </row>
    <row r="103" spans="1:7" ht="18" thickBot="1">
      <c r="A103" s="1220"/>
      <c r="B103" s="1223" t="s">
        <v>2922</v>
      </c>
      <c r="C103" s="1269" t="s">
        <v>842</v>
      </c>
      <c r="E103" s="1248">
        <f>E102+7</f>
        <v>44681</v>
      </c>
      <c r="F103" s="1248">
        <f>E103+2</f>
        <v>44683</v>
      </c>
    </row>
    <row r="104" spans="1:7" ht="17.25">
      <c r="A104" s="1268" t="s">
        <v>1582</v>
      </c>
      <c r="B104" s="1267"/>
      <c r="C104" s="1266"/>
      <c r="D104" s="1265"/>
      <c r="E104" s="1264"/>
      <c r="F104" s="1264"/>
      <c r="G104" s="1263"/>
    </row>
    <row r="105" spans="1:7" ht="17.25">
      <c r="A105" s="1220"/>
      <c r="B105" s="1258" t="s">
        <v>23</v>
      </c>
      <c r="C105" s="1262" t="s">
        <v>24</v>
      </c>
      <c r="D105" s="1261" t="s">
        <v>6</v>
      </c>
      <c r="E105" s="1260" t="s">
        <v>2909</v>
      </c>
      <c r="F105" s="1259" t="s">
        <v>1582</v>
      </c>
    </row>
    <row r="106" spans="1:7" ht="18" thickBot="1">
      <c r="A106" s="1220"/>
      <c r="B106" s="1258"/>
      <c r="C106" s="1257"/>
      <c r="D106" s="1256"/>
      <c r="E106" s="1255" t="s">
        <v>27</v>
      </c>
      <c r="F106" s="1254" t="s">
        <v>28</v>
      </c>
    </row>
    <row r="107" spans="1:7" ht="18" thickBot="1">
      <c r="A107" s="1220"/>
      <c r="B107" s="1252" t="s">
        <v>2921</v>
      </c>
      <c r="C107" s="1251" t="s">
        <v>514</v>
      </c>
      <c r="D107" s="1253" t="s">
        <v>191</v>
      </c>
      <c r="E107" s="1249">
        <v>44654</v>
      </c>
      <c r="F107" s="1248" t="s">
        <v>514</v>
      </c>
    </row>
    <row r="108" spans="1:7" ht="18" thickBot="1">
      <c r="A108" s="1220"/>
      <c r="B108" s="1252" t="s">
        <v>2920</v>
      </c>
      <c r="C108" s="1251" t="s">
        <v>1907</v>
      </c>
      <c r="D108" s="1250"/>
      <c r="E108" s="1249">
        <f>E107+7</f>
        <v>44661</v>
      </c>
      <c r="F108" s="1248">
        <f>E108+7</f>
        <v>44668</v>
      </c>
    </row>
    <row r="109" spans="1:7" ht="18" thickBot="1">
      <c r="A109" s="1220"/>
      <c r="B109" s="1252" t="s">
        <v>208</v>
      </c>
      <c r="C109" s="1251" t="s">
        <v>2919</v>
      </c>
      <c r="D109" s="1250"/>
      <c r="E109" s="1249">
        <f>E108+7</f>
        <v>44668</v>
      </c>
      <c r="F109" s="1248">
        <f>E109+7</f>
        <v>44675</v>
      </c>
    </row>
    <row r="110" spans="1:7" ht="18" thickBot="1">
      <c r="A110" s="1220"/>
      <c r="B110" s="1252" t="s">
        <v>2918</v>
      </c>
      <c r="C110" s="1251" t="s">
        <v>2917</v>
      </c>
      <c r="D110" s="1250"/>
      <c r="E110" s="1249">
        <f>E109+7</f>
        <v>44675</v>
      </c>
      <c r="F110" s="1248">
        <f>E110+7</f>
        <v>44682</v>
      </c>
    </row>
    <row r="111" spans="1:7" s="1247" customFormat="1" ht="17.25">
      <c r="A111" s="1242" t="s">
        <v>120</v>
      </c>
      <c r="B111" s="1242"/>
      <c r="C111" s="1242"/>
      <c r="D111" s="1242"/>
      <c r="E111" s="1242"/>
      <c r="F111" s="1246"/>
      <c r="G111" s="1245"/>
    </row>
    <row r="112" spans="1:7" s="1244" customFormat="1" ht="17.25">
      <c r="A112" s="1242" t="s">
        <v>2</v>
      </c>
      <c r="B112" s="1242"/>
      <c r="C112" s="1242"/>
      <c r="D112" s="1242"/>
      <c r="E112" s="1242"/>
      <c r="F112" s="1246"/>
      <c r="G112" s="1245"/>
    </row>
    <row r="113" spans="1:7" ht="17.25">
      <c r="A113" s="1224"/>
      <c r="B113" s="1240" t="s">
        <v>23</v>
      </c>
      <c r="C113" s="1240" t="s">
        <v>24</v>
      </c>
      <c r="D113" s="1228" t="s">
        <v>6</v>
      </c>
      <c r="E113" s="1231" t="s">
        <v>2909</v>
      </c>
      <c r="F113" s="1227" t="s">
        <v>132</v>
      </c>
      <c r="G113" s="1237"/>
    </row>
    <row r="114" spans="1:7" ht="17.25">
      <c r="A114" s="1224"/>
      <c r="B114" s="1239"/>
      <c r="C114" s="1239"/>
      <c r="D114" s="1238"/>
      <c r="E114" s="1227" t="s">
        <v>27</v>
      </c>
      <c r="F114" s="1227" t="s">
        <v>28</v>
      </c>
    </row>
    <row r="115" spans="1:7" ht="17.25">
      <c r="A115" s="1224"/>
      <c r="B115" s="1223" t="s">
        <v>2916</v>
      </c>
      <c r="C115" s="1223" t="s">
        <v>698</v>
      </c>
      <c r="D115" s="1228" t="s">
        <v>122</v>
      </c>
      <c r="E115" s="1221">
        <v>44657</v>
      </c>
      <c r="F115" s="1236">
        <f>E115+40</f>
        <v>44697</v>
      </c>
    </row>
    <row r="116" spans="1:7" ht="17.25">
      <c r="A116" s="1224"/>
      <c r="B116" s="1223" t="s">
        <v>2915</v>
      </c>
      <c r="C116" s="1223" t="s">
        <v>1452</v>
      </c>
      <c r="D116" s="1243"/>
      <c r="E116" s="1221">
        <f>E115+7</f>
        <v>44664</v>
      </c>
      <c r="F116" s="1236">
        <f>E116+40</f>
        <v>44704</v>
      </c>
    </row>
    <row r="117" spans="1:7" ht="17.25">
      <c r="A117" s="1224"/>
      <c r="B117" s="1223" t="s">
        <v>2914</v>
      </c>
      <c r="C117" s="1223" t="s">
        <v>1478</v>
      </c>
      <c r="D117" s="1243"/>
      <c r="E117" s="1221">
        <f>E116+7</f>
        <v>44671</v>
      </c>
      <c r="F117" s="1236">
        <f>E117+40</f>
        <v>44711</v>
      </c>
    </row>
    <row r="118" spans="1:7" ht="17.25">
      <c r="A118" s="1224"/>
      <c r="B118" s="1223" t="s">
        <v>2913</v>
      </c>
      <c r="C118" s="1223" t="s">
        <v>1476</v>
      </c>
      <c r="D118" s="1243"/>
      <c r="E118" s="1221">
        <f>E117+7</f>
        <v>44678</v>
      </c>
      <c r="F118" s="1236">
        <f>E118+40</f>
        <v>44718</v>
      </c>
    </row>
    <row r="119" spans="1:7" ht="17.25">
      <c r="A119" s="1224"/>
      <c r="B119" s="1223" t="s">
        <v>2912</v>
      </c>
      <c r="C119" s="1223" t="s">
        <v>2911</v>
      </c>
      <c r="D119" s="1243"/>
      <c r="E119" s="1221">
        <f>E118+7</f>
        <v>44685</v>
      </c>
      <c r="F119" s="1236">
        <f>E119+40</f>
        <v>44725</v>
      </c>
    </row>
    <row r="120" spans="1:7" ht="17.25">
      <c r="A120" s="1242" t="s">
        <v>125</v>
      </c>
      <c r="B120" s="1242"/>
      <c r="C120" s="1242"/>
      <c r="D120" s="1242"/>
      <c r="E120" s="1242"/>
      <c r="F120" s="1241"/>
    </row>
    <row r="121" spans="1:7" s="1225" customFormat="1" ht="17.25">
      <c r="A121" s="1224"/>
      <c r="B121" s="1240" t="s">
        <v>23</v>
      </c>
      <c r="C121" s="1240" t="s">
        <v>24</v>
      </c>
      <c r="D121" s="1228" t="s">
        <v>6</v>
      </c>
      <c r="E121" s="1231" t="s">
        <v>2909</v>
      </c>
      <c r="F121" s="1227" t="s">
        <v>125</v>
      </c>
    </row>
    <row r="122" spans="1:7" ht="17.25">
      <c r="A122" s="1224"/>
      <c r="B122" s="1239"/>
      <c r="C122" s="1239"/>
      <c r="D122" s="1238"/>
      <c r="E122" s="1227" t="s">
        <v>27</v>
      </c>
      <c r="F122" s="1227" t="s">
        <v>28</v>
      </c>
      <c r="G122" s="1237"/>
    </row>
    <row r="123" spans="1:7" ht="17.25" customHeight="1">
      <c r="A123" s="1224"/>
      <c r="B123" s="1223" t="s">
        <v>2902</v>
      </c>
      <c r="C123" s="1223" t="s">
        <v>2906</v>
      </c>
      <c r="D123" s="1226" t="s">
        <v>1208</v>
      </c>
      <c r="E123" s="1221">
        <v>44653</v>
      </c>
      <c r="F123" s="1236">
        <f>E123+40</f>
        <v>44693</v>
      </c>
    </row>
    <row r="124" spans="1:7" ht="17.25">
      <c r="A124" s="1224"/>
      <c r="B124" s="1223" t="s">
        <v>2902</v>
      </c>
      <c r="C124" s="1223" t="s">
        <v>2905</v>
      </c>
      <c r="D124" s="1222"/>
      <c r="E124" s="1221">
        <f>E123+7</f>
        <v>44660</v>
      </c>
      <c r="F124" s="1236">
        <f>E124+40</f>
        <v>44700</v>
      </c>
    </row>
    <row r="125" spans="1:7" ht="17.25">
      <c r="A125" s="1224"/>
      <c r="B125" s="1223" t="s">
        <v>2902</v>
      </c>
      <c r="C125" s="1223" t="s">
        <v>2904</v>
      </c>
      <c r="D125" s="1222"/>
      <c r="E125" s="1221">
        <f>E124+7</f>
        <v>44667</v>
      </c>
      <c r="F125" s="1236">
        <f>E125+40</f>
        <v>44707</v>
      </c>
    </row>
    <row r="126" spans="1:7" ht="17.25">
      <c r="A126" s="1224"/>
      <c r="B126" s="1223" t="s">
        <v>2902</v>
      </c>
      <c r="C126" s="1223" t="s">
        <v>2903</v>
      </c>
      <c r="D126" s="1222"/>
      <c r="E126" s="1221">
        <f>E125+7</f>
        <v>44674</v>
      </c>
      <c r="F126" s="1236">
        <f>E126+40</f>
        <v>44714</v>
      </c>
    </row>
    <row r="127" spans="1:7" ht="17.25">
      <c r="A127" s="1224"/>
      <c r="B127" s="1223" t="s">
        <v>2902</v>
      </c>
      <c r="C127" s="1223" t="s">
        <v>2901</v>
      </c>
      <c r="D127" s="1222"/>
      <c r="E127" s="1221">
        <f>E126+7</f>
        <v>44681</v>
      </c>
      <c r="F127" s="1236">
        <f>E127+40</f>
        <v>44721</v>
      </c>
    </row>
    <row r="128" spans="1:7" ht="16.5">
      <c r="A128" s="1235" t="s">
        <v>138</v>
      </c>
      <c r="B128" s="1235"/>
      <c r="C128" s="1235"/>
      <c r="D128" s="1235"/>
      <c r="E128" s="1235"/>
      <c r="F128" s="1235"/>
      <c r="G128" s="1233"/>
    </row>
    <row r="129" spans="1:7" ht="12.75" customHeight="1">
      <c r="A129" s="1234" t="s">
        <v>2910</v>
      </c>
      <c r="B129" s="1234"/>
      <c r="C129" s="1234"/>
      <c r="D129" s="1234"/>
      <c r="E129" s="1234"/>
      <c r="F129" s="1234"/>
      <c r="G129" s="1233"/>
    </row>
    <row r="130" spans="1:7" ht="17.25" hidden="1">
      <c r="A130" s="1224"/>
      <c r="B130" s="1229" t="s">
        <v>23</v>
      </c>
      <c r="C130" s="1229" t="s">
        <v>24</v>
      </c>
      <c r="D130" s="1232" t="s">
        <v>6</v>
      </c>
      <c r="E130" s="1231" t="s">
        <v>2909</v>
      </c>
      <c r="F130" s="1230" t="s">
        <v>140</v>
      </c>
    </row>
    <row r="131" spans="1:7" ht="17.25">
      <c r="A131" s="1224"/>
      <c r="B131" s="1229"/>
      <c r="C131" s="1229"/>
      <c r="D131" s="1228"/>
      <c r="E131" s="1227" t="s">
        <v>27</v>
      </c>
      <c r="F131" s="1227" t="s">
        <v>2908</v>
      </c>
      <c r="G131" s="1227" t="s">
        <v>2907</v>
      </c>
    </row>
    <row r="132" spans="1:7" ht="17.25">
      <c r="A132" s="1224"/>
      <c r="B132" s="1223" t="s">
        <v>2902</v>
      </c>
      <c r="C132" s="1223" t="s">
        <v>2906</v>
      </c>
      <c r="D132" s="1226" t="s">
        <v>1208</v>
      </c>
      <c r="E132" s="1221">
        <v>44653</v>
      </c>
      <c r="F132" s="1221">
        <v>44653</v>
      </c>
      <c r="G132" s="1221">
        <f>E132+40</f>
        <v>44693</v>
      </c>
    </row>
    <row r="133" spans="1:7" s="1225" customFormat="1" ht="17.25">
      <c r="A133" s="1224"/>
      <c r="B133" s="1223" t="s">
        <v>2902</v>
      </c>
      <c r="C133" s="1223" t="s">
        <v>2905</v>
      </c>
      <c r="D133" s="1222"/>
      <c r="E133" s="1221">
        <f>E132+7</f>
        <v>44660</v>
      </c>
      <c r="F133" s="1221">
        <f>F132+7</f>
        <v>44660</v>
      </c>
      <c r="G133" s="1221">
        <f>G132+7</f>
        <v>44700</v>
      </c>
    </row>
    <row r="134" spans="1:7" ht="17.25">
      <c r="A134" s="1224"/>
      <c r="B134" s="1223" t="s">
        <v>2902</v>
      </c>
      <c r="C134" s="1223" t="s">
        <v>2904</v>
      </c>
      <c r="D134" s="1222"/>
      <c r="E134" s="1221">
        <f>E133+7</f>
        <v>44667</v>
      </c>
      <c r="F134" s="1221">
        <f>F133+7</f>
        <v>44667</v>
      </c>
      <c r="G134" s="1221">
        <f>G133+7</f>
        <v>44707</v>
      </c>
    </row>
    <row r="135" spans="1:7" ht="17.25">
      <c r="B135" s="1223" t="s">
        <v>2902</v>
      </c>
      <c r="C135" s="1223" t="s">
        <v>2903</v>
      </c>
      <c r="D135" s="1222"/>
      <c r="E135" s="1221">
        <f>E134+7</f>
        <v>44674</v>
      </c>
      <c r="F135" s="1221">
        <f>F134+7</f>
        <v>44674</v>
      </c>
      <c r="G135" s="1221">
        <f>G134+7</f>
        <v>44714</v>
      </c>
    </row>
    <row r="136" spans="1:7" ht="17.25">
      <c r="B136" s="1223" t="s">
        <v>2902</v>
      </c>
      <c r="C136" s="1223" t="s">
        <v>2901</v>
      </c>
      <c r="D136" s="1222"/>
      <c r="E136" s="1221">
        <f>E135+7</f>
        <v>44681</v>
      </c>
      <c r="F136" s="1221">
        <f>F135+7</f>
        <v>44681</v>
      </c>
      <c r="G136" s="1221">
        <f>G135+7</f>
        <v>44721</v>
      </c>
    </row>
    <row r="137" spans="1:7">
      <c r="B137" s="1214"/>
      <c r="C137" s="1214"/>
      <c r="E137" s="1214"/>
      <c r="F137" s="1214"/>
    </row>
    <row r="138" spans="1:7">
      <c r="B138" s="1214"/>
      <c r="C138" s="1214"/>
      <c r="E138" s="1214"/>
      <c r="F138" s="1214"/>
    </row>
    <row r="139" spans="1:7" ht="17.25">
      <c r="A139" s="1220"/>
      <c r="B139" s="1214"/>
      <c r="C139" s="1214"/>
      <c r="E139" s="1214"/>
      <c r="F139" s="1214"/>
    </row>
    <row r="140" spans="1:7">
      <c r="B140" s="1214"/>
      <c r="C140" s="1214"/>
      <c r="E140" s="1214"/>
      <c r="F140" s="1214"/>
    </row>
    <row r="141" spans="1:7">
      <c r="B141" s="1214"/>
      <c r="C141" s="1214"/>
      <c r="E141" s="1214"/>
      <c r="F141" s="1214"/>
    </row>
    <row r="142" spans="1:7">
      <c r="B142" s="1214"/>
      <c r="C142" s="1214"/>
      <c r="E142" s="1214"/>
      <c r="F142" s="1214"/>
    </row>
    <row r="143" spans="1:7">
      <c r="B143" s="1214"/>
      <c r="C143" s="1214"/>
      <c r="E143" s="1214"/>
      <c r="F143" s="1214"/>
    </row>
    <row r="144" spans="1:7">
      <c r="B144" s="1214"/>
      <c r="C144" s="1214"/>
      <c r="E144" s="1214"/>
      <c r="F144" s="1214"/>
    </row>
    <row r="145" spans="2:6" s="1214" customFormat="1"/>
    <row r="146" spans="2:6" s="1214" customFormat="1" ht="17.25">
      <c r="B146" s="1219"/>
      <c r="C146" s="1219"/>
      <c r="D146" s="1218"/>
      <c r="E146" s="1217"/>
      <c r="F146" s="1217"/>
    </row>
  </sheetData>
  <mergeCells count="95">
    <mergeCell ref="A13:B13"/>
    <mergeCell ref="A58:B58"/>
    <mergeCell ref="B45:B46"/>
    <mergeCell ref="B52:B53"/>
    <mergeCell ref="C52:C53"/>
    <mergeCell ref="D31:D32"/>
    <mergeCell ref="A1:F1"/>
    <mergeCell ref="B2:E2"/>
    <mergeCell ref="B3:F3"/>
    <mergeCell ref="A4:B4"/>
    <mergeCell ref="A5:B5"/>
    <mergeCell ref="A128:F128"/>
    <mergeCell ref="A129:F129"/>
    <mergeCell ref="B6:B7"/>
    <mergeCell ref="B14:B15"/>
    <mergeCell ref="B23:B24"/>
    <mergeCell ref="B31:B32"/>
    <mergeCell ref="B38:B39"/>
    <mergeCell ref="A37:F37"/>
    <mergeCell ref="A44:B44"/>
    <mergeCell ref="A51:B51"/>
    <mergeCell ref="B59:B60"/>
    <mergeCell ref="B66:B67"/>
    <mergeCell ref="B73:B74"/>
    <mergeCell ref="B81:B82"/>
    <mergeCell ref="B89:B90"/>
    <mergeCell ref="B97:B98"/>
    <mergeCell ref="A65:B65"/>
    <mergeCell ref="A72:B72"/>
    <mergeCell ref="A80:B80"/>
    <mergeCell ref="B105:B106"/>
    <mergeCell ref="B113:B114"/>
    <mergeCell ref="B121:B122"/>
    <mergeCell ref="B130:B131"/>
    <mergeCell ref="C6:C7"/>
    <mergeCell ref="C14:C15"/>
    <mergeCell ref="C23:C24"/>
    <mergeCell ref="C31:C32"/>
    <mergeCell ref="C38:C39"/>
    <mergeCell ref="C45:C46"/>
    <mergeCell ref="C59:C60"/>
    <mergeCell ref="C66:C67"/>
    <mergeCell ref="C73:C74"/>
    <mergeCell ref="C81:C82"/>
    <mergeCell ref="C89:C90"/>
    <mergeCell ref="C97:C98"/>
    <mergeCell ref="C105:C106"/>
    <mergeCell ref="C113:C114"/>
    <mergeCell ref="C121:C122"/>
    <mergeCell ref="C130:C131"/>
    <mergeCell ref="D6:D7"/>
    <mergeCell ref="D8:D11"/>
    <mergeCell ref="D14:D15"/>
    <mergeCell ref="D16:D19"/>
    <mergeCell ref="D23:D24"/>
    <mergeCell ref="D25:D28"/>
    <mergeCell ref="D33:D36"/>
    <mergeCell ref="D38:D39"/>
    <mergeCell ref="D40:D43"/>
    <mergeCell ref="D45:D46"/>
    <mergeCell ref="D47:D50"/>
    <mergeCell ref="D52:D53"/>
    <mergeCell ref="D54:D57"/>
    <mergeCell ref="D59:D60"/>
    <mergeCell ref="D61:D64"/>
    <mergeCell ref="D66:D67"/>
    <mergeCell ref="D68:D71"/>
    <mergeCell ref="D73:D74"/>
    <mergeCell ref="D115:D119"/>
    <mergeCell ref="D121:D122"/>
    <mergeCell ref="D123:D127"/>
    <mergeCell ref="D75:D78"/>
    <mergeCell ref="D81:D82"/>
    <mergeCell ref="D83:D86"/>
    <mergeCell ref="D89:D90"/>
    <mergeCell ref="D91:D94"/>
    <mergeCell ref="D97:D98"/>
    <mergeCell ref="Q32:Q39"/>
    <mergeCell ref="D130:D131"/>
    <mergeCell ref="D132:D136"/>
    <mergeCell ref="J32:J35"/>
    <mergeCell ref="J90:J91"/>
    <mergeCell ref="J92:J93"/>
    <mergeCell ref="K32:K35"/>
    <mergeCell ref="D99:D102"/>
    <mergeCell ref="D107:D110"/>
    <mergeCell ref="D113:D114"/>
    <mergeCell ref="I15:M19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2022-03-29T06:38:04Z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